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455" windowHeight="12780" activeTab="0"/>
  </bookViews>
  <sheets>
    <sheet name="finaly rat 2eme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<sst xmlns="http://schemas.openxmlformats.org/spreadsheetml/2006/main" count="11137" uniqueCount="1147">
  <si>
    <t>N° d'inscription</t>
  </si>
  <si>
    <t>Nom</t>
  </si>
  <si>
    <t>Prénom</t>
  </si>
  <si>
    <t>وحد تع أس1</t>
  </si>
  <si>
    <t>شعر عر حد</t>
  </si>
  <si>
    <t>نثر عر حد</t>
  </si>
  <si>
    <t>نقد عر حد</t>
  </si>
  <si>
    <t>وح تع است1</t>
  </si>
  <si>
    <t>نحو و صر</t>
  </si>
  <si>
    <t>مدارس لس</t>
  </si>
  <si>
    <t>علم دل مع</t>
  </si>
  <si>
    <t>صوت فيزيو</t>
  </si>
  <si>
    <t>وح تع 3 1</t>
  </si>
  <si>
    <t>منهج بح</t>
  </si>
  <si>
    <t>تيا فك و فل</t>
  </si>
  <si>
    <t>لغة فر</t>
  </si>
  <si>
    <t>لغة انج</t>
  </si>
  <si>
    <t>وحد تع اس 2</t>
  </si>
  <si>
    <t>شعر عر مع</t>
  </si>
  <si>
    <t>نثر عر مع</t>
  </si>
  <si>
    <t>نقد عر مع</t>
  </si>
  <si>
    <t>مد ادب جز</t>
  </si>
  <si>
    <t>وح تع است2</t>
  </si>
  <si>
    <t>نح و صر</t>
  </si>
  <si>
    <t>صوت فونو</t>
  </si>
  <si>
    <t>عل دل مع</t>
  </si>
  <si>
    <t>لس نص</t>
  </si>
  <si>
    <t>وح مع عا2</t>
  </si>
  <si>
    <t>تح مخط</t>
  </si>
  <si>
    <t>تي فك فل حد</t>
  </si>
  <si>
    <t>لغ فر</t>
  </si>
  <si>
    <t>لغ انج</t>
  </si>
  <si>
    <t>11.33</t>
  </si>
  <si>
    <t>10</t>
  </si>
  <si>
    <t>12.50</t>
  </si>
  <si>
    <t>11.50</t>
  </si>
  <si>
    <t>10.70</t>
  </si>
  <si>
    <t>05.25</t>
  </si>
  <si>
    <t>11</t>
  </si>
  <si>
    <t>12.33</t>
  </si>
  <si>
    <t>11.75</t>
  </si>
  <si>
    <t>14</t>
  </si>
  <si>
    <t>09</t>
  </si>
  <si>
    <t>09.67</t>
  </si>
  <si>
    <t>08</t>
  </si>
  <si>
    <t>11.67</t>
  </si>
  <si>
    <t>10.23</t>
  </si>
  <si>
    <t>07.50</t>
  </si>
  <si>
    <t>10.12</t>
  </si>
  <si>
    <t>13.50</t>
  </si>
  <si>
    <t>10.50</t>
  </si>
  <si>
    <t>00</t>
  </si>
  <si>
    <t>11AR0239</t>
  </si>
  <si>
    <t>ABDALLAH</t>
  </si>
  <si>
    <t>Rachid</t>
  </si>
  <si>
    <t>11.56</t>
  </si>
  <si>
    <t>10.67</t>
  </si>
  <si>
    <t>08.95</t>
  </si>
  <si>
    <t>06.50</t>
  </si>
  <si>
    <t>07</t>
  </si>
  <si>
    <t>10.33</t>
  </si>
  <si>
    <t>10.31</t>
  </si>
  <si>
    <t>11.25</t>
  </si>
  <si>
    <t>09.59</t>
  </si>
  <si>
    <t>11.17</t>
  </si>
  <si>
    <t>06</t>
  </si>
  <si>
    <t>10.15</t>
  </si>
  <si>
    <t>09.33</t>
  </si>
  <si>
    <t>10.25</t>
  </si>
  <si>
    <t>09.75</t>
  </si>
  <si>
    <t>113005371</t>
  </si>
  <si>
    <t>ABDELADIM</t>
  </si>
  <si>
    <t>SONIA</t>
  </si>
  <si>
    <t>10.11</t>
  </si>
  <si>
    <t>09.17</t>
  </si>
  <si>
    <t>10.83</t>
  </si>
  <si>
    <t>07.17</t>
  </si>
  <si>
    <t>02.33</t>
  </si>
  <si>
    <t>13.44</t>
  </si>
  <si>
    <t>12.75</t>
  </si>
  <si>
    <t>18</t>
  </si>
  <si>
    <t>08.54</t>
  </si>
  <si>
    <t>06.33</t>
  </si>
  <si>
    <t>09.83</t>
  </si>
  <si>
    <t>10.02</t>
  </si>
  <si>
    <t>12</t>
  </si>
  <si>
    <t>13.75</t>
  </si>
  <si>
    <t>09.89</t>
  </si>
  <si>
    <t>Nadia</t>
  </si>
  <si>
    <t>11.38</t>
  </si>
  <si>
    <t>13.33</t>
  </si>
  <si>
    <t>09.50</t>
  </si>
  <si>
    <t>12.25</t>
  </si>
  <si>
    <t>09.79</t>
  </si>
  <si>
    <t>12.08</t>
  </si>
  <si>
    <t>11.69</t>
  </si>
  <si>
    <t>14.50</t>
  </si>
  <si>
    <t>13</t>
  </si>
  <si>
    <t>07.75</t>
  </si>
  <si>
    <t>08.67</t>
  </si>
  <si>
    <t>10.45</t>
  </si>
  <si>
    <t>08.25</t>
  </si>
  <si>
    <t>17.25</t>
  </si>
  <si>
    <t>16.50</t>
  </si>
  <si>
    <t>08.41</t>
  </si>
  <si>
    <t>03</t>
  </si>
  <si>
    <t>10.07</t>
  </si>
  <si>
    <t>11.81</t>
  </si>
  <si>
    <t>13.25</t>
  </si>
  <si>
    <t>10.43</t>
  </si>
  <si>
    <t>11AR0181</t>
  </si>
  <si>
    <t>ADOUANE</t>
  </si>
  <si>
    <t>Abdellah</t>
  </si>
  <si>
    <t>11.28</t>
  </si>
  <si>
    <t>08.33</t>
  </si>
  <si>
    <t>03.50</t>
  </si>
  <si>
    <t>06.67</t>
  </si>
  <si>
    <t>08.46</t>
  </si>
  <si>
    <t>08.70</t>
  </si>
  <si>
    <t>10.44</t>
  </si>
  <si>
    <t>06.25</t>
  </si>
  <si>
    <t>15.25</t>
  </si>
  <si>
    <t>10.56</t>
  </si>
  <si>
    <t>10.17</t>
  </si>
  <si>
    <t>11.94</t>
  </si>
  <si>
    <t>10.93</t>
  </si>
  <si>
    <t>16</t>
  </si>
  <si>
    <t>11AR0102</t>
  </si>
  <si>
    <t>AHFIR</t>
  </si>
  <si>
    <t>Zoubida</t>
  </si>
  <si>
    <t>08.17</t>
  </si>
  <si>
    <t>03.33</t>
  </si>
  <si>
    <t>19</t>
  </si>
  <si>
    <t>08.08</t>
  </si>
  <si>
    <t>07.33</t>
  </si>
  <si>
    <t>05</t>
  </si>
  <si>
    <t>10.62</t>
  </si>
  <si>
    <t>08.83</t>
  </si>
  <si>
    <t>13.88</t>
  </si>
  <si>
    <t>18.50</t>
  </si>
  <si>
    <t>11.11</t>
  </si>
  <si>
    <t>12.67</t>
  </si>
  <si>
    <t>07.67</t>
  </si>
  <si>
    <t>05.50</t>
  </si>
  <si>
    <t>13.38</t>
  </si>
  <si>
    <t>14.25</t>
  </si>
  <si>
    <t>15.50</t>
  </si>
  <si>
    <t>11.58</t>
  </si>
  <si>
    <t>11.83</t>
  </si>
  <si>
    <t>11.07</t>
  </si>
  <si>
    <t>11AR0163</t>
  </si>
  <si>
    <t>AISSANI</t>
  </si>
  <si>
    <t>Sabrina</t>
  </si>
  <si>
    <t>08.98</t>
  </si>
  <si>
    <t>08.50</t>
  </si>
  <si>
    <t>03.67</t>
  </si>
  <si>
    <t>10.81</t>
  </si>
  <si>
    <t>11.62</t>
  </si>
  <si>
    <t>09.25</t>
  </si>
  <si>
    <t>09.90</t>
  </si>
  <si>
    <t>11.12</t>
  </si>
  <si>
    <t>15</t>
  </si>
  <si>
    <t>12.17</t>
  </si>
  <si>
    <t>10.76</t>
  </si>
  <si>
    <t>113014166</t>
  </si>
  <si>
    <t>AIT ABBAS</t>
  </si>
  <si>
    <t>Taklit</t>
  </si>
  <si>
    <t>10.78</t>
  </si>
  <si>
    <t>07.82</t>
  </si>
  <si>
    <t>08.96</t>
  </si>
  <si>
    <t>09.31</t>
  </si>
  <si>
    <t>07.25</t>
  </si>
  <si>
    <t>13.17</t>
  </si>
  <si>
    <t>14.67</t>
  </si>
  <si>
    <t>17</t>
  </si>
  <si>
    <t>113008668</t>
  </si>
  <si>
    <t>ait mansour</t>
  </si>
  <si>
    <t>malika</t>
  </si>
  <si>
    <t>10.89</t>
  </si>
  <si>
    <t>08.13</t>
  </si>
  <si>
    <t>02.17</t>
  </si>
  <si>
    <t>08.75</t>
  </si>
  <si>
    <t>10.75</t>
  </si>
  <si>
    <t>09.88</t>
  </si>
  <si>
    <t>10.85</t>
  </si>
  <si>
    <t>Meriem</t>
  </si>
  <si>
    <t>11.48</t>
  </si>
  <si>
    <t>10.21</t>
  </si>
  <si>
    <t>13.67</t>
  </si>
  <si>
    <t>11.82</t>
  </si>
  <si>
    <t>10AR0221</t>
  </si>
  <si>
    <t>AIT MOKRANE</t>
  </si>
  <si>
    <t>10.72</t>
  </si>
  <si>
    <t>09.66</t>
  </si>
  <si>
    <t>05.33</t>
  </si>
  <si>
    <t>11.44</t>
  </si>
  <si>
    <t>10.88</t>
  </si>
  <si>
    <t>AIT OUAKLI</t>
  </si>
  <si>
    <t>11.90</t>
  </si>
  <si>
    <t>06.75</t>
  </si>
  <si>
    <t>12.44</t>
  </si>
  <si>
    <t>11AR0697</t>
  </si>
  <si>
    <t>Siham</t>
  </si>
  <si>
    <t>07.40</t>
  </si>
  <si>
    <t>08.94</t>
  </si>
  <si>
    <t>08.71</t>
  </si>
  <si>
    <t>09.45</t>
  </si>
  <si>
    <t>12.31</t>
  </si>
  <si>
    <t>09.47</t>
  </si>
  <si>
    <t>113014180</t>
  </si>
  <si>
    <t>AIT OUARET</t>
  </si>
  <si>
    <t>Hayat</t>
  </si>
  <si>
    <t>10.61</t>
  </si>
  <si>
    <t>06.17</t>
  </si>
  <si>
    <t>15.75</t>
  </si>
  <si>
    <t>09.54</t>
  </si>
  <si>
    <t>09.37</t>
  </si>
  <si>
    <t>10.10</t>
  </si>
  <si>
    <t>09.94</t>
  </si>
  <si>
    <t>10.47</t>
  </si>
  <si>
    <t>12.62</t>
  </si>
  <si>
    <t>10.98</t>
  </si>
  <si>
    <t>10.94</t>
  </si>
  <si>
    <t>09.12</t>
  </si>
  <si>
    <t>113013055</t>
  </si>
  <si>
    <t>Aithenia</t>
  </si>
  <si>
    <t>kahina</t>
  </si>
  <si>
    <t>08.38</t>
  </si>
  <si>
    <t>07.83</t>
  </si>
  <si>
    <t>10.92</t>
  </si>
  <si>
    <t>13.69</t>
  </si>
  <si>
    <t>11AR0067</t>
  </si>
  <si>
    <t>ALIOUAT</t>
  </si>
  <si>
    <t>Fadila</t>
  </si>
  <si>
    <t>07.78</t>
  </si>
  <si>
    <t>05.17</t>
  </si>
  <si>
    <t>06.83</t>
  </si>
  <si>
    <t>04</t>
  </si>
  <si>
    <t>11.06</t>
  </si>
  <si>
    <t>16.25</t>
  </si>
  <si>
    <t>08.88</t>
  </si>
  <si>
    <t>08.05</t>
  </si>
  <si>
    <t>09.38</t>
  </si>
  <si>
    <t>11AR0795</t>
  </si>
  <si>
    <t>ALOUI</t>
  </si>
  <si>
    <t>Djihad</t>
  </si>
  <si>
    <t>01.67</t>
  </si>
  <si>
    <t>10.19</t>
  </si>
  <si>
    <t>09.08</t>
  </si>
  <si>
    <t>09.62</t>
  </si>
  <si>
    <t>10.06</t>
  </si>
  <si>
    <t>09.48</t>
  </si>
  <si>
    <t>10903311CAR</t>
  </si>
  <si>
    <t>AMAOUCHE</t>
  </si>
  <si>
    <t>Loucif</t>
  </si>
  <si>
    <t>08.45</t>
  </si>
  <si>
    <t>04.50</t>
  </si>
  <si>
    <t>08.79</t>
  </si>
  <si>
    <t>10SHS02311CAR</t>
  </si>
  <si>
    <t>AMARA</t>
  </si>
  <si>
    <t>Abd esslam</t>
  </si>
  <si>
    <t>05.65</t>
  </si>
  <si>
    <t>03.25</t>
  </si>
  <si>
    <t>10.38</t>
  </si>
  <si>
    <t>HAYAT</t>
  </si>
  <si>
    <t>10.32</t>
  </si>
  <si>
    <t>10.58</t>
  </si>
  <si>
    <t>09.18</t>
  </si>
  <si>
    <t>04.67</t>
  </si>
  <si>
    <t>12.06</t>
  </si>
  <si>
    <t>10.73</t>
  </si>
  <si>
    <t>11AR0051</t>
  </si>
  <si>
    <t>AMIROUCHE</t>
  </si>
  <si>
    <t>Ali</t>
  </si>
  <si>
    <t>08.74</t>
  </si>
  <si>
    <t>05.67</t>
  </si>
  <si>
    <t>09.65</t>
  </si>
  <si>
    <t>09.55</t>
  </si>
  <si>
    <t>11AR0731</t>
  </si>
  <si>
    <t>AMMOURA</t>
  </si>
  <si>
    <t>Zebida</t>
  </si>
  <si>
    <t>09.06</t>
  </si>
  <si>
    <t>06.88</t>
  </si>
  <si>
    <t>03.75</t>
  </si>
  <si>
    <t>14.75</t>
  </si>
  <si>
    <t>07.08</t>
  </si>
  <si>
    <t>08.60</t>
  </si>
  <si>
    <t>11AR0579</t>
  </si>
  <si>
    <t>ANDJOUH</t>
  </si>
  <si>
    <t>Ahlam</t>
  </si>
  <si>
    <t>08.76</t>
  </si>
  <si>
    <t>09.81</t>
  </si>
  <si>
    <t>09.53</t>
  </si>
  <si>
    <t>11AR0695</t>
  </si>
  <si>
    <t>AOUADENE</t>
  </si>
  <si>
    <t>Khaled</t>
  </si>
  <si>
    <t>08.14</t>
  </si>
  <si>
    <t>03.17</t>
  </si>
  <si>
    <t>10.53</t>
  </si>
  <si>
    <t>10SHS49111CAR</t>
  </si>
  <si>
    <t>AOUDIA</t>
  </si>
  <si>
    <t>Kahina</t>
  </si>
  <si>
    <t>08.87</t>
  </si>
  <si>
    <t>12.12</t>
  </si>
  <si>
    <t>11.42</t>
  </si>
  <si>
    <t>Nacera</t>
  </si>
  <si>
    <t>11AR0333</t>
  </si>
  <si>
    <t>ARAB</t>
  </si>
  <si>
    <t>Fayçal</t>
  </si>
  <si>
    <t>06.89</t>
  </si>
  <si>
    <t>02.67</t>
  </si>
  <si>
    <t>08.43</t>
  </si>
  <si>
    <t>00.67</t>
  </si>
  <si>
    <t>04.81</t>
  </si>
  <si>
    <t>04.25</t>
  </si>
  <si>
    <t>08902411CAR</t>
  </si>
  <si>
    <t>Malika</t>
  </si>
  <si>
    <t>09.05</t>
  </si>
  <si>
    <t>01</t>
  </si>
  <si>
    <t>10.68</t>
  </si>
  <si>
    <t>10.05</t>
  </si>
  <si>
    <t>12.94</t>
  </si>
  <si>
    <t>07.56</t>
  </si>
  <si>
    <t>11AR0487</t>
  </si>
  <si>
    <t>ASSALI</t>
  </si>
  <si>
    <t>Younes</t>
  </si>
  <si>
    <t>07.28</t>
  </si>
  <si>
    <t>01.33</t>
  </si>
  <si>
    <t>113013128</t>
  </si>
  <si>
    <t>assoul</t>
  </si>
  <si>
    <t>selma</t>
  </si>
  <si>
    <t>09.72</t>
  </si>
  <si>
    <t>07.62</t>
  </si>
  <si>
    <t>04.33</t>
  </si>
  <si>
    <t>11.88</t>
  </si>
  <si>
    <t>10AR0070</t>
  </si>
  <si>
    <t>ATAMNA</t>
  </si>
  <si>
    <t>Brahim</t>
  </si>
  <si>
    <t>12.11</t>
  </si>
  <si>
    <t>09.78</t>
  </si>
  <si>
    <t>11.47</t>
  </si>
  <si>
    <t>11AR0564</t>
  </si>
  <si>
    <t>ATMANIOU</t>
  </si>
  <si>
    <t>Alya</t>
  </si>
  <si>
    <t>09.56</t>
  </si>
  <si>
    <t>12.03</t>
  </si>
  <si>
    <t>11.31</t>
  </si>
  <si>
    <t>07.96</t>
  </si>
  <si>
    <t>11AR0393</t>
  </si>
  <si>
    <t>AZOUNE</t>
  </si>
  <si>
    <t>07.22</t>
  </si>
  <si>
    <t>04.60</t>
  </si>
  <si>
    <t>04.44</t>
  </si>
  <si>
    <t>02.50</t>
  </si>
  <si>
    <t>02</t>
  </si>
  <si>
    <t>02.06</t>
  </si>
  <si>
    <t>08AR038</t>
  </si>
  <si>
    <t>BAAZIZ</t>
  </si>
  <si>
    <t>Salah</t>
  </si>
  <si>
    <t>04.17</t>
  </si>
  <si>
    <t>00.50</t>
  </si>
  <si>
    <t>12.38</t>
  </si>
  <si>
    <t>11.20</t>
  </si>
  <si>
    <t>17.75</t>
  </si>
  <si>
    <t>12.83</t>
  </si>
  <si>
    <t>113003075</t>
  </si>
  <si>
    <t>BAKLI</t>
  </si>
  <si>
    <t>11.87</t>
  </si>
  <si>
    <t>113005360</t>
  </si>
  <si>
    <t>barkou</t>
  </si>
  <si>
    <t>dahbia</t>
  </si>
  <si>
    <t>09.39</t>
  </si>
  <si>
    <t>07.98</t>
  </si>
  <si>
    <t>04.41</t>
  </si>
  <si>
    <t>06.85</t>
  </si>
  <si>
    <t>05.69</t>
  </si>
  <si>
    <t>11AR0433</t>
  </si>
  <si>
    <t>BAROUCHE</t>
  </si>
  <si>
    <t>Chafia</t>
  </si>
  <si>
    <t>09.30</t>
  </si>
  <si>
    <t>11.29</t>
  </si>
  <si>
    <t>10.52</t>
  </si>
  <si>
    <t>10.71</t>
  </si>
  <si>
    <t>113013062</t>
  </si>
  <si>
    <t>baziz</t>
  </si>
  <si>
    <t>linda</t>
  </si>
  <si>
    <t>09.16</t>
  </si>
  <si>
    <t>12.53</t>
  </si>
  <si>
    <t>01.50</t>
  </si>
  <si>
    <t>11AR0747</t>
  </si>
  <si>
    <t>BEDIDI</t>
  </si>
  <si>
    <t>Nassima</t>
  </si>
  <si>
    <t>11.78</t>
  </si>
  <si>
    <t>12.69</t>
  </si>
  <si>
    <t>17.50</t>
  </si>
  <si>
    <t>08.80</t>
  </si>
  <si>
    <t>09.21</t>
  </si>
  <si>
    <t>10.37</t>
  </si>
  <si>
    <t>10.04</t>
  </si>
  <si>
    <t>12.63</t>
  </si>
  <si>
    <t>11AR0026</t>
  </si>
  <si>
    <t>BELHADDAD</t>
  </si>
  <si>
    <t>Samira</t>
  </si>
  <si>
    <t>08.44</t>
  </si>
  <si>
    <t>06.44</t>
  </si>
  <si>
    <t>09.32</t>
  </si>
  <si>
    <t>13.12</t>
  </si>
  <si>
    <t>10.30</t>
  </si>
  <si>
    <t>11AR0413</t>
  </si>
  <si>
    <t>BELLACHE</t>
  </si>
  <si>
    <t>Tassousna</t>
  </si>
  <si>
    <t>08.78</t>
  </si>
  <si>
    <t>01.17</t>
  </si>
  <si>
    <t>11.23</t>
  </si>
  <si>
    <t>11AR0522</t>
  </si>
  <si>
    <t>BELLOUL</t>
  </si>
  <si>
    <t>Nadjat</t>
  </si>
  <si>
    <t>10.20</t>
  </si>
  <si>
    <t>Ouarda</t>
  </si>
  <si>
    <t>10.87</t>
  </si>
  <si>
    <t>Asma</t>
  </si>
  <si>
    <t>11AR0556</t>
  </si>
  <si>
    <t>BEN AMARA</t>
  </si>
  <si>
    <t>Rachida</t>
  </si>
  <si>
    <t>10.18</t>
  </si>
  <si>
    <t>10.77</t>
  </si>
  <si>
    <t>11AR0212</t>
  </si>
  <si>
    <t>BENAISSA</t>
  </si>
  <si>
    <t>Zahra</t>
  </si>
  <si>
    <t>09.44</t>
  </si>
  <si>
    <t>09.82</t>
  </si>
  <si>
    <t>113005379</t>
  </si>
  <si>
    <t>BENAOUDIA</t>
  </si>
  <si>
    <t>FAHIMA</t>
  </si>
  <si>
    <t>12.56</t>
  </si>
  <si>
    <t>05.75</t>
  </si>
  <si>
    <t>113014170</t>
  </si>
  <si>
    <t>BENHADDAD</t>
  </si>
  <si>
    <t>Djaouida</t>
  </si>
  <si>
    <t>08.59</t>
  </si>
  <si>
    <t>11.52</t>
  </si>
  <si>
    <t>11AR0077</t>
  </si>
  <si>
    <t>BENHAMANA</t>
  </si>
  <si>
    <t>Henia</t>
  </si>
  <si>
    <t>07.88</t>
  </si>
  <si>
    <t>11AR0299</t>
  </si>
  <si>
    <t>BENKHELLAT</t>
  </si>
  <si>
    <t>11.27</t>
  </si>
  <si>
    <t>10.28</t>
  </si>
  <si>
    <t>11AR0079</t>
  </si>
  <si>
    <t>Nadjet</t>
  </si>
  <si>
    <t>05.80</t>
  </si>
  <si>
    <t>02.92</t>
  </si>
  <si>
    <t>08.48</t>
  </si>
  <si>
    <t>03.69</t>
  </si>
  <si>
    <t>Nabila</t>
  </si>
  <si>
    <t>09.69</t>
  </si>
  <si>
    <t>11.45</t>
  </si>
  <si>
    <t>113008690</t>
  </si>
  <si>
    <t>BENZOUAOUA</t>
  </si>
  <si>
    <t>Nora</t>
  </si>
  <si>
    <t>113014811</t>
  </si>
  <si>
    <t>Berd</t>
  </si>
  <si>
    <t>Lynda</t>
  </si>
  <si>
    <t>11.30</t>
  </si>
  <si>
    <t>10.80</t>
  </si>
  <si>
    <t>113014790</t>
  </si>
  <si>
    <t>11.79</t>
  </si>
  <si>
    <t>11.73</t>
  </si>
  <si>
    <t>113008259</t>
  </si>
  <si>
    <t>BERRAK</t>
  </si>
  <si>
    <t>Djedjiga</t>
  </si>
  <si>
    <t>07.21</t>
  </si>
  <si>
    <t>11AR0361</t>
  </si>
  <si>
    <t>BEZHOUH</t>
  </si>
  <si>
    <t>Dalila</t>
  </si>
  <si>
    <t>12.43</t>
  </si>
  <si>
    <t>11AR0470</t>
  </si>
  <si>
    <t>BEZZINA</t>
  </si>
  <si>
    <t>08.04</t>
  </si>
  <si>
    <t>12.55</t>
  </si>
  <si>
    <t>10.39</t>
  </si>
  <si>
    <t>04.83</t>
  </si>
  <si>
    <t>10.69</t>
  </si>
  <si>
    <t>08.29</t>
  </si>
  <si>
    <t>11AR0416</t>
  </si>
  <si>
    <t>BOUCHELLAH</t>
  </si>
  <si>
    <t>09.93</t>
  </si>
  <si>
    <t>11AR0599</t>
  </si>
  <si>
    <t>BOUCHENEB</t>
  </si>
  <si>
    <t>Dahbia</t>
  </si>
  <si>
    <t>09.03</t>
  </si>
  <si>
    <t>13.83</t>
  </si>
  <si>
    <t>10.22</t>
  </si>
  <si>
    <t>11.35</t>
  </si>
  <si>
    <t>113010275</t>
  </si>
  <si>
    <t>boudjadja</t>
  </si>
  <si>
    <t>samiha</t>
  </si>
  <si>
    <t>14.83</t>
  </si>
  <si>
    <t>11AR0049</t>
  </si>
  <si>
    <t>BOUGHOUBRI</t>
  </si>
  <si>
    <t>09.60</t>
  </si>
  <si>
    <t>06.54</t>
  </si>
  <si>
    <t>11AR0397</t>
  </si>
  <si>
    <t>BOUGUERRA</t>
  </si>
  <si>
    <t>Rafika</t>
  </si>
  <si>
    <t>11.19</t>
  </si>
  <si>
    <t>11AR0670</t>
  </si>
  <si>
    <t>BOUHIRED</t>
  </si>
  <si>
    <t>08.56</t>
  </si>
  <si>
    <t>113009582</t>
  </si>
  <si>
    <t>BOUKACEM</t>
  </si>
  <si>
    <t>Yasmina</t>
  </si>
  <si>
    <t>09.34</t>
  </si>
  <si>
    <t>11.95</t>
  </si>
  <si>
    <t>11.22</t>
  </si>
  <si>
    <t>10.84</t>
  </si>
  <si>
    <t>11AR0631</t>
  </si>
  <si>
    <t>BOUKHEZZAR</t>
  </si>
  <si>
    <t>Nadira</t>
  </si>
  <si>
    <t>11.10</t>
  </si>
  <si>
    <t>12.88</t>
  </si>
  <si>
    <t>09LCA72211CAR</t>
  </si>
  <si>
    <t>BOULKARIA</t>
  </si>
  <si>
    <t>Wafia</t>
  </si>
  <si>
    <t>07.54</t>
  </si>
  <si>
    <t>11AR0055</t>
  </si>
  <si>
    <t>BOULKROUNE</t>
  </si>
  <si>
    <t>Rima</t>
  </si>
  <si>
    <t>08.61</t>
  </si>
  <si>
    <t>12.81</t>
  </si>
  <si>
    <t>11AR0714</t>
  </si>
  <si>
    <t>BOUMAZA</t>
  </si>
  <si>
    <t>Hassiba</t>
  </si>
  <si>
    <t>12.70</t>
  </si>
  <si>
    <t>11AR0130</t>
  </si>
  <si>
    <t>BOURZAH</t>
  </si>
  <si>
    <t>Souhila</t>
  </si>
  <si>
    <t>08.85</t>
  </si>
  <si>
    <t>11AR0524</t>
  </si>
  <si>
    <t>BOUTATA</t>
  </si>
  <si>
    <t>Hadda</t>
  </si>
  <si>
    <t>113006503</t>
  </si>
  <si>
    <t>boutih</t>
  </si>
  <si>
    <t>abdelhakim</t>
  </si>
  <si>
    <t>06.92</t>
  </si>
  <si>
    <t>BRAHIMI</t>
  </si>
  <si>
    <t>113011688</t>
  </si>
  <si>
    <t>Sara</t>
  </si>
  <si>
    <t>12.19</t>
  </si>
  <si>
    <t>08.42</t>
  </si>
  <si>
    <t>09.77</t>
  </si>
  <si>
    <t>07.46</t>
  </si>
  <si>
    <t>11AR0060</t>
  </si>
  <si>
    <t>CHABOUR</t>
  </si>
  <si>
    <t>Fatiha</t>
  </si>
  <si>
    <t>09.27</t>
  </si>
  <si>
    <t>11.72</t>
  </si>
  <si>
    <t>12.80</t>
  </si>
  <si>
    <t>11AR0048</t>
  </si>
  <si>
    <t>CHENNIT</t>
  </si>
  <si>
    <t>08.62</t>
  </si>
  <si>
    <t>08AR568</t>
  </si>
  <si>
    <t>CHIBANE</t>
  </si>
  <si>
    <t>Hamimi</t>
  </si>
  <si>
    <t>03.78</t>
  </si>
  <si>
    <t>06.76</t>
  </si>
  <si>
    <t>11AR0614</t>
  </si>
  <si>
    <t>CHIKHI</t>
  </si>
  <si>
    <t>09.71</t>
  </si>
  <si>
    <t>09.26</t>
  </si>
  <si>
    <t>113014260</t>
  </si>
  <si>
    <t>DAHMANE</t>
  </si>
  <si>
    <t>11.43</t>
  </si>
  <si>
    <t>11AR0342</t>
  </si>
  <si>
    <t>DEFLAOUI</t>
  </si>
  <si>
    <t>Zahoua</t>
  </si>
  <si>
    <t>11.66</t>
  </si>
  <si>
    <t>09.20</t>
  </si>
  <si>
    <t>113009450</t>
  </si>
  <si>
    <t>Dellal</t>
  </si>
  <si>
    <t>Rime</t>
  </si>
  <si>
    <t>Faouzi</t>
  </si>
  <si>
    <t>113010220</t>
  </si>
  <si>
    <t>djara</t>
  </si>
  <si>
    <t>naima</t>
  </si>
  <si>
    <t>11.15</t>
  </si>
  <si>
    <t>10SHS47211CAR</t>
  </si>
  <si>
    <t>DJELOUAH</t>
  </si>
  <si>
    <t>11AR0617</t>
  </si>
  <si>
    <t>14.62</t>
  </si>
  <si>
    <t>11AR0528</t>
  </si>
  <si>
    <t>DJEMADI</t>
  </si>
  <si>
    <t>Mohand said</t>
  </si>
  <si>
    <t>09.28</t>
  </si>
  <si>
    <t>11.85</t>
  </si>
  <si>
    <t>10SHS26111CAR</t>
  </si>
  <si>
    <t>DJERROUD</t>
  </si>
  <si>
    <t>04.61</t>
  </si>
  <si>
    <t>02.60</t>
  </si>
  <si>
    <t>06.19</t>
  </si>
  <si>
    <t>06.79</t>
  </si>
  <si>
    <t>09.35</t>
  </si>
  <si>
    <t>06.31</t>
  </si>
  <si>
    <t>05.94</t>
  </si>
  <si>
    <t>113000450</t>
  </si>
  <si>
    <t>Djidjeli</t>
  </si>
  <si>
    <t>10.66</t>
  </si>
  <si>
    <t>10.57</t>
  </si>
  <si>
    <t>11AR0637</t>
  </si>
  <si>
    <t>DJOUDIR</t>
  </si>
  <si>
    <t>Abdelaziz</t>
  </si>
  <si>
    <t>09.85</t>
  </si>
  <si>
    <t>11AR0439</t>
  </si>
  <si>
    <t>DOUDACHE</t>
  </si>
  <si>
    <t>Farida</t>
  </si>
  <si>
    <t>10.96</t>
  </si>
  <si>
    <t>113010203</t>
  </si>
  <si>
    <t>draoui</t>
  </si>
  <si>
    <t>09.42</t>
  </si>
  <si>
    <t>10.48</t>
  </si>
  <si>
    <t>11AR0085</t>
  </si>
  <si>
    <t>FELFOUL</t>
  </si>
  <si>
    <t>09.04</t>
  </si>
  <si>
    <t>FERGUENIS</t>
  </si>
  <si>
    <t>HASSIBA</t>
  </si>
  <si>
    <t>113008822</t>
  </si>
  <si>
    <t>09.80</t>
  </si>
  <si>
    <t>113010328</t>
  </si>
  <si>
    <t>ferradj</t>
  </si>
  <si>
    <t>wassila</t>
  </si>
  <si>
    <t>11AR0040</t>
  </si>
  <si>
    <t>FOUNAS</t>
  </si>
  <si>
    <t>Wafa</t>
  </si>
  <si>
    <t>10.27</t>
  </si>
  <si>
    <t>11AR0310</t>
  </si>
  <si>
    <t>GHEBRIOUA</t>
  </si>
  <si>
    <t>Lamia</t>
  </si>
  <si>
    <t>07.72</t>
  </si>
  <si>
    <t>08.12</t>
  </si>
  <si>
    <t>katia</t>
  </si>
  <si>
    <t>10AR0228</t>
  </si>
  <si>
    <t>GUEDDOUCHE</t>
  </si>
  <si>
    <t>11AR0312</t>
  </si>
  <si>
    <t>GUERGOUZ</t>
  </si>
  <si>
    <t>113016679</t>
  </si>
  <si>
    <t>guerida</t>
  </si>
  <si>
    <t>10.03</t>
  </si>
  <si>
    <t>11AR0738</t>
  </si>
  <si>
    <t>HADDAD</t>
  </si>
  <si>
    <t>09.22</t>
  </si>
  <si>
    <t>11.04</t>
  </si>
  <si>
    <t>11AR0571</t>
  </si>
  <si>
    <t>Soraya</t>
  </si>
  <si>
    <t>10.13</t>
  </si>
  <si>
    <t>10.95</t>
  </si>
  <si>
    <t>11AR0729</t>
  </si>
  <si>
    <t>HAMADOU</t>
  </si>
  <si>
    <t>Tekfa</t>
  </si>
  <si>
    <t>10.42</t>
  </si>
  <si>
    <t>11AR0349</t>
  </si>
  <si>
    <t>HAMCHAOUI</t>
  </si>
  <si>
    <t>09.14</t>
  </si>
  <si>
    <t>11AR0097</t>
  </si>
  <si>
    <t>HAMICHE</t>
  </si>
  <si>
    <t>Leila</t>
  </si>
  <si>
    <t>08.20</t>
  </si>
  <si>
    <t>09.43</t>
  </si>
  <si>
    <t>08.93</t>
  </si>
  <si>
    <t>14.33</t>
  </si>
  <si>
    <t>113003243</t>
  </si>
  <si>
    <t>HAROUNE</t>
  </si>
  <si>
    <t>WAHIBA</t>
  </si>
  <si>
    <t>09.58</t>
  </si>
  <si>
    <t>10.36</t>
  </si>
  <si>
    <t>11AR0106</t>
  </si>
  <si>
    <t>HIHAT</t>
  </si>
  <si>
    <t>Assia</t>
  </si>
  <si>
    <t>05.34</t>
  </si>
  <si>
    <t>04.75</t>
  </si>
  <si>
    <t>07.94</t>
  </si>
  <si>
    <t>11AR0699</t>
  </si>
  <si>
    <t>HOUARI</t>
  </si>
  <si>
    <t>Amel</t>
  </si>
  <si>
    <t>08.49</t>
  </si>
  <si>
    <t>10.65</t>
  </si>
  <si>
    <t>11AR0460</t>
  </si>
  <si>
    <t>IBEKNOUSSEN</t>
  </si>
  <si>
    <t>10.82</t>
  </si>
  <si>
    <t>10.54</t>
  </si>
  <si>
    <t>11.93</t>
  </si>
  <si>
    <t>113008695</t>
  </si>
  <si>
    <t>ICHALALEN</t>
  </si>
  <si>
    <t>ICHALLAL</t>
  </si>
  <si>
    <t>11AR798</t>
  </si>
  <si>
    <t>Souad</t>
  </si>
  <si>
    <t>IDIR</t>
  </si>
  <si>
    <t>113013925</t>
  </si>
  <si>
    <t>10AR0199</t>
  </si>
  <si>
    <t>IKHLEF</t>
  </si>
  <si>
    <t>Djahid</t>
  </si>
  <si>
    <t>05.89</t>
  </si>
  <si>
    <t>04.97</t>
  </si>
  <si>
    <t>06.62</t>
  </si>
  <si>
    <t>07.77</t>
  </si>
  <si>
    <t>05.87</t>
  </si>
  <si>
    <t>11AR0384</t>
  </si>
  <si>
    <t>KABI</t>
  </si>
  <si>
    <t>Adel</t>
  </si>
  <si>
    <t>08.06</t>
  </si>
  <si>
    <t>03.80</t>
  </si>
  <si>
    <t>02.85</t>
  </si>
  <si>
    <t>04.62</t>
  </si>
  <si>
    <t>113015411</t>
  </si>
  <si>
    <t>kakouche</t>
  </si>
  <si>
    <t>hizia</t>
  </si>
  <si>
    <t>11AR0276</t>
  </si>
  <si>
    <t>KATI</t>
  </si>
  <si>
    <t>Radia</t>
  </si>
  <si>
    <t>113008677</t>
  </si>
  <si>
    <t>Kebbi</t>
  </si>
  <si>
    <t>10.63</t>
  </si>
  <si>
    <t>11AR0552</t>
  </si>
  <si>
    <t>KECHI</t>
  </si>
  <si>
    <t>Mustapha</t>
  </si>
  <si>
    <t>11AR0527</t>
  </si>
  <si>
    <t>KHALDI</t>
  </si>
  <si>
    <t>Sofiane</t>
  </si>
  <si>
    <t>04.69</t>
  </si>
  <si>
    <t>11AR0620</t>
  </si>
  <si>
    <t>KHALED</t>
  </si>
  <si>
    <t>08.28</t>
  </si>
  <si>
    <t>07.13</t>
  </si>
  <si>
    <t>08.09</t>
  </si>
  <si>
    <t>11AR0555</t>
  </si>
  <si>
    <t>KINZI</t>
  </si>
  <si>
    <t>Saloua</t>
  </si>
  <si>
    <t>11AR0081</t>
  </si>
  <si>
    <t>LAGGOUNE</t>
  </si>
  <si>
    <t>Chabha</t>
  </si>
  <si>
    <t>10.34</t>
  </si>
  <si>
    <t>11AR0775</t>
  </si>
  <si>
    <t>LARABI</t>
  </si>
  <si>
    <t>Boubkeur</t>
  </si>
  <si>
    <t>04.05</t>
  </si>
  <si>
    <t>05.66</t>
  </si>
  <si>
    <t>05.73</t>
  </si>
  <si>
    <t>07.06</t>
  </si>
  <si>
    <t>09920411CAR</t>
  </si>
  <si>
    <t>Mohamed</t>
  </si>
  <si>
    <t>08.57</t>
  </si>
  <si>
    <t>11AR0538</t>
  </si>
  <si>
    <t>LATRECHE</t>
  </si>
  <si>
    <t>Abdelmadjid</t>
  </si>
  <si>
    <t>08.10</t>
  </si>
  <si>
    <t>11AR0720</t>
  </si>
  <si>
    <t>LOUDAHI</t>
  </si>
  <si>
    <t>08.63</t>
  </si>
  <si>
    <t>13.94</t>
  </si>
  <si>
    <t>113000978</t>
  </si>
  <si>
    <t>LOUNIS</t>
  </si>
  <si>
    <t>ADOUDA</t>
  </si>
  <si>
    <t>07.16</t>
  </si>
  <si>
    <t>113001011</t>
  </si>
  <si>
    <t>makhloufi</t>
  </si>
  <si>
    <t>lila</t>
  </si>
  <si>
    <t>113010929</t>
  </si>
  <si>
    <t>Maouche</t>
  </si>
  <si>
    <t>MALIKA</t>
  </si>
  <si>
    <t>09.13</t>
  </si>
  <si>
    <t>09.46</t>
  </si>
  <si>
    <t>11AR0467</t>
  </si>
  <si>
    <t>MEGHERFI</t>
  </si>
  <si>
    <t>07.80</t>
  </si>
  <si>
    <t>11AR0183</t>
  </si>
  <si>
    <t>MEHDIOUI</t>
  </si>
  <si>
    <t>10AR0177</t>
  </si>
  <si>
    <t>MELIHI</t>
  </si>
  <si>
    <t>13.40</t>
  </si>
  <si>
    <t>11AR0131</t>
  </si>
  <si>
    <t>MELLIKECHE</t>
  </si>
  <si>
    <t>Halima</t>
  </si>
  <si>
    <t>12.09</t>
  </si>
  <si>
    <t>11AR0752</t>
  </si>
  <si>
    <t>MENASRIA</t>
  </si>
  <si>
    <t>Chahinaz</t>
  </si>
  <si>
    <t>09.68</t>
  </si>
  <si>
    <t>11AR0004</t>
  </si>
  <si>
    <t>MENNIF</t>
  </si>
  <si>
    <t>09.02</t>
  </si>
  <si>
    <t>11AR0151</t>
  </si>
  <si>
    <t>MERABET</t>
  </si>
  <si>
    <t>Nesrine</t>
  </si>
  <si>
    <t>Omar</t>
  </si>
  <si>
    <t>09.41</t>
  </si>
  <si>
    <t>11AR0665</t>
  </si>
  <si>
    <t>MESSAHLI</t>
  </si>
  <si>
    <t>ILYAS</t>
  </si>
  <si>
    <t>11AR0713</t>
  </si>
  <si>
    <t>MESSAOUDENE</t>
  </si>
  <si>
    <t>Abdelhak</t>
  </si>
  <si>
    <t>11AR0551</t>
  </si>
  <si>
    <t>MESSAR</t>
  </si>
  <si>
    <t>08.89</t>
  </si>
  <si>
    <t>08.15</t>
  </si>
  <si>
    <t>MEZIANE</t>
  </si>
  <si>
    <t>09935411CAR</t>
  </si>
  <si>
    <t>Mohand oumessaoud</t>
  </si>
  <si>
    <t>02.20</t>
  </si>
  <si>
    <t>MILANE</t>
  </si>
  <si>
    <t>113003220</t>
  </si>
  <si>
    <t>NADJET</t>
  </si>
  <si>
    <t>11AR0291</t>
  </si>
  <si>
    <t>MIRI</t>
  </si>
  <si>
    <t>113010331</t>
  </si>
  <si>
    <t>MOULA</t>
  </si>
  <si>
    <t>11AR0202</t>
  </si>
  <si>
    <t>MOULELKAF</t>
  </si>
  <si>
    <t>Nassim</t>
  </si>
  <si>
    <t>09.92</t>
  </si>
  <si>
    <t>11AR0241</t>
  </si>
  <si>
    <t>MOURI</t>
  </si>
  <si>
    <t>Tahar</t>
  </si>
  <si>
    <t>02.44</t>
  </si>
  <si>
    <t>06.27</t>
  </si>
  <si>
    <t>04.12</t>
  </si>
  <si>
    <t>11AR0597</t>
  </si>
  <si>
    <t>MOUZAOUI</t>
  </si>
  <si>
    <t>08.97</t>
  </si>
  <si>
    <t>05S13708CAR</t>
  </si>
  <si>
    <t>NADJI</t>
  </si>
  <si>
    <t>Abdelfateh</t>
  </si>
  <si>
    <t>11AR0321</t>
  </si>
  <si>
    <t>NAIT SLIMANE</t>
  </si>
  <si>
    <t>Mounir</t>
  </si>
  <si>
    <t>11AR0311</t>
  </si>
  <si>
    <t>NAITALITOUCHE</t>
  </si>
  <si>
    <t>06.08</t>
  </si>
  <si>
    <t>113000224</t>
  </si>
  <si>
    <t>NASRI</t>
  </si>
  <si>
    <t>113013135</t>
  </si>
  <si>
    <t>nasri</t>
  </si>
  <si>
    <t>sonia</t>
  </si>
  <si>
    <t>113014732</t>
  </si>
  <si>
    <t>oubrahem</t>
  </si>
  <si>
    <t>113010942</t>
  </si>
  <si>
    <t>REDJAI</t>
  </si>
  <si>
    <t>NABIL</t>
  </si>
  <si>
    <t>00.87</t>
  </si>
  <si>
    <t>113003364</t>
  </si>
  <si>
    <t>saadi</t>
  </si>
  <si>
    <t>nassima</t>
  </si>
  <si>
    <t>13.47</t>
  </si>
  <si>
    <t>113013490</t>
  </si>
  <si>
    <t>SADELLI</t>
  </si>
  <si>
    <t>hala</t>
  </si>
  <si>
    <t>07.58</t>
  </si>
  <si>
    <t>12.13</t>
  </si>
  <si>
    <t>11AR0426</t>
  </si>
  <si>
    <t>SADI</t>
  </si>
  <si>
    <t>10AR0174</t>
  </si>
  <si>
    <t>SADOUKI</t>
  </si>
  <si>
    <t>14.15</t>
  </si>
  <si>
    <t>113010204</t>
  </si>
  <si>
    <t>sahli</t>
  </si>
  <si>
    <t>113004165</t>
  </si>
  <si>
    <t>sahnoune</t>
  </si>
  <si>
    <t>yasmina</t>
  </si>
  <si>
    <t>113004866</t>
  </si>
  <si>
    <t>SAIDANI</t>
  </si>
  <si>
    <t>13.48</t>
  </si>
  <si>
    <t>11AR0387</t>
  </si>
  <si>
    <t>Toufik</t>
  </si>
  <si>
    <t>05.22</t>
  </si>
  <si>
    <t>09.64</t>
  </si>
  <si>
    <t>06.38</t>
  </si>
  <si>
    <t>113005249</t>
  </si>
  <si>
    <t>SEKRI</t>
  </si>
  <si>
    <t>AMEL</t>
  </si>
  <si>
    <t>08.91</t>
  </si>
  <si>
    <t>113005440</t>
  </si>
  <si>
    <t>tagzout</t>
  </si>
  <si>
    <t>samia</t>
  </si>
  <si>
    <t>11AR0233</t>
  </si>
  <si>
    <t>TALBINE</t>
  </si>
  <si>
    <t>10.46</t>
  </si>
  <si>
    <t>13.65</t>
  </si>
  <si>
    <t>11AR0313</t>
  </si>
  <si>
    <t>TAMART</t>
  </si>
  <si>
    <t>05.58</t>
  </si>
  <si>
    <t>06.04</t>
  </si>
  <si>
    <t>12.23</t>
  </si>
  <si>
    <t>06.56</t>
  </si>
  <si>
    <t>113005472</t>
  </si>
  <si>
    <t>tarikt</t>
  </si>
  <si>
    <t>113004963</t>
  </si>
  <si>
    <t>tata</t>
  </si>
  <si>
    <t>10SHS23411CAR</t>
  </si>
  <si>
    <t>TITOUAH</t>
  </si>
  <si>
    <t>08.58</t>
  </si>
  <si>
    <t>07.31</t>
  </si>
  <si>
    <t>11AR810</t>
  </si>
  <si>
    <t>TOUCHANE</t>
  </si>
  <si>
    <t>Boualem</t>
  </si>
  <si>
    <t>113014794</t>
  </si>
  <si>
    <t>YAZID</t>
  </si>
  <si>
    <t>SABRINA</t>
  </si>
  <si>
    <t>08.22</t>
  </si>
  <si>
    <t>11AR0219</t>
  </si>
  <si>
    <t>ZEGGAGH</t>
  </si>
  <si>
    <t>113010209</t>
  </si>
  <si>
    <t>zekrini</t>
  </si>
  <si>
    <t>11.63</t>
  </si>
  <si>
    <t>Date de naissance</t>
  </si>
  <si>
    <t>Lieu de naissance</t>
  </si>
  <si>
    <t>Sidi aich</t>
  </si>
  <si>
    <t>22/10/1989</t>
  </si>
  <si>
    <t>Hammam silla</t>
  </si>
  <si>
    <t>09/04/1989</t>
  </si>
  <si>
    <t>Tinebdar</t>
  </si>
  <si>
    <t>12/03/1986</t>
  </si>
  <si>
    <t>Barbacha</t>
  </si>
  <si>
    <t>17/08/1988</t>
  </si>
  <si>
    <t>Bejaia</t>
  </si>
  <si>
    <t>06/02/1990</t>
  </si>
  <si>
    <t>02/01/1991</t>
  </si>
  <si>
    <t>Timezrit</t>
  </si>
  <si>
    <t>21/07/1989</t>
  </si>
  <si>
    <t>Aokas</t>
  </si>
  <si>
    <t>12/05/1990</t>
  </si>
  <si>
    <t>Toudja</t>
  </si>
  <si>
    <t>02/08/1989</t>
  </si>
  <si>
    <t>Seddouk</t>
  </si>
  <si>
    <t>01/01/1985</t>
  </si>
  <si>
    <t>Tala hamza</t>
  </si>
  <si>
    <t>M'cisna</t>
  </si>
  <si>
    <t>01/08/1989</t>
  </si>
  <si>
    <t>27/01/1990</t>
  </si>
  <si>
    <t>Elkseur</t>
  </si>
  <si>
    <t>bejaia</t>
  </si>
  <si>
    <t>04/01/1992</t>
  </si>
  <si>
    <t>El kseur</t>
  </si>
  <si>
    <t>13/10/1989</t>
  </si>
  <si>
    <t>02/01/1989</t>
  </si>
  <si>
    <t>Smaoun</t>
  </si>
  <si>
    <t>25/01/1988</t>
  </si>
  <si>
    <t>09/06/1990</t>
  </si>
  <si>
    <t>Tazmalt</t>
  </si>
  <si>
    <t>Fenaia</t>
  </si>
  <si>
    <t>Sidi Aich</t>
  </si>
  <si>
    <t>13/03/1988</t>
  </si>
  <si>
    <t>Boutouab</t>
  </si>
  <si>
    <t>16/09/1990</t>
  </si>
  <si>
    <t>02/02/1988</t>
  </si>
  <si>
    <t>Taskriout</t>
  </si>
  <si>
    <t>07/07/1989</t>
  </si>
  <si>
    <t>16/07/1986</t>
  </si>
  <si>
    <t>26/08/1988</t>
  </si>
  <si>
    <t>27/09/1989</t>
  </si>
  <si>
    <t>Darguina</t>
  </si>
  <si>
    <t>06/01/1987</t>
  </si>
  <si>
    <t>Ait smail</t>
  </si>
  <si>
    <t>13/10/1990</t>
  </si>
  <si>
    <t>Kherrata</t>
  </si>
  <si>
    <t>07/10/1990</t>
  </si>
  <si>
    <t>el kseur</t>
  </si>
  <si>
    <t>19/06/1973</t>
  </si>
  <si>
    <t>Taher</t>
  </si>
  <si>
    <t>26/01/1988</t>
  </si>
  <si>
    <t>Kendira</t>
  </si>
  <si>
    <t>26/06/1990</t>
  </si>
  <si>
    <t>08/11/1986</t>
  </si>
  <si>
    <t>Beni maouche</t>
  </si>
  <si>
    <t>26/11/1990</t>
  </si>
  <si>
    <t>Amizour</t>
  </si>
  <si>
    <t>18/02/1992</t>
  </si>
  <si>
    <t>14/04/1991</t>
  </si>
  <si>
    <t>Akbou</t>
  </si>
  <si>
    <t>20/04/1987</t>
  </si>
  <si>
    <t>Chemini</t>
  </si>
  <si>
    <t>Feraoun</t>
  </si>
  <si>
    <t>07/01/1990</t>
  </si>
  <si>
    <t>Alger</t>
  </si>
  <si>
    <t>30/01/1989</t>
  </si>
  <si>
    <t>19/02/1991</t>
  </si>
  <si>
    <t>07/09/1988</t>
  </si>
  <si>
    <t>27/07/1987</t>
  </si>
  <si>
    <t>25/02/1990</t>
  </si>
  <si>
    <t>timezrit</t>
  </si>
  <si>
    <t>18/09/1990</t>
  </si>
  <si>
    <t>04/03/1990</t>
  </si>
  <si>
    <t>Bouaandas</t>
  </si>
  <si>
    <t>02/11/1990</t>
  </si>
  <si>
    <t>01/08/1987</t>
  </si>
  <si>
    <t>08/04/1993</t>
  </si>
  <si>
    <t>29/01/1991</t>
  </si>
  <si>
    <t>Akfadou</t>
  </si>
  <si>
    <t>03/11/1992</t>
  </si>
  <si>
    <t>04/07/1990</t>
  </si>
  <si>
    <t>Iakouren</t>
  </si>
  <si>
    <t>Souk el tenine</t>
  </si>
  <si>
    <t>16/11/1988</t>
  </si>
  <si>
    <t>05/04/1990</t>
  </si>
  <si>
    <t>Souk El Tenine</t>
  </si>
  <si>
    <t>06/08/1990</t>
  </si>
  <si>
    <t>05/03/1989</t>
  </si>
  <si>
    <t>26/09/1987</t>
  </si>
  <si>
    <t>16/04/1991</t>
  </si>
  <si>
    <t>25/05/1991</t>
  </si>
  <si>
    <t>El-Kseur</t>
  </si>
  <si>
    <t>09/01/1988</t>
  </si>
  <si>
    <t>03/05/1988</t>
  </si>
  <si>
    <t>28/06/1987</t>
  </si>
  <si>
    <t>09/03/1991</t>
  </si>
  <si>
    <t>10/01/1988</t>
  </si>
  <si>
    <t>Bechloul</t>
  </si>
  <si>
    <t>05/09/1991</t>
  </si>
  <si>
    <t>Laalam</t>
  </si>
  <si>
    <t>29/12/1991</t>
  </si>
  <si>
    <t>kherrata</t>
  </si>
  <si>
    <t>08/01/1989</t>
  </si>
  <si>
    <t>07/05/1991</t>
  </si>
  <si>
    <t>Setif</t>
  </si>
  <si>
    <t>06/01/1989</t>
  </si>
  <si>
    <t>21/08/1987</t>
  </si>
  <si>
    <t>M'chedallah</t>
  </si>
  <si>
    <t>14/01/1988</t>
  </si>
  <si>
    <t>13/03/1991</t>
  </si>
  <si>
    <t>21/08/1989</t>
  </si>
  <si>
    <t>20/04/1989</t>
  </si>
  <si>
    <t>13/03/1989</t>
  </si>
  <si>
    <t>LAALAM</t>
  </si>
  <si>
    <t>21/03/1989</t>
  </si>
  <si>
    <t>02/08/1991</t>
  </si>
  <si>
    <t>07/08/1988</t>
  </si>
  <si>
    <t>07/08/1989</t>
  </si>
  <si>
    <t>13/05/1991</t>
  </si>
  <si>
    <t>Bouandas</t>
  </si>
  <si>
    <t>13/10/1988</t>
  </si>
  <si>
    <t>Ighil ali</t>
  </si>
  <si>
    <t>29/03/1990</t>
  </si>
  <si>
    <t>01/04/1987</t>
  </si>
  <si>
    <t>16/11/1991</t>
  </si>
  <si>
    <t>Semaoun</t>
  </si>
  <si>
    <t>03/04/1990</t>
  </si>
  <si>
    <t>09/04/1991</t>
  </si>
  <si>
    <t>Kharrata</t>
  </si>
  <si>
    <t>Sidi-Aich</t>
  </si>
  <si>
    <t>07/11/1988</t>
  </si>
  <si>
    <t>28/09/1987</t>
  </si>
  <si>
    <t>18/02/1991</t>
  </si>
  <si>
    <t>30/04/1987</t>
  </si>
  <si>
    <t>20/10/1990</t>
  </si>
  <si>
    <t>16/02/1991</t>
  </si>
  <si>
    <t>01/03/1987</t>
  </si>
  <si>
    <t>Tala tagout</t>
  </si>
  <si>
    <t>27/06/1990</t>
  </si>
  <si>
    <t>01/09/1990</t>
  </si>
  <si>
    <t>25/02/1992</t>
  </si>
  <si>
    <t>11/08/1990</t>
  </si>
  <si>
    <t>01/11/1992</t>
  </si>
  <si>
    <t>01/05/1988</t>
  </si>
  <si>
    <t>01/06/1986</t>
  </si>
  <si>
    <t>20/02/1988</t>
  </si>
  <si>
    <t>05/07/1988</t>
  </si>
  <si>
    <t>laalam</t>
  </si>
  <si>
    <t>28/12/1985</t>
  </si>
  <si>
    <t>Mila</t>
  </si>
  <si>
    <t>22/01/1988</t>
  </si>
  <si>
    <t>22/06/1990</t>
  </si>
  <si>
    <t>El-kseur</t>
  </si>
  <si>
    <t>10/03/1991</t>
  </si>
  <si>
    <t>12/12/1990</t>
  </si>
  <si>
    <t>14/11/1990</t>
  </si>
  <si>
    <t>Béjaia</t>
  </si>
  <si>
    <t>13/11/1989</t>
  </si>
  <si>
    <t>07/09/1987</t>
  </si>
  <si>
    <t>15/08/1989</t>
  </si>
  <si>
    <t>12/07/1991</t>
  </si>
  <si>
    <t>YAKOUREN</t>
  </si>
  <si>
    <t>sidi aich</t>
  </si>
  <si>
    <t>07/04/1992</t>
  </si>
  <si>
    <t>BEJAIA</t>
  </si>
  <si>
    <t>15/04/1990</t>
  </si>
  <si>
    <t>11/03/1988</t>
  </si>
  <si>
    <t>29/08/1988</t>
  </si>
  <si>
    <t>11/05/1986</t>
  </si>
  <si>
    <t>23/09/1990</t>
  </si>
  <si>
    <t>31/07/1988</t>
  </si>
  <si>
    <t>29/04/1989</t>
  </si>
  <si>
    <t>13/04/1991</t>
  </si>
  <si>
    <t>draa el gaid</t>
  </si>
  <si>
    <t>11/03/1986</t>
  </si>
  <si>
    <t>Ifalene</t>
  </si>
  <si>
    <t>13/01/1988</t>
  </si>
  <si>
    <t>19/01/1990</t>
  </si>
  <si>
    <t>06/07/1989</t>
  </si>
  <si>
    <t>27/02/1988</t>
  </si>
  <si>
    <t>03/02/1990</t>
  </si>
  <si>
    <t>22/10/1990</t>
  </si>
  <si>
    <t>16/03/1983</t>
  </si>
  <si>
    <t>24/06/1990</t>
  </si>
  <si>
    <t>04/05/1989</t>
  </si>
  <si>
    <t>01/04/1988</t>
  </si>
  <si>
    <t>03/06/1990</t>
  </si>
  <si>
    <t>14/04/1989</t>
  </si>
  <si>
    <t>09/10/1989</t>
  </si>
  <si>
    <t>20/06/1989</t>
  </si>
  <si>
    <t>30/03/1987</t>
  </si>
  <si>
    <t>El flaye</t>
  </si>
  <si>
    <t>14/09/1989</t>
  </si>
  <si>
    <t>09/05/1989</t>
  </si>
  <si>
    <t>yakouren</t>
  </si>
  <si>
    <t>01/01/1987</t>
  </si>
  <si>
    <t>19/12/1991</t>
  </si>
  <si>
    <t>15/02/1989</t>
  </si>
  <si>
    <t>24/02/1987</t>
  </si>
  <si>
    <t>22/02/1989</t>
  </si>
  <si>
    <t>26/02/1990</t>
  </si>
  <si>
    <t>16/06/1990</t>
  </si>
  <si>
    <t>Yakouren</t>
  </si>
  <si>
    <t>11/06/1991</t>
  </si>
  <si>
    <t>26/03/1993</t>
  </si>
  <si>
    <t>26/07/1989</t>
  </si>
  <si>
    <t>UNIVERSITE ABDERRAHMANE MIRA DE BEJAIA</t>
  </si>
  <si>
    <t>FACULTE DES LETTRES ET DES LANGUES</t>
  </si>
  <si>
    <t>Année universitaire 2012/2013</t>
  </si>
  <si>
    <t>DEPARTEMENT LETTRE ET LANGUE ARABES</t>
  </si>
  <si>
    <t>Procès Verbal de délibération</t>
  </si>
  <si>
    <t xml:space="preserve">   </t>
  </si>
  <si>
    <t>2ème ANNEE LMD</t>
  </si>
  <si>
    <t>Coef</t>
  </si>
  <si>
    <t>N°</t>
  </si>
  <si>
    <t>Matricule</t>
  </si>
  <si>
    <t>Moy S1</t>
  </si>
  <si>
    <t>Moy S2</t>
  </si>
  <si>
    <t>Moy Gen</t>
  </si>
  <si>
    <t>Descision</t>
  </si>
  <si>
    <t>Session Rattapage</t>
  </si>
  <si>
    <t>09.76</t>
  </si>
  <si>
    <t>10.16</t>
  </si>
  <si>
    <t>11.54</t>
  </si>
  <si>
    <t>06.06</t>
  </si>
  <si>
    <t>07.44</t>
  </si>
  <si>
    <t>13.56</t>
  </si>
  <si>
    <t>14.56</t>
  </si>
  <si>
    <t>05.55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</si>
</sst>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44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36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/>
    </xf>
    <xf numFmtId="2" fontId="2" fillId="37" borderId="10" xfId="0" applyNumberFormat="1" applyFont="1" applyFill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2" fontId="2" fillId="34" borderId="10" xfId="0" applyNumberFormat="1" applyFont="1" applyFill="1" applyBorder="1" applyAlignment="1">
      <alignment textRotation="90"/>
    </xf>
    <xf numFmtId="0" fontId="9" fillId="0" borderId="0" xfId="0" applyFont="1" applyAlignment="1">
      <alignment textRotation="90"/>
    </xf>
    <xf numFmtId="0" fontId="2" fillId="34" borderId="10" xfId="0" applyFont="1" applyFill="1" applyBorder="1" applyAlignment="1">
      <alignment textRotation="90"/>
    </xf>
    <xf numFmtId="0" fontId="44" fillId="0" borderId="0" xfId="0" applyFont="1" applyAlignment="1">
      <alignment/>
    </xf>
    <xf numFmtId="0" fontId="44" fillId="35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35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2" fillId="10" borderId="11" xfId="0" applyNumberFormat="1" applyFont="1" applyFill="1" applyBorder="1" applyAlignment="1">
      <alignment/>
    </xf>
    <xf numFmtId="2" fontId="2" fillId="10" borderId="10" xfId="0" applyNumberFormat="1" applyFont="1" applyFill="1" applyBorder="1" applyAlignment="1">
      <alignment textRotation="90"/>
    </xf>
    <xf numFmtId="0" fontId="3" fillId="1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textRotation="90"/>
    </xf>
    <xf numFmtId="0" fontId="10" fillId="10" borderId="10" xfId="0" applyFont="1" applyFill="1" applyBorder="1" applyAlignment="1">
      <alignment/>
    </xf>
    <xf numFmtId="0" fontId="3" fillId="0" borderId="10" xfId="0" applyFont="1" applyBorder="1" applyAlignment="1">
      <alignment textRotation="90"/>
    </xf>
    <xf numFmtId="0" fontId="45" fillId="0" borderId="10" xfId="0" applyFont="1" applyBorder="1" applyAlignment="1">
      <alignment/>
    </xf>
    <xf numFmtId="0" fontId="45" fillId="0" borderId="0" xfId="0" applyFont="1" applyFill="1" applyAlignment="1">
      <alignment/>
    </xf>
    <xf numFmtId="2" fontId="2" fillId="34" borderId="11" xfId="0" applyNumberFormat="1" applyFont="1" applyFill="1" applyBorder="1" applyAlignment="1">
      <alignment/>
    </xf>
    <xf numFmtId="0" fontId="44" fillId="0" borderId="10" xfId="0" applyFont="1" applyBorder="1" applyAlignment="1" quotePrefix="1">
      <alignment/>
    </xf>
    <xf numFmtId="0" fontId="44" fillId="35" borderId="10" xfId="0" applyFont="1" applyFill="1" applyBorder="1" applyAlignment="1" quotePrefix="1">
      <alignment/>
    </xf>
    <xf numFmtId="0" fontId="7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4"/>
  <sheetViews>
    <sheetView tabSelected="1" zoomScalePageLayoutView="0" workbookViewId="0" topLeftCell="A1">
      <pane ySplit="8" topLeftCell="A54" activePane="bottomLeft" state="frozen"/>
      <selection pane="topLeft" activeCell="A1" sqref="A1"/>
      <selection pane="bottomLeft" activeCell="A75" sqref="A75:IV75"/>
    </sheetView>
  </sheetViews>
  <sheetFormatPr defaultColWidth="11.421875" defaultRowHeight="15"/>
  <cols>
    <col min="1" max="1" width="3.421875" style="0" customWidth="1"/>
    <col min="2" max="2" width="12.140625" style="0" customWidth="1"/>
    <col min="3" max="3" width="12.8515625" style="0" bestFit="1" customWidth="1"/>
    <col min="4" max="4" width="8.8515625" style="0" customWidth="1"/>
    <col min="5" max="5" width="4.57421875" style="0" customWidth="1"/>
    <col min="6" max="6" width="4.8515625" style="0" hidden="1" customWidth="1"/>
    <col min="7" max="7" width="4.8515625" style="4" bestFit="1" customWidth="1"/>
    <col min="8" max="9" width="4.8515625" style="0" bestFit="1" customWidth="1"/>
    <col min="10" max="10" width="4.421875" style="0" customWidth="1"/>
    <col min="11" max="11" width="4.8515625" style="0" hidden="1" customWidth="1"/>
    <col min="12" max="12" width="4.8515625" style="4" bestFit="1" customWidth="1"/>
    <col min="13" max="15" width="4.8515625" style="0" bestFit="1" customWidth="1"/>
    <col min="16" max="16" width="4.57421875" style="0" customWidth="1"/>
    <col min="17" max="17" width="4.8515625" style="0" hidden="1" customWidth="1"/>
    <col min="18" max="18" width="4.7109375" style="4" customWidth="1"/>
    <col min="19" max="19" width="4.8515625" style="0" bestFit="1" customWidth="1"/>
    <col min="20" max="21" width="4.57421875" style="0" customWidth="1"/>
    <col min="22" max="22" width="4.8515625" style="0" bestFit="1" customWidth="1"/>
    <col min="23" max="23" width="2.7109375" style="0" bestFit="1" customWidth="1"/>
    <col min="24" max="24" width="4.8515625" style="0" bestFit="1" customWidth="1"/>
    <col min="25" max="25" width="4.8515625" style="0" hidden="1" customWidth="1"/>
    <col min="26" max="26" width="4.8515625" style="4" bestFit="1" customWidth="1"/>
    <col min="27" max="29" width="4.8515625" style="0" bestFit="1" customWidth="1"/>
    <col min="30" max="30" width="4.421875" style="0" customWidth="1"/>
    <col min="31" max="31" width="4.8515625" style="0" hidden="1" customWidth="1"/>
    <col min="32" max="32" width="4.8515625" style="4" bestFit="1" customWidth="1"/>
    <col min="33" max="34" width="4.8515625" style="0" bestFit="1" customWidth="1"/>
    <col min="35" max="36" width="4.7109375" style="0" customWidth="1"/>
    <col min="37" max="37" width="4.8515625" style="0" hidden="1" customWidth="1"/>
    <col min="38" max="38" width="4.8515625" style="4" customWidth="1"/>
    <col min="39" max="42" width="4.8515625" style="0" bestFit="1" customWidth="1"/>
    <col min="43" max="43" width="2.7109375" style="0" bestFit="1" customWidth="1"/>
    <col min="44" max="44" width="4.8515625" style="1" bestFit="1" customWidth="1"/>
    <col min="45" max="45" width="2.7109375" style="1" bestFit="1" customWidth="1"/>
    <col min="46" max="46" width="7.00390625" style="0" bestFit="1" customWidth="1"/>
  </cols>
  <sheetData>
    <row r="1" spans="1:43" s="5" customFormat="1" ht="12">
      <c r="A1" s="5" t="s">
        <v>1124</v>
      </c>
      <c r="B1" s="6"/>
      <c r="E1" s="6"/>
      <c r="F1" s="6"/>
      <c r="G1" s="6"/>
      <c r="H1" s="6"/>
      <c r="I1" s="6"/>
      <c r="J1" s="7"/>
      <c r="K1" s="7"/>
      <c r="L1" s="6"/>
      <c r="M1" s="6"/>
      <c r="N1" s="6"/>
      <c r="O1" s="6"/>
      <c r="P1" s="6"/>
      <c r="Q1" s="6"/>
      <c r="R1" s="6"/>
      <c r="S1" s="8"/>
      <c r="T1" s="6"/>
      <c r="U1" s="8"/>
      <c r="V1" s="7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9"/>
      <c r="AQ1" s="9"/>
    </row>
    <row r="2" spans="1:43" s="5" customFormat="1" ht="18">
      <c r="A2" s="5" t="s">
        <v>1125</v>
      </c>
      <c r="B2" s="6"/>
      <c r="E2" s="6"/>
      <c r="F2" s="6"/>
      <c r="G2" s="6"/>
      <c r="H2" s="6"/>
      <c r="I2" s="6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0" t="s">
        <v>1126</v>
      </c>
      <c r="AJ2" s="11"/>
      <c r="AK2" s="11"/>
      <c r="AL2" s="12"/>
      <c r="AM2" s="12"/>
      <c r="AN2" s="12"/>
      <c r="AO2" s="13"/>
      <c r="AP2" s="9"/>
      <c r="AQ2" s="9"/>
    </row>
    <row r="3" spans="1:43" s="5" customFormat="1" ht="12">
      <c r="A3" s="5" t="s">
        <v>1127</v>
      </c>
      <c r="B3" s="6"/>
      <c r="E3" s="6"/>
      <c r="F3" s="6"/>
      <c r="G3" s="6"/>
      <c r="H3" s="6"/>
      <c r="I3" s="6"/>
      <c r="J3" s="7"/>
      <c r="K3" s="7"/>
      <c r="L3" s="6"/>
      <c r="M3" s="6"/>
      <c r="N3" s="6"/>
      <c r="O3" s="6"/>
      <c r="P3" s="6"/>
      <c r="Q3" s="6"/>
      <c r="R3" s="6"/>
      <c r="S3" s="8"/>
      <c r="T3" s="6"/>
      <c r="U3" s="8"/>
      <c r="V3" s="7"/>
      <c r="W3" s="7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9"/>
      <c r="AQ3" s="9"/>
    </row>
    <row r="4" spans="10:43" s="14" customFormat="1" ht="18">
      <c r="J4" s="15"/>
      <c r="K4" s="15"/>
      <c r="P4" s="12"/>
      <c r="Q4" s="12"/>
      <c r="R4" s="12"/>
      <c r="S4" s="12"/>
      <c r="T4" s="16" t="s">
        <v>1128</v>
      </c>
      <c r="U4" s="16"/>
      <c r="V4" s="17"/>
      <c r="W4" s="17"/>
      <c r="X4" s="16"/>
      <c r="Y4" s="16"/>
      <c r="Z4" s="18"/>
      <c r="AP4" s="15"/>
      <c r="AQ4" s="15"/>
    </row>
    <row r="5" spans="2:43" s="5" customFormat="1" ht="17.25" customHeight="1">
      <c r="B5" s="6"/>
      <c r="E5" s="6"/>
      <c r="F5" s="6"/>
      <c r="G5" s="13" t="s">
        <v>1129</v>
      </c>
      <c r="H5" s="13"/>
      <c r="I5" s="13"/>
      <c r="J5" s="19"/>
      <c r="K5" s="19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0" t="s">
        <v>1138</v>
      </c>
      <c r="AM5" s="12"/>
      <c r="AN5" s="11"/>
      <c r="AO5" s="13"/>
      <c r="AP5" s="9"/>
      <c r="AQ5" s="9"/>
    </row>
    <row r="6" spans="1:43" s="5" customFormat="1" ht="12">
      <c r="A6" s="21" t="s">
        <v>1130</v>
      </c>
      <c r="B6" s="6"/>
      <c r="E6" s="6"/>
      <c r="F6" s="6"/>
      <c r="G6" s="6"/>
      <c r="H6" s="6"/>
      <c r="I6" s="6"/>
      <c r="J6" s="7"/>
      <c r="K6" s="7"/>
      <c r="L6" s="6"/>
      <c r="M6" s="6"/>
      <c r="N6" s="6"/>
      <c r="O6" s="6"/>
      <c r="P6" s="6"/>
      <c r="Q6" s="6"/>
      <c r="R6" s="6"/>
      <c r="S6" s="8"/>
      <c r="T6" s="6"/>
      <c r="U6" s="8"/>
      <c r="V6" s="7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9"/>
      <c r="AQ6" s="9"/>
    </row>
    <row r="7" spans="1:46" s="28" customFormat="1" ht="12">
      <c r="A7" s="55" t="s">
        <v>1131</v>
      </c>
      <c r="B7" s="56"/>
      <c r="C7" s="56"/>
      <c r="D7" s="56"/>
      <c r="E7" s="22">
        <v>12</v>
      </c>
      <c r="F7" s="22"/>
      <c r="G7" s="23">
        <v>4</v>
      </c>
      <c r="H7" s="23">
        <v>4</v>
      </c>
      <c r="I7" s="23">
        <v>4</v>
      </c>
      <c r="J7" s="22">
        <v>10</v>
      </c>
      <c r="K7" s="22"/>
      <c r="L7" s="23">
        <v>2</v>
      </c>
      <c r="M7" s="23">
        <v>2</v>
      </c>
      <c r="N7" s="23">
        <v>3</v>
      </c>
      <c r="O7" s="23">
        <v>3</v>
      </c>
      <c r="P7" s="22">
        <v>8</v>
      </c>
      <c r="Q7" s="22"/>
      <c r="R7" s="23">
        <v>2</v>
      </c>
      <c r="S7" s="24">
        <v>2</v>
      </c>
      <c r="T7" s="23">
        <v>2</v>
      </c>
      <c r="U7" s="24">
        <v>2</v>
      </c>
      <c r="V7" s="52"/>
      <c r="W7" s="44"/>
      <c r="X7" s="22">
        <v>12</v>
      </c>
      <c r="Y7" s="22"/>
      <c r="Z7" s="23">
        <v>3</v>
      </c>
      <c r="AA7" s="23">
        <v>3</v>
      </c>
      <c r="AB7" s="23">
        <v>3</v>
      </c>
      <c r="AC7" s="23">
        <v>3</v>
      </c>
      <c r="AD7" s="22">
        <v>10</v>
      </c>
      <c r="AE7" s="22"/>
      <c r="AF7" s="23">
        <v>3</v>
      </c>
      <c r="AG7" s="23">
        <v>3</v>
      </c>
      <c r="AH7" s="23">
        <v>2</v>
      </c>
      <c r="AI7" s="23">
        <v>2</v>
      </c>
      <c r="AJ7" s="22">
        <v>8</v>
      </c>
      <c r="AK7" s="22"/>
      <c r="AL7" s="23">
        <v>2</v>
      </c>
      <c r="AM7" s="23">
        <v>2</v>
      </c>
      <c r="AN7" s="23">
        <v>2</v>
      </c>
      <c r="AO7" s="23">
        <v>2</v>
      </c>
      <c r="AP7" s="26"/>
      <c r="AQ7" s="26"/>
      <c r="AR7" s="27"/>
      <c r="AS7" s="27"/>
      <c r="AT7" s="27"/>
    </row>
    <row r="8" spans="1:46" s="34" customFormat="1" ht="48.75" customHeight="1">
      <c r="A8" s="30" t="s">
        <v>1132</v>
      </c>
      <c r="B8" s="49" t="s">
        <v>1133</v>
      </c>
      <c r="C8" s="49" t="s">
        <v>1</v>
      </c>
      <c r="D8" s="49" t="s">
        <v>2</v>
      </c>
      <c r="E8" s="29" t="s">
        <v>3</v>
      </c>
      <c r="F8" s="29"/>
      <c r="G8" s="30" t="s">
        <v>4</v>
      </c>
      <c r="H8" s="30" t="s">
        <v>5</v>
      </c>
      <c r="I8" s="30" t="s">
        <v>6</v>
      </c>
      <c r="J8" s="29" t="s">
        <v>7</v>
      </c>
      <c r="K8" s="29"/>
      <c r="L8" s="30" t="s">
        <v>8</v>
      </c>
      <c r="M8" s="30" t="s">
        <v>9</v>
      </c>
      <c r="N8" s="30" t="s">
        <v>10</v>
      </c>
      <c r="O8" s="30" t="s">
        <v>11</v>
      </c>
      <c r="P8" s="29" t="s">
        <v>12</v>
      </c>
      <c r="Q8" s="29"/>
      <c r="R8" s="30" t="s">
        <v>13</v>
      </c>
      <c r="S8" s="30" t="s">
        <v>14</v>
      </c>
      <c r="T8" s="30" t="s">
        <v>15</v>
      </c>
      <c r="U8" s="30" t="s">
        <v>16</v>
      </c>
      <c r="V8" s="33" t="s">
        <v>1134</v>
      </c>
      <c r="W8" s="45"/>
      <c r="X8" s="29" t="s">
        <v>17</v>
      </c>
      <c r="Y8" s="29"/>
      <c r="Z8" s="30" t="s">
        <v>18</v>
      </c>
      <c r="AA8" s="30" t="s">
        <v>19</v>
      </c>
      <c r="AB8" s="30" t="s">
        <v>20</v>
      </c>
      <c r="AC8" s="32" t="s">
        <v>21</v>
      </c>
      <c r="AD8" s="29" t="s">
        <v>22</v>
      </c>
      <c r="AE8" s="29"/>
      <c r="AF8" s="30" t="s">
        <v>23</v>
      </c>
      <c r="AG8" s="30" t="s">
        <v>24</v>
      </c>
      <c r="AH8" s="30" t="s">
        <v>25</v>
      </c>
      <c r="AI8" s="30" t="s">
        <v>26</v>
      </c>
      <c r="AJ8" s="29" t="s">
        <v>27</v>
      </c>
      <c r="AK8" s="29"/>
      <c r="AL8" s="30" t="s">
        <v>28</v>
      </c>
      <c r="AM8" s="30" t="s">
        <v>29</v>
      </c>
      <c r="AN8" s="30" t="s">
        <v>30</v>
      </c>
      <c r="AO8" s="30" t="s">
        <v>31</v>
      </c>
      <c r="AP8" s="33" t="s">
        <v>1135</v>
      </c>
      <c r="AQ8" s="45"/>
      <c r="AR8" s="35" t="s">
        <v>1136</v>
      </c>
      <c r="AS8" s="47"/>
      <c r="AT8" s="30" t="s">
        <v>1137</v>
      </c>
    </row>
    <row r="9" spans="1:46" ht="15">
      <c r="A9" s="40">
        <v>1</v>
      </c>
      <c r="B9" s="50" t="s">
        <v>52</v>
      </c>
      <c r="C9" s="50" t="s">
        <v>53</v>
      </c>
      <c r="D9" s="50" t="s">
        <v>54</v>
      </c>
      <c r="E9" s="41" t="s">
        <v>55</v>
      </c>
      <c r="F9" s="43">
        <f>IF(VALUE(E9)&gt;=10,12,SUM(IF(VALUE(G9)&gt;=10,4,0),IF(VALUE(H9)&gt;=10,4,0),IF(VALUE(I9)&gt;=10,4,0)))</f>
        <v>12</v>
      </c>
      <c r="G9" s="40" t="s">
        <v>56</v>
      </c>
      <c r="H9" s="40" t="s">
        <v>39</v>
      </c>
      <c r="I9" s="40" t="s">
        <v>45</v>
      </c>
      <c r="J9" s="41" t="s">
        <v>57</v>
      </c>
      <c r="K9" s="43">
        <f>IF(VALUE(J9)&gt;=10,10,SUM(IF(VALUE(L9)&gt;=10,2,0),IF(VALUE(M9)&gt;=10,2,0),IF(VALUE(N9)&gt;=10,3,0),IF(VALUE(O9)&gt;=10,3,0)))</f>
        <v>6</v>
      </c>
      <c r="L9" s="40" t="s">
        <v>58</v>
      </c>
      <c r="M9" s="40" t="s">
        <v>59</v>
      </c>
      <c r="N9" s="40" t="s">
        <v>60</v>
      </c>
      <c r="O9" s="40" t="s">
        <v>50</v>
      </c>
      <c r="P9" s="41" t="s">
        <v>61</v>
      </c>
      <c r="Q9" s="43">
        <f>IF(VALUE(P9)&gt;=10,8,SUM(IF(VALUE(R9)&gt;=10,2,0),IF(VALUE(S9)&gt;=10,2,0),IF(VALUE(T9)&gt;=10,2,0),IF(VALUE(U9)&gt;=10,2,0)))</f>
        <v>8</v>
      </c>
      <c r="R9" s="40" t="s">
        <v>44</v>
      </c>
      <c r="S9" s="40" t="s">
        <v>44</v>
      </c>
      <c r="T9" s="40" t="s">
        <v>62</v>
      </c>
      <c r="U9" s="40" t="s">
        <v>41</v>
      </c>
      <c r="V9" s="2">
        <f>((E9*12)+(J9*10)+(P9*8))/30</f>
        <v>10.356666666666666</v>
      </c>
      <c r="W9" s="46">
        <f>IF(V9&gt;=10,30,F9+K9+Q9)</f>
        <v>30</v>
      </c>
      <c r="X9" s="41" t="s">
        <v>63</v>
      </c>
      <c r="Y9" s="43">
        <f>IF(VALUE(X9)&gt;=10,12,SUM(IF(VALUE(Z9)&gt;=10,3,0),IF(VALUE(AA9)&gt;=10,3,0),IF(VALUE(AB9)&gt;=10,3,0),IF(VALUE(AC9)&gt;=10,3,0)))</f>
        <v>9</v>
      </c>
      <c r="Z9" s="40" t="s">
        <v>50</v>
      </c>
      <c r="AA9" s="40" t="s">
        <v>56</v>
      </c>
      <c r="AB9" s="40" t="s">
        <v>64</v>
      </c>
      <c r="AC9" s="40" t="s">
        <v>65</v>
      </c>
      <c r="AD9" s="41" t="s">
        <v>66</v>
      </c>
      <c r="AE9" s="43">
        <f>IF(VALUE(AD9)&gt;=10,10,SUM(IF(VALUE(AF9)&gt;=10,3,0),IF(VALUE(AG9)&gt;=10,3,0),IF(VALUE(AH9)&gt;=10,2,0),IF(VALUE(AI9)&gt;=10,2,0)))</f>
        <v>10</v>
      </c>
      <c r="AF9" s="40" t="s">
        <v>50</v>
      </c>
      <c r="AG9" s="40" t="s">
        <v>33</v>
      </c>
      <c r="AH9" s="40" t="s">
        <v>56</v>
      </c>
      <c r="AI9" s="40" t="s">
        <v>67</v>
      </c>
      <c r="AJ9" s="41" t="s">
        <v>182</v>
      </c>
      <c r="AK9" s="43">
        <f>IF(VALUE(AJ9)&gt;=10,8,SUM(IF(VALUE(AL9)&gt;=10,2,0),IF(VALUE(AM9)&gt;=10,2,0),IF(VALUE(AN9)&gt;=10,2,0),IF(VALUE(AO9)&gt;=10,2,0)))</f>
        <v>8</v>
      </c>
      <c r="AL9" s="40" t="s">
        <v>33</v>
      </c>
      <c r="AM9" s="40" t="s">
        <v>33</v>
      </c>
      <c r="AN9" s="40" t="s">
        <v>40</v>
      </c>
      <c r="AO9" s="40" t="s">
        <v>62</v>
      </c>
      <c r="AP9" s="2">
        <f>((X9*12)+(AD9*10)+(AJ9*8))/30</f>
        <v>10.086</v>
      </c>
      <c r="AQ9" s="46">
        <f>IF(AP9&gt;=10,30,Y9+AE9+AK9)</f>
        <v>30</v>
      </c>
      <c r="AR9" s="2">
        <f>(AP9+V9)/2</f>
        <v>10.221333333333334</v>
      </c>
      <c r="AS9" s="48">
        <f>IF(AR9&gt;=9.99,60,AQ9+W9)</f>
        <v>60</v>
      </c>
      <c r="AT9" s="42" t="str">
        <f>IF(AR9&gt;=9.99,"Admis","Ajourné")</f>
        <v>Admis</v>
      </c>
    </row>
    <row r="10" spans="1:46" ht="15">
      <c r="A10" s="40">
        <v>2</v>
      </c>
      <c r="B10" s="50" t="s">
        <v>70</v>
      </c>
      <c r="C10" s="50" t="s">
        <v>71</v>
      </c>
      <c r="D10" s="50" t="s">
        <v>72</v>
      </c>
      <c r="E10" s="41" t="s">
        <v>73</v>
      </c>
      <c r="F10" s="43">
        <f>IF(VALUE(E10)&gt;=10,12,SUM(IF(VALUE(G10)&gt;=10,4,0),IF(VALUE(H10)&gt;=10,4,0),IF(VALUE(I10)&gt;=10,4,0)))</f>
        <v>12</v>
      </c>
      <c r="G10" s="40" t="s">
        <v>74</v>
      </c>
      <c r="H10" s="40" t="s">
        <v>60</v>
      </c>
      <c r="I10" s="40" t="s">
        <v>75</v>
      </c>
      <c r="J10" s="41" t="s">
        <v>76</v>
      </c>
      <c r="K10" s="43">
        <f>IF(VALUE(J10)&gt;=10,10,SUM(IF(VALUE(L10)&gt;=10,2,0),IF(VALUE(M10)&gt;=10,2,0),IF(VALUE(N10)&gt;=10,3,0),IF(VALUE(O10)&gt;=10,3,0)))</f>
        <v>3</v>
      </c>
      <c r="L10" s="40" t="s">
        <v>59</v>
      </c>
      <c r="M10" s="40" t="s">
        <v>77</v>
      </c>
      <c r="N10" s="40" t="s">
        <v>56</v>
      </c>
      <c r="O10" s="40" t="s">
        <v>59</v>
      </c>
      <c r="P10" s="41" t="s">
        <v>78</v>
      </c>
      <c r="Q10" s="43">
        <f>IF(VALUE(P10)&gt;=10,8,SUM(IF(VALUE(R10)&gt;=10,2,0),IF(VALUE(S10)&gt;=10,2,0),IF(VALUE(T10)&gt;=10,2,0),IF(VALUE(U10)&gt;=10,2,0)))</f>
        <v>8</v>
      </c>
      <c r="R10" s="40" t="s">
        <v>79</v>
      </c>
      <c r="S10" s="40" t="s">
        <v>42</v>
      </c>
      <c r="T10" s="40" t="s">
        <v>41</v>
      </c>
      <c r="U10" s="40" t="s">
        <v>80</v>
      </c>
      <c r="V10" s="2">
        <f>((E10*12)+(J10*10)+(P10*8))/30</f>
        <v>10.017999999999999</v>
      </c>
      <c r="W10" s="46">
        <f>IF(V10&gt;=10,30,F10+K10+Q10)</f>
        <v>30</v>
      </c>
      <c r="X10" s="41" t="s">
        <v>81</v>
      </c>
      <c r="Y10" s="43">
        <f>IF(VALUE(X10)&gt;=10,12,SUM(IF(VALUE(Z10)&gt;=10,3,0),IF(VALUE(AA10)&gt;=10,3,0),IF(VALUE(AB10)&gt;=10,3,0),IF(VALUE(AC10)&gt;=10,3,0)))</f>
        <v>3</v>
      </c>
      <c r="Z10" s="40" t="s">
        <v>82</v>
      </c>
      <c r="AA10" s="40" t="s">
        <v>38</v>
      </c>
      <c r="AB10" s="40" t="s">
        <v>83</v>
      </c>
      <c r="AC10" s="40" t="s">
        <v>59</v>
      </c>
      <c r="AD10" s="41" t="s">
        <v>84</v>
      </c>
      <c r="AE10" s="43">
        <f>IF(VALUE(AD10)&gt;=10,10,SUM(IF(VALUE(AF10)&gt;=10,3,0),IF(VALUE(AG10)&gt;=10,3,0),IF(VALUE(AH10)&gt;=10,2,0),IF(VALUE(AI10)&gt;=10,2,0)))</f>
        <v>10</v>
      </c>
      <c r="AF10" s="40" t="s">
        <v>49</v>
      </c>
      <c r="AG10" s="40" t="s">
        <v>42</v>
      </c>
      <c r="AH10" s="40" t="s">
        <v>33</v>
      </c>
      <c r="AI10" s="40" t="s">
        <v>82</v>
      </c>
      <c r="AJ10" s="41" t="s">
        <v>393</v>
      </c>
      <c r="AK10" s="43">
        <f>IF(VALUE(AJ10)&gt;=10,8,SUM(IF(VALUE(AL10)&gt;=10,2,0),IF(VALUE(AM10)&gt;=10,2,0),IF(VALUE(AN10)&gt;=10,2,0),IF(VALUE(AO10)&gt;=10,2,0)))</f>
        <v>8</v>
      </c>
      <c r="AL10" s="40" t="s">
        <v>40</v>
      </c>
      <c r="AM10" s="40" t="s">
        <v>85</v>
      </c>
      <c r="AN10" s="40" t="s">
        <v>108</v>
      </c>
      <c r="AO10" s="40" t="s">
        <v>86</v>
      </c>
      <c r="AP10" s="2">
        <f>((X10*12)+(AD10*10)+(AJ10*8))/30</f>
        <v>10.139999999999999</v>
      </c>
      <c r="AQ10" s="46">
        <f>IF(AP10&gt;=10,30,Y10+AE10+AK10)</f>
        <v>30</v>
      </c>
      <c r="AR10" s="2">
        <f>(AP10+V10)/2</f>
        <v>10.078999999999999</v>
      </c>
      <c r="AS10" s="48">
        <f>IF(AR10&gt;=9.99,60,AQ10+W10)</f>
        <v>60</v>
      </c>
      <c r="AT10" s="42" t="str">
        <f>IF(AR10&gt;=9.99,"Admis","Ajourné")</f>
        <v>Admis</v>
      </c>
    </row>
    <row r="11" spans="1:46" ht="15">
      <c r="A11" s="40">
        <v>3</v>
      </c>
      <c r="B11" s="50" t="s">
        <v>110</v>
      </c>
      <c r="C11" s="50" t="s">
        <v>111</v>
      </c>
      <c r="D11" s="50" t="s">
        <v>112</v>
      </c>
      <c r="E11" s="41" t="s">
        <v>113</v>
      </c>
      <c r="F11" s="43">
        <f>IF(VALUE(E11)&gt;=10,12,SUM(IF(VALUE(G11)&gt;=10,4,0),IF(VALUE(H11)&gt;=10,4,0),IF(VALUE(I11)&gt;=10,4,0)))</f>
        <v>12</v>
      </c>
      <c r="G11" s="40" t="s">
        <v>56</v>
      </c>
      <c r="H11" s="40" t="s">
        <v>34</v>
      </c>
      <c r="I11" s="40" t="s">
        <v>56</v>
      </c>
      <c r="J11" s="41" t="s">
        <v>114</v>
      </c>
      <c r="K11" s="43">
        <f>IF(VALUE(J11)&gt;=10,10,SUM(IF(VALUE(L11)&gt;=10,2,0),IF(VALUE(M11)&gt;=10,2,0),IF(VALUE(N11)&gt;=10,3,0),IF(VALUE(O11)&gt;=10,3,0)))</f>
        <v>6</v>
      </c>
      <c r="L11" s="40" t="s">
        <v>115</v>
      </c>
      <c r="M11" s="40" t="s">
        <v>116</v>
      </c>
      <c r="N11" s="40" t="s">
        <v>33</v>
      </c>
      <c r="O11" s="40" t="s">
        <v>38</v>
      </c>
      <c r="P11" s="41" t="s">
        <v>86</v>
      </c>
      <c r="Q11" s="43">
        <f>IF(VALUE(P11)&gt;=10,8,SUM(IF(VALUE(R11)&gt;=10,2,0),IF(VALUE(S11)&gt;=10,2,0),IF(VALUE(T11)&gt;=10,2,0),IF(VALUE(U11)&gt;=10,2,0)))</f>
        <v>8</v>
      </c>
      <c r="R11" s="40" t="s">
        <v>97</v>
      </c>
      <c r="S11" s="40" t="s">
        <v>33</v>
      </c>
      <c r="T11" s="40" t="s">
        <v>41</v>
      </c>
      <c r="U11" s="40" t="s">
        <v>80</v>
      </c>
      <c r="V11" s="2">
        <f>((E11*12)+(J11*10)+(P11*8))/30</f>
        <v>10.955333333333332</v>
      </c>
      <c r="W11" s="46">
        <f>IF(V11&gt;=10,30,F11+K11+Q11)</f>
        <v>30</v>
      </c>
      <c r="X11" s="41" t="s">
        <v>117</v>
      </c>
      <c r="Y11" s="43">
        <f>IF(VALUE(X11)&gt;=10,12,SUM(IF(VALUE(Z11)&gt;=10,3,0),IF(VALUE(AA11)&gt;=10,3,0),IF(VALUE(AB11)&gt;=10,3,0),IF(VALUE(AC11)&gt;=10,3,0)))</f>
        <v>3</v>
      </c>
      <c r="Z11" s="40" t="s">
        <v>74</v>
      </c>
      <c r="AA11" s="40" t="s">
        <v>97</v>
      </c>
      <c r="AB11" s="40" t="s">
        <v>99</v>
      </c>
      <c r="AC11" s="40" t="s">
        <v>105</v>
      </c>
      <c r="AD11" s="41" t="s">
        <v>118</v>
      </c>
      <c r="AE11" s="43">
        <f>IF(VALUE(AD11)&gt;=10,10,SUM(IF(VALUE(AF11)&gt;=10,3,0),IF(VALUE(AG11)&gt;=10,3,0),IF(VALUE(AH11)&gt;=10,2,0),IF(VALUE(AI11)&gt;=10,2,0)))</f>
        <v>2</v>
      </c>
      <c r="AF11" s="40" t="s">
        <v>44</v>
      </c>
      <c r="AG11" s="40" t="s">
        <v>42</v>
      </c>
      <c r="AH11" s="40" t="s">
        <v>33</v>
      </c>
      <c r="AI11" s="40" t="s">
        <v>44</v>
      </c>
      <c r="AJ11" s="41" t="s">
        <v>119</v>
      </c>
      <c r="AK11" s="43">
        <f>IF(VALUE(AJ11)&gt;=10,8,SUM(IF(VALUE(AL11)&gt;=10,2,0),IF(VALUE(AM11)&gt;=10,2,0),IF(VALUE(AN11)&gt;=10,2,0),IF(VALUE(AO11)&gt;=10,2,0)))</f>
        <v>8</v>
      </c>
      <c r="AL11" s="40" t="s">
        <v>120</v>
      </c>
      <c r="AM11" s="40" t="s">
        <v>33</v>
      </c>
      <c r="AN11" s="40" t="s">
        <v>68</v>
      </c>
      <c r="AO11" s="40" t="s">
        <v>121</v>
      </c>
      <c r="AP11" s="2">
        <f>((X11*12)+(AD11*10)+(AJ11*8))/30</f>
        <v>9.068000000000001</v>
      </c>
      <c r="AQ11" s="46">
        <f>IF(AP11&gt;=10,30,Y11+AE11+AK11)</f>
        <v>13</v>
      </c>
      <c r="AR11" s="2">
        <f>(AP11+V11)/2</f>
        <v>10.011666666666667</v>
      </c>
      <c r="AS11" s="48">
        <f>IF(AR11&gt;=9.99,60,AQ11+W11)</f>
        <v>60</v>
      </c>
      <c r="AT11" s="42" t="str">
        <f>IF(AR11&gt;=9.99,"Admis","Ajourné")</f>
        <v>Admis</v>
      </c>
    </row>
    <row r="12" spans="1:46" ht="15">
      <c r="A12" s="40">
        <v>4</v>
      </c>
      <c r="B12" s="50" t="s">
        <v>127</v>
      </c>
      <c r="C12" s="50" t="s">
        <v>128</v>
      </c>
      <c r="D12" s="50" t="s">
        <v>129</v>
      </c>
      <c r="E12" s="41" t="s">
        <v>56</v>
      </c>
      <c r="F12" s="43">
        <f>IF(VALUE(E12)&gt;=10,12,SUM(IF(VALUE(G12)&gt;=10,4,0),IF(VALUE(H12)&gt;=10,4,0),IF(VALUE(I12)&gt;=10,4,0)))</f>
        <v>12</v>
      </c>
      <c r="G12" s="40" t="s">
        <v>67</v>
      </c>
      <c r="H12" s="40" t="s">
        <v>85</v>
      </c>
      <c r="I12" s="40" t="s">
        <v>56</v>
      </c>
      <c r="J12" s="41" t="s">
        <v>130</v>
      </c>
      <c r="K12" s="43">
        <f>IF(VALUE(J12)&gt;=10,10,SUM(IF(VALUE(L12)&gt;=10,2,0),IF(VALUE(M12)&gt;=10,2,0),IF(VALUE(N12)&gt;=10,3,0),IF(VALUE(O12)&gt;=10,3,0)))</f>
        <v>5</v>
      </c>
      <c r="L12" s="40" t="s">
        <v>50</v>
      </c>
      <c r="M12" s="40" t="s">
        <v>131</v>
      </c>
      <c r="N12" s="40" t="s">
        <v>44</v>
      </c>
      <c r="O12" s="40" t="s">
        <v>33</v>
      </c>
      <c r="P12" s="41" t="s">
        <v>85</v>
      </c>
      <c r="Q12" s="43">
        <f>IF(VALUE(P12)&gt;=10,8,SUM(IF(VALUE(R12)&gt;=10,2,0),IF(VALUE(S12)&gt;=10,2,0),IF(VALUE(T12)&gt;=10,2,0),IF(VALUE(U12)&gt;=10,2,0)))</f>
        <v>8</v>
      </c>
      <c r="R12" s="40" t="s">
        <v>50</v>
      </c>
      <c r="S12" s="40" t="s">
        <v>58</v>
      </c>
      <c r="T12" s="40" t="s">
        <v>132</v>
      </c>
      <c r="U12" s="40" t="s">
        <v>85</v>
      </c>
      <c r="V12" s="2">
        <f>((E12*12)+(J12*10)+(P12*8))/30</f>
        <v>10.191333333333334</v>
      </c>
      <c r="W12" s="46">
        <f>IF(V12&gt;=10,30,F12+K12+Q12)</f>
        <v>30</v>
      </c>
      <c r="X12" s="41" t="s">
        <v>133</v>
      </c>
      <c r="Y12" s="43">
        <f>IF(VALUE(X12)&gt;=10,12,SUM(IF(VALUE(Z12)&gt;=10,3,0),IF(VALUE(AA12)&gt;=10,3,0),IF(VALUE(AB12)&gt;=10,3,0),IF(VALUE(AC12)&gt;=10,3,0)))</f>
        <v>3</v>
      </c>
      <c r="Z12" s="40" t="s">
        <v>42</v>
      </c>
      <c r="AA12" s="40" t="s">
        <v>38</v>
      </c>
      <c r="AB12" s="40" t="s">
        <v>134</v>
      </c>
      <c r="AC12" s="40" t="s">
        <v>135</v>
      </c>
      <c r="AD12" s="41" t="s">
        <v>136</v>
      </c>
      <c r="AE12" s="43">
        <f>IF(VALUE(AD12)&gt;=10,10,SUM(IF(VALUE(AF12)&gt;=10,3,0),IF(VALUE(AG12)&gt;=10,3,0),IF(VALUE(AH12)&gt;=10,2,0),IF(VALUE(AI12)&gt;=10,2,0)))</f>
        <v>10</v>
      </c>
      <c r="AF12" s="40" t="s">
        <v>50</v>
      </c>
      <c r="AG12" s="40" t="s">
        <v>85</v>
      </c>
      <c r="AH12" s="40" t="s">
        <v>50</v>
      </c>
      <c r="AI12" s="40" t="s">
        <v>137</v>
      </c>
      <c r="AJ12" s="41" t="s">
        <v>138</v>
      </c>
      <c r="AK12" s="43">
        <f>IF(VALUE(AJ12)&gt;=10,8,SUM(IF(VALUE(AL12)&gt;=10,2,0),IF(VALUE(AM12)&gt;=10,2,0),IF(VALUE(AN12)&gt;=10,2,0),IF(VALUE(AO12)&gt;=10,2,0)))</f>
        <v>8</v>
      </c>
      <c r="AL12" s="40" t="s">
        <v>41</v>
      </c>
      <c r="AM12" s="40" t="s">
        <v>33</v>
      </c>
      <c r="AN12" s="40" t="s">
        <v>139</v>
      </c>
      <c r="AO12" s="40" t="s">
        <v>97</v>
      </c>
      <c r="AP12" s="2">
        <f>((X12*12)+(AD12*10)+(AJ12*8))/30</f>
        <v>10.473333333333333</v>
      </c>
      <c r="AQ12" s="46">
        <f>IF(AP12&gt;=10,30,Y12+AE12+AK12)</f>
        <v>30</v>
      </c>
      <c r="AR12" s="2">
        <f>(AP12+V12)/2</f>
        <v>10.332333333333334</v>
      </c>
      <c r="AS12" s="48">
        <f>IF(AR12&gt;=9.99,60,AQ12+W12)</f>
        <v>60</v>
      </c>
      <c r="AT12" s="42" t="str">
        <f>IF(AR12&gt;=9.99,"Admis","Ajourné")</f>
        <v>Admis</v>
      </c>
    </row>
    <row r="13" spans="1:46" ht="15">
      <c r="A13" s="40">
        <v>5</v>
      </c>
      <c r="B13" s="50" t="s">
        <v>150</v>
      </c>
      <c r="C13" s="50" t="s">
        <v>151</v>
      </c>
      <c r="D13" s="50" t="s">
        <v>152</v>
      </c>
      <c r="E13" s="41" t="s">
        <v>57</v>
      </c>
      <c r="F13" s="43">
        <f>IF(VALUE(E13)&gt;=10,12,SUM(IF(VALUE(G13)&gt;=10,4,0),IF(VALUE(H13)&gt;=10,4,0),IF(VALUE(I13)&gt;=10,4,0)))</f>
        <v>4</v>
      </c>
      <c r="G13" s="40" t="s">
        <v>142</v>
      </c>
      <c r="H13" s="40" t="s">
        <v>33</v>
      </c>
      <c r="I13" s="40" t="s">
        <v>74</v>
      </c>
      <c r="J13" s="41" t="s">
        <v>153</v>
      </c>
      <c r="K13" s="43">
        <f>IF(VALUE(J13)&gt;=10,10,SUM(IF(VALUE(L13)&gt;=10,2,0),IF(VALUE(M13)&gt;=10,2,0),IF(VALUE(N13)&gt;=10,3,0),IF(VALUE(O13)&gt;=10,3,0)))</f>
        <v>6</v>
      </c>
      <c r="L13" s="40" t="s">
        <v>154</v>
      </c>
      <c r="M13" s="40" t="s">
        <v>155</v>
      </c>
      <c r="N13" s="40" t="s">
        <v>32</v>
      </c>
      <c r="O13" s="40" t="s">
        <v>50</v>
      </c>
      <c r="P13" s="41" t="s">
        <v>156</v>
      </c>
      <c r="Q13" s="43">
        <f>IF(VALUE(P13)&gt;=10,8,SUM(IF(VALUE(R13)&gt;=10,2,0),IF(VALUE(S13)&gt;=10,2,0),IF(VALUE(T13)&gt;=10,2,0),IF(VALUE(U13)&gt;=10,2,0)))</f>
        <v>8</v>
      </c>
      <c r="R13" s="40" t="s">
        <v>154</v>
      </c>
      <c r="S13" s="40" t="s">
        <v>135</v>
      </c>
      <c r="T13" s="40" t="s">
        <v>126</v>
      </c>
      <c r="U13" s="40" t="s">
        <v>86</v>
      </c>
      <c r="V13" s="2">
        <f>((E13*12)+(J13*10)+(P13*8))/30</f>
        <v>9.456</v>
      </c>
      <c r="W13" s="46">
        <f>IF(V13&gt;=10,30,F13+K13+Q13)</f>
        <v>18</v>
      </c>
      <c r="X13" s="41" t="s">
        <v>137</v>
      </c>
      <c r="Y13" s="43">
        <f>IF(VALUE(X13)&gt;=10,12,SUM(IF(VALUE(Z13)&gt;=10,3,0),IF(VALUE(AA13)&gt;=10,3,0),IF(VALUE(AB13)&gt;=10,3,0),IF(VALUE(AC13)&gt;=10,3,0)))</f>
        <v>9</v>
      </c>
      <c r="Z13" s="40" t="s">
        <v>33</v>
      </c>
      <c r="AA13" s="40" t="s">
        <v>39</v>
      </c>
      <c r="AB13" s="40" t="s">
        <v>33</v>
      </c>
      <c r="AC13" s="40" t="s">
        <v>105</v>
      </c>
      <c r="AD13" s="41" t="s">
        <v>48</v>
      </c>
      <c r="AE13" s="43">
        <f>IF(VALUE(AD13)&gt;=10,10,SUM(IF(VALUE(AF13)&gt;=10,3,0),IF(VALUE(AG13)&gt;=10,3,0),IF(VALUE(AH13)&gt;=10,2,0),IF(VALUE(AI13)&gt;=10,2,0)))</f>
        <v>10</v>
      </c>
      <c r="AF13" s="40" t="s">
        <v>34</v>
      </c>
      <c r="AG13" s="40" t="s">
        <v>42</v>
      </c>
      <c r="AH13" s="40" t="s">
        <v>38</v>
      </c>
      <c r="AI13" s="40" t="s">
        <v>134</v>
      </c>
      <c r="AJ13" s="41" t="s">
        <v>157</v>
      </c>
      <c r="AK13" s="43">
        <f>IF(VALUE(AJ13)&gt;=10,8,SUM(IF(VALUE(AL13)&gt;=10,2,0),IF(VALUE(AM13)&gt;=10,2,0),IF(VALUE(AN13)&gt;=10,2,0),IF(VALUE(AO13)&gt;=10,2,0)))</f>
        <v>8</v>
      </c>
      <c r="AL13" s="40" t="s">
        <v>41</v>
      </c>
      <c r="AM13" s="40" t="s">
        <v>33</v>
      </c>
      <c r="AN13" s="40" t="s">
        <v>158</v>
      </c>
      <c r="AO13" s="40" t="s">
        <v>108</v>
      </c>
      <c r="AP13" s="2">
        <f>((X13*12)+(AD13*10)+(AJ13*8))/30</f>
        <v>10.004</v>
      </c>
      <c r="AQ13" s="46">
        <f>IF(AP13&gt;=10,30,Y13+AE13+AK13)</f>
        <v>30</v>
      </c>
      <c r="AR13" s="2">
        <f>(AP13+V13)/2</f>
        <v>9.73</v>
      </c>
      <c r="AS13" s="48">
        <f>IF(AR13&gt;=9.99,60,AQ13+W13)</f>
        <v>48</v>
      </c>
      <c r="AT13" s="42" t="str">
        <f>IF(AR13&gt;=9.99,"Admis","Ajourné")</f>
        <v>Ajourné</v>
      </c>
    </row>
    <row r="14" spans="1:46" ht="15">
      <c r="A14" s="40">
        <v>6</v>
      </c>
      <c r="B14" s="50" t="s">
        <v>164</v>
      </c>
      <c r="C14" s="50" t="s">
        <v>165</v>
      </c>
      <c r="D14" s="50" t="s">
        <v>166</v>
      </c>
      <c r="E14" s="41" t="s">
        <v>167</v>
      </c>
      <c r="F14" s="43">
        <f>IF(VALUE(E14)&gt;=10,12,SUM(IF(VALUE(G14)&gt;=10,4,0),IF(VALUE(H14)&gt;=10,4,0),IF(VALUE(I14)&gt;=10,4,0)))</f>
        <v>12</v>
      </c>
      <c r="G14" s="40" t="s">
        <v>43</v>
      </c>
      <c r="H14" s="40" t="s">
        <v>85</v>
      </c>
      <c r="I14" s="40" t="s">
        <v>56</v>
      </c>
      <c r="J14" s="41" t="s">
        <v>168</v>
      </c>
      <c r="K14" s="43">
        <f>IF(VALUE(J14)&gt;=10,10,SUM(IF(VALUE(L14)&gt;=10,2,0),IF(VALUE(M14)&gt;=10,2,0),IF(VALUE(N14)&gt;=10,3,0),IF(VALUE(O14)&gt;=10,3,0)))</f>
        <v>3</v>
      </c>
      <c r="L14" s="40" t="s">
        <v>98</v>
      </c>
      <c r="M14" s="40" t="s">
        <v>77</v>
      </c>
      <c r="N14" s="40" t="s">
        <v>67</v>
      </c>
      <c r="O14" s="40" t="s">
        <v>33</v>
      </c>
      <c r="P14" s="41" t="s">
        <v>55</v>
      </c>
      <c r="Q14" s="43">
        <f>IF(VALUE(P14)&gt;=10,8,SUM(IF(VALUE(R14)&gt;=10,2,0),IF(VALUE(S14)&gt;=10,2,0),IF(VALUE(T14)&gt;=10,2,0),IF(VALUE(U14)&gt;=10,2,0)))</f>
        <v>8</v>
      </c>
      <c r="R14" s="40" t="s">
        <v>85</v>
      </c>
      <c r="S14" s="40" t="s">
        <v>135</v>
      </c>
      <c r="T14" s="40" t="s">
        <v>62</v>
      </c>
      <c r="U14" s="40" t="s">
        <v>80</v>
      </c>
      <c r="V14" s="2">
        <f>((E14*12)+(J14*10)+(P14*8))/30</f>
        <v>10.001333333333333</v>
      </c>
      <c r="W14" s="46">
        <f>IF(V14&gt;=10,30,F14+K14+Q14)</f>
        <v>30</v>
      </c>
      <c r="X14" s="41" t="s">
        <v>169</v>
      </c>
      <c r="Y14" s="43">
        <f>IF(VALUE(X14)&gt;=10,12,SUM(IF(VALUE(Z14)&gt;=10,3,0),IF(VALUE(AA14)&gt;=10,3,0),IF(VALUE(AB14)&gt;=10,3,0),IF(VALUE(AC14)&gt;=10,3,0)))</f>
        <v>6</v>
      </c>
      <c r="Z14" s="40" t="s">
        <v>76</v>
      </c>
      <c r="AA14" s="40" t="s">
        <v>38</v>
      </c>
      <c r="AB14" s="40" t="s">
        <v>56</v>
      </c>
      <c r="AC14" s="40" t="s">
        <v>59</v>
      </c>
      <c r="AD14" s="41" t="s">
        <v>137</v>
      </c>
      <c r="AE14" s="43">
        <f>IF(VALUE(AD14)&gt;=10,10,SUM(IF(VALUE(AF14)&gt;=10,3,0),IF(VALUE(AG14)&gt;=10,3,0),IF(VALUE(AH14)&gt;=10,2,0),IF(VALUE(AI14)&gt;=10,2,0)))</f>
        <v>5</v>
      </c>
      <c r="AF14" s="40" t="s">
        <v>33</v>
      </c>
      <c r="AG14" s="40" t="s">
        <v>65</v>
      </c>
      <c r="AH14" s="40" t="s">
        <v>75</v>
      </c>
      <c r="AI14" s="40" t="s">
        <v>67</v>
      </c>
      <c r="AJ14" s="41" t="s">
        <v>170</v>
      </c>
      <c r="AK14" s="43">
        <f>IF(VALUE(AJ14)&gt;=10,8,SUM(IF(VALUE(AL14)&gt;=10,2,0),IF(VALUE(AM14)&gt;=10,2,0),IF(VALUE(AN14)&gt;=10,2,0),IF(VALUE(AO14)&gt;=10,2,0)))</f>
        <v>2</v>
      </c>
      <c r="AL14" s="40" t="s">
        <v>44</v>
      </c>
      <c r="AM14" s="40" t="s">
        <v>42</v>
      </c>
      <c r="AN14" s="40" t="s">
        <v>171</v>
      </c>
      <c r="AO14" s="40" t="s">
        <v>97</v>
      </c>
      <c r="AP14" s="2">
        <f>((X14*12)+(AD14*10)+(AJ14*8))/30</f>
        <v>9.01</v>
      </c>
      <c r="AQ14" s="46">
        <f>IF(AP14&gt;=10,30,Y14+AE14+AK14)</f>
        <v>13</v>
      </c>
      <c r="AR14" s="2">
        <f>(AP14+V14)/2</f>
        <v>9.505666666666666</v>
      </c>
      <c r="AS14" s="48">
        <f>IF(AR14&gt;=9.99,60,AQ14+W14)</f>
        <v>43</v>
      </c>
      <c r="AT14" s="42" t="str">
        <f>IF(AR14&gt;=9.99,"Admis","Ajourné")</f>
        <v>Ajourné</v>
      </c>
    </row>
    <row r="15" spans="1:46" ht="15">
      <c r="A15" s="40">
        <v>7</v>
      </c>
      <c r="B15" s="50" t="s">
        <v>175</v>
      </c>
      <c r="C15" s="50" t="s">
        <v>176</v>
      </c>
      <c r="D15" s="50" t="s">
        <v>177</v>
      </c>
      <c r="E15" s="41" t="s">
        <v>178</v>
      </c>
      <c r="F15" s="43">
        <f>IF(VALUE(E15)&gt;=10,12,SUM(IF(VALUE(G15)&gt;=10,4,0),IF(VALUE(H15)&gt;=10,4,0),IF(VALUE(I15)&gt;=10,4,0)))</f>
        <v>12</v>
      </c>
      <c r="G15" s="40" t="s">
        <v>60</v>
      </c>
      <c r="H15" s="40" t="s">
        <v>148</v>
      </c>
      <c r="I15" s="40" t="s">
        <v>50</v>
      </c>
      <c r="J15" s="41" t="s">
        <v>179</v>
      </c>
      <c r="K15" s="43">
        <f>IF(VALUE(J15)&gt;=10,10,SUM(IF(VALUE(L15)&gt;=10,2,0),IF(VALUE(M15)&gt;=10,2,0),IF(VALUE(N15)&gt;=10,3,0),IF(VALUE(O15)&gt;=10,3,0)))</f>
        <v>6</v>
      </c>
      <c r="L15" s="40" t="s">
        <v>44</v>
      </c>
      <c r="M15" s="40" t="s">
        <v>180</v>
      </c>
      <c r="N15" s="40" t="s">
        <v>60</v>
      </c>
      <c r="O15" s="40" t="s">
        <v>33</v>
      </c>
      <c r="P15" s="41" t="s">
        <v>181</v>
      </c>
      <c r="Q15" s="43">
        <f>IF(VALUE(P15)&gt;=10,8,SUM(IF(VALUE(R15)&gt;=10,2,0),IF(VALUE(S15)&gt;=10,2,0),IF(VALUE(T15)&gt;=10,2,0),IF(VALUE(U15)&gt;=10,2,0)))</f>
        <v>4</v>
      </c>
      <c r="R15" s="40" t="s">
        <v>33</v>
      </c>
      <c r="S15" s="40" t="s">
        <v>135</v>
      </c>
      <c r="T15" s="40" t="s">
        <v>158</v>
      </c>
      <c r="U15" s="40" t="s">
        <v>182</v>
      </c>
      <c r="V15" s="2">
        <f>((E15*12)+(J15*10)+(P15*8))/30</f>
        <v>9.399333333333335</v>
      </c>
      <c r="W15" s="46">
        <f>IF(V15&gt;=10,30,F15+K15+Q15)</f>
        <v>22</v>
      </c>
      <c r="X15" s="41" t="s">
        <v>183</v>
      </c>
      <c r="Y15" s="43">
        <f>IF(VALUE(X15)&gt;=10,12,SUM(IF(VALUE(Z15)&gt;=10,3,0),IF(VALUE(AA15)&gt;=10,3,0),IF(VALUE(AB15)&gt;=10,3,0),IF(VALUE(AC15)&gt;=10,3,0)))</f>
        <v>6</v>
      </c>
      <c r="Z15" s="40" t="s">
        <v>83</v>
      </c>
      <c r="AA15" s="40" t="s">
        <v>85</v>
      </c>
      <c r="AB15" s="40" t="s">
        <v>56</v>
      </c>
      <c r="AC15" s="40" t="s">
        <v>59</v>
      </c>
      <c r="AD15" s="41" t="s">
        <v>184</v>
      </c>
      <c r="AE15" s="43">
        <f>IF(VALUE(AD15)&gt;=10,10,SUM(IF(VALUE(AF15)&gt;=10,3,0),IF(VALUE(AG15)&gt;=10,3,0),IF(VALUE(AH15)&gt;=10,2,0),IF(VALUE(AI15)&gt;=10,2,0)))</f>
        <v>10</v>
      </c>
      <c r="AF15" s="40" t="s">
        <v>38</v>
      </c>
      <c r="AG15" s="40" t="s">
        <v>34</v>
      </c>
      <c r="AH15" s="40" t="s">
        <v>45</v>
      </c>
      <c r="AI15" s="40" t="s">
        <v>134</v>
      </c>
      <c r="AJ15" s="41" t="s">
        <v>91</v>
      </c>
      <c r="AK15" s="43">
        <f>IF(VALUE(AJ15)&gt;=10,8,SUM(IF(VALUE(AL15)&gt;=10,2,0),IF(VALUE(AM15)&gt;=10,2,0),IF(VALUE(AN15)&gt;=10,2,0),IF(VALUE(AO15)&gt;=10,2,0)))</f>
        <v>4</v>
      </c>
      <c r="AL15" s="40" t="s">
        <v>42</v>
      </c>
      <c r="AM15" s="40" t="s">
        <v>33</v>
      </c>
      <c r="AN15" s="40" t="s">
        <v>154</v>
      </c>
      <c r="AO15" s="40" t="s">
        <v>50</v>
      </c>
      <c r="AP15" s="2">
        <f>((X15*12)+(AD15*10)+(AJ15*8))/30</f>
        <v>10.102</v>
      </c>
      <c r="AQ15" s="46">
        <f>IF(AP15&gt;=10,30,Y15+AE15+AK15)</f>
        <v>30</v>
      </c>
      <c r="AR15" s="2">
        <f>(AP15+V15)/2</f>
        <v>9.750666666666667</v>
      </c>
      <c r="AS15" s="48">
        <f>IF(AR15&gt;=9.99,60,AQ15+W15)</f>
        <v>52</v>
      </c>
      <c r="AT15" s="42" t="str">
        <f>IF(AR15&gt;=9.99,"Admis","Ajourné")</f>
        <v>Ajourné</v>
      </c>
    </row>
    <row r="16" spans="1:46" ht="15">
      <c r="A16" s="40">
        <v>8</v>
      </c>
      <c r="B16" s="50" t="s">
        <v>190</v>
      </c>
      <c r="C16" s="50" t="s">
        <v>191</v>
      </c>
      <c r="D16" s="50" t="s">
        <v>152</v>
      </c>
      <c r="E16" s="41" t="s">
        <v>192</v>
      </c>
      <c r="F16" s="43">
        <f>IF(VALUE(E16)&gt;=10,12,SUM(IF(VALUE(G16)&gt;=10,4,0),IF(VALUE(H16)&gt;=10,4,0),IF(VALUE(I16)&gt;=10,4,0)))</f>
        <v>12</v>
      </c>
      <c r="G16" s="40" t="s">
        <v>43</v>
      </c>
      <c r="H16" s="40" t="s">
        <v>35</v>
      </c>
      <c r="I16" s="40" t="s">
        <v>38</v>
      </c>
      <c r="J16" s="41" t="s">
        <v>193</v>
      </c>
      <c r="K16" s="43">
        <f>IF(VALUE(J16)&gt;=10,10,SUM(IF(VALUE(L16)&gt;=10,2,0),IF(VALUE(M16)&gt;=10,2,0),IF(VALUE(N16)&gt;=10,3,0),IF(VALUE(O16)&gt;=10,3,0)))</f>
        <v>6</v>
      </c>
      <c r="L16" s="40" t="s">
        <v>44</v>
      </c>
      <c r="M16" s="40" t="s">
        <v>194</v>
      </c>
      <c r="N16" s="40" t="s">
        <v>32</v>
      </c>
      <c r="O16" s="40" t="s">
        <v>85</v>
      </c>
      <c r="P16" s="41" t="s">
        <v>195</v>
      </c>
      <c r="Q16" s="43">
        <f>IF(VALUE(P16)&gt;=10,8,SUM(IF(VALUE(R16)&gt;=10,2,0),IF(VALUE(S16)&gt;=10,2,0),IF(VALUE(T16)&gt;=10,2,0),IF(VALUE(U16)&gt;=10,2,0)))</f>
        <v>8</v>
      </c>
      <c r="R16" s="40" t="s">
        <v>33</v>
      </c>
      <c r="S16" s="40" t="s">
        <v>42</v>
      </c>
      <c r="T16" s="40" t="s">
        <v>40</v>
      </c>
      <c r="U16" s="40" t="s">
        <v>161</v>
      </c>
      <c r="V16" s="2">
        <f>((E16*12)+(J16*10)+(P16*8))/30</f>
        <v>10.558666666666666</v>
      </c>
      <c r="W16" s="46">
        <f>IF(V16&gt;=10,30,F16+K16+Q16)</f>
        <v>30</v>
      </c>
      <c r="X16" s="41" t="s">
        <v>154</v>
      </c>
      <c r="Y16" s="43">
        <f>IF(VALUE(X16)&gt;=10,12,SUM(IF(VALUE(Z16)&gt;=10,3,0),IF(VALUE(AA16)&gt;=10,3,0),IF(VALUE(AB16)&gt;=10,3,0),IF(VALUE(AC16)&gt;=10,3,0)))</f>
        <v>6</v>
      </c>
      <c r="Z16" s="40" t="s">
        <v>130</v>
      </c>
      <c r="AA16" s="40" t="s">
        <v>38</v>
      </c>
      <c r="AB16" s="40" t="s">
        <v>148</v>
      </c>
      <c r="AC16" s="40" t="s">
        <v>105</v>
      </c>
      <c r="AD16" s="41" t="s">
        <v>75</v>
      </c>
      <c r="AE16" s="43">
        <f>IF(VALUE(AD16)&gt;=10,10,SUM(IF(VALUE(AF16)&gt;=10,3,0),IF(VALUE(AG16)&gt;=10,3,0),IF(VALUE(AH16)&gt;=10,2,0),IF(VALUE(AI16)&gt;=10,2,0)))</f>
        <v>10</v>
      </c>
      <c r="AF16" s="40" t="s">
        <v>38</v>
      </c>
      <c r="AG16" s="40" t="s">
        <v>33</v>
      </c>
      <c r="AH16" s="40" t="s">
        <v>141</v>
      </c>
      <c r="AI16" s="40" t="s">
        <v>33</v>
      </c>
      <c r="AJ16" s="41" t="s">
        <v>196</v>
      </c>
      <c r="AK16" s="43">
        <f>IF(VALUE(AJ16)&gt;=10,8,SUM(IF(VALUE(AL16)&gt;=10,2,0),IF(VALUE(AM16)&gt;=10,2,0),IF(VALUE(AN16)&gt;=10,2,0),IF(VALUE(AO16)&gt;=10,2,0)))</f>
        <v>8</v>
      </c>
      <c r="AL16" s="40" t="s">
        <v>92</v>
      </c>
      <c r="AM16" s="40" t="s">
        <v>44</v>
      </c>
      <c r="AN16" s="40" t="s">
        <v>91</v>
      </c>
      <c r="AO16" s="40" t="s">
        <v>86</v>
      </c>
      <c r="AP16" s="2">
        <f>((X16*12)+(AD16*10)+(AJ16*8))/30</f>
        <v>9.911333333333335</v>
      </c>
      <c r="AQ16" s="46">
        <f>IF(AP16&gt;=10,30,Y16+AE16+AK16)</f>
        <v>24</v>
      </c>
      <c r="AR16" s="2">
        <f>(AP16+V16)/2</f>
        <v>10.235</v>
      </c>
      <c r="AS16" s="48">
        <f>IF(AR16&gt;=9.99,60,AQ16+W16)</f>
        <v>60</v>
      </c>
      <c r="AT16" s="42" t="str">
        <f>IF(AR16&gt;=9.99,"Admis","Ajourné")</f>
        <v>Admis</v>
      </c>
    </row>
    <row r="17" spans="1:46" ht="15">
      <c r="A17" s="40">
        <v>9</v>
      </c>
      <c r="B17" s="50" t="s">
        <v>201</v>
      </c>
      <c r="C17" s="50" t="s">
        <v>197</v>
      </c>
      <c r="D17" s="50" t="s">
        <v>202</v>
      </c>
      <c r="E17" s="41" t="s">
        <v>119</v>
      </c>
      <c r="F17" s="43">
        <f>IF(VALUE(E17)&gt;=10,12,SUM(IF(VALUE(G17)&gt;=10,4,0),IF(VALUE(H17)&gt;=10,4,0),IF(VALUE(I17)&gt;=10,4,0)))</f>
        <v>12</v>
      </c>
      <c r="G17" s="40" t="s">
        <v>32</v>
      </c>
      <c r="H17" s="40" t="s">
        <v>33</v>
      </c>
      <c r="I17" s="40" t="s">
        <v>33</v>
      </c>
      <c r="J17" s="41" t="s">
        <v>203</v>
      </c>
      <c r="K17" s="43">
        <f>IF(VALUE(J17)&gt;=10,10,SUM(IF(VALUE(L17)&gt;=10,2,0),IF(VALUE(M17)&gt;=10,2,0),IF(VALUE(N17)&gt;=10,3,0),IF(VALUE(O17)&gt;=10,3,0)))</f>
        <v>5</v>
      </c>
      <c r="L17" s="40" t="s">
        <v>199</v>
      </c>
      <c r="M17" s="40" t="s">
        <v>33</v>
      </c>
      <c r="N17" s="40" t="s">
        <v>33</v>
      </c>
      <c r="O17" s="40" t="s">
        <v>115</v>
      </c>
      <c r="P17" s="41" t="s">
        <v>204</v>
      </c>
      <c r="Q17" s="43">
        <f>IF(VALUE(P17)&gt;=10,8,SUM(IF(VALUE(R17)&gt;=10,2,0),IF(VALUE(S17)&gt;=10,2,0),IF(VALUE(T17)&gt;=10,2,0),IF(VALUE(U17)&gt;=10,2,0)))</f>
        <v>4</v>
      </c>
      <c r="R17" s="40" t="s">
        <v>115</v>
      </c>
      <c r="S17" s="40" t="s">
        <v>33</v>
      </c>
      <c r="T17" s="40" t="s">
        <v>145</v>
      </c>
      <c r="U17" s="40" t="s">
        <v>44</v>
      </c>
      <c r="V17" s="2">
        <f>((E17*12)+(J17*10)+(P17*8))/30</f>
        <v>9.026666666666667</v>
      </c>
      <c r="W17" s="46">
        <f>IF(V17&gt;=10,30,F17+K17+Q17)</f>
        <v>21</v>
      </c>
      <c r="X17" s="41" t="s">
        <v>205</v>
      </c>
      <c r="Y17" s="43">
        <f>IF(VALUE(X17)&gt;=10,12,SUM(IF(VALUE(Z17)&gt;=10,3,0),IF(VALUE(AA17)&gt;=10,3,0),IF(VALUE(AB17)&gt;=10,3,0),IF(VALUE(AC17)&gt;=10,3,0)))</f>
        <v>6</v>
      </c>
      <c r="Z17" s="40" t="s">
        <v>130</v>
      </c>
      <c r="AA17" s="40" t="s">
        <v>97</v>
      </c>
      <c r="AB17" s="40" t="s">
        <v>56</v>
      </c>
      <c r="AC17" s="40" t="s">
        <v>105</v>
      </c>
      <c r="AD17" s="41" t="s">
        <v>206</v>
      </c>
      <c r="AE17" s="43">
        <f>IF(VALUE(AD17)&gt;=10,10,SUM(IF(VALUE(AF17)&gt;=10,3,0),IF(VALUE(AG17)&gt;=10,3,0),IF(VALUE(AH17)&gt;=10,2,0),IF(VALUE(AI17)&gt;=10,2,0)))</f>
        <v>5</v>
      </c>
      <c r="AF17" s="40" t="s">
        <v>33</v>
      </c>
      <c r="AG17" s="40" t="s">
        <v>154</v>
      </c>
      <c r="AH17" s="40" t="s">
        <v>32</v>
      </c>
      <c r="AI17" s="40" t="s">
        <v>130</v>
      </c>
      <c r="AJ17" s="41" t="s">
        <v>86</v>
      </c>
      <c r="AK17" s="43">
        <f>IF(VALUE(AJ17)&gt;=10,8,SUM(IF(VALUE(AL17)&gt;=10,2,0),IF(VALUE(AM17)&gt;=10,2,0),IF(VALUE(AN17)&gt;=10,2,0),IF(VALUE(AO17)&gt;=10,2,0)))</f>
        <v>8</v>
      </c>
      <c r="AL17" s="40" t="s">
        <v>181</v>
      </c>
      <c r="AM17" s="40" t="s">
        <v>161</v>
      </c>
      <c r="AN17" s="40" t="s">
        <v>41</v>
      </c>
      <c r="AO17" s="40" t="s">
        <v>102</v>
      </c>
      <c r="AP17" s="2">
        <f>((X17*12)+(AD17*10)+(AJ17*8))/30</f>
        <v>10.300666666666666</v>
      </c>
      <c r="AQ17" s="46">
        <f>IF(AP17&gt;=10,30,Y17+AE17+AK17)</f>
        <v>30</v>
      </c>
      <c r="AR17" s="2">
        <f>(AP17+V17)/2</f>
        <v>9.663666666666668</v>
      </c>
      <c r="AS17" s="48">
        <f>IF(AR17&gt;=9.99,60,AQ17+W17)</f>
        <v>51</v>
      </c>
      <c r="AT17" s="42" t="str">
        <f>IF(AR17&gt;=9.99,"Admis","Ajourné")</f>
        <v>Ajourné</v>
      </c>
    </row>
    <row r="18" spans="1:46" ht="15">
      <c r="A18" s="40">
        <v>10</v>
      </c>
      <c r="B18" s="50" t="s">
        <v>209</v>
      </c>
      <c r="C18" s="50" t="s">
        <v>210</v>
      </c>
      <c r="D18" s="50" t="s">
        <v>211</v>
      </c>
      <c r="E18" s="41" t="s">
        <v>212</v>
      </c>
      <c r="F18" s="43">
        <f>IF(VALUE(E18)&gt;=10,12,SUM(IF(VALUE(G18)&gt;=10,4,0),IF(VALUE(H18)&gt;=10,4,0),IF(VALUE(I18)&gt;=10,4,0)))</f>
        <v>12</v>
      </c>
      <c r="G18" s="40" t="s">
        <v>99</v>
      </c>
      <c r="H18" s="40" t="s">
        <v>32</v>
      </c>
      <c r="I18" s="40" t="s">
        <v>148</v>
      </c>
      <c r="J18" s="41" t="s">
        <v>183</v>
      </c>
      <c r="K18" s="43">
        <f>IF(VALUE(J18)&gt;=10,10,SUM(IF(VALUE(L18)&gt;=10,2,0),IF(VALUE(M18)&gt;=10,2,0),IF(VALUE(N18)&gt;=10,3,0),IF(VALUE(O18)&gt;=10,3,0)))</f>
        <v>6</v>
      </c>
      <c r="L18" s="40" t="s">
        <v>154</v>
      </c>
      <c r="M18" s="40" t="s">
        <v>213</v>
      </c>
      <c r="N18" s="40" t="s">
        <v>56</v>
      </c>
      <c r="O18" s="40" t="s">
        <v>34</v>
      </c>
      <c r="P18" s="41" t="s">
        <v>160</v>
      </c>
      <c r="Q18" s="43">
        <f>IF(VALUE(P18)&gt;=10,8,SUM(IF(VALUE(R18)&gt;=10,2,0),IF(VALUE(S18)&gt;=10,2,0),IF(VALUE(T18)&gt;=10,2,0),IF(VALUE(U18)&gt;=10,2,0)))</f>
        <v>8</v>
      </c>
      <c r="R18" s="40" t="s">
        <v>85</v>
      </c>
      <c r="S18" s="40" t="s">
        <v>135</v>
      </c>
      <c r="T18" s="40" t="s">
        <v>40</v>
      </c>
      <c r="U18" s="40" t="s">
        <v>214</v>
      </c>
      <c r="V18" s="2">
        <f>((E18*12)+(J18*10)+(P18*8))/30</f>
        <v>10.502666666666666</v>
      </c>
      <c r="W18" s="46">
        <f>IF(V18&gt;=10,30,F18+K18+Q18)</f>
        <v>30</v>
      </c>
      <c r="X18" s="41" t="s">
        <v>215</v>
      </c>
      <c r="Y18" s="43">
        <f>IF(VALUE(X18)&gt;=10,12,SUM(IF(VALUE(Z18)&gt;=10,3,0),IF(VALUE(AA18)&gt;=10,3,0),IF(VALUE(AB18)&gt;=10,3,0),IF(VALUE(AC18)&gt;=10,3,0)))</f>
        <v>3</v>
      </c>
      <c r="Z18" s="40" t="s">
        <v>91</v>
      </c>
      <c r="AA18" s="40" t="s">
        <v>43</v>
      </c>
      <c r="AB18" s="40" t="s">
        <v>85</v>
      </c>
      <c r="AC18" s="40" t="s">
        <v>59</v>
      </c>
      <c r="AD18" s="41" t="s">
        <v>216</v>
      </c>
      <c r="AE18" s="43">
        <f>IF(VALUE(AD18)&gt;=10,10,SUM(IF(VALUE(AF18)&gt;=10,3,0),IF(VALUE(AG18)&gt;=10,3,0),IF(VALUE(AH18)&gt;=10,2,0),IF(VALUE(AI18)&gt;=10,2,0)))</f>
        <v>2</v>
      </c>
      <c r="AF18" s="40" t="s">
        <v>42</v>
      </c>
      <c r="AG18" s="40" t="s">
        <v>42</v>
      </c>
      <c r="AH18" s="40" t="s">
        <v>75</v>
      </c>
      <c r="AI18" s="40" t="s">
        <v>42</v>
      </c>
      <c r="AJ18" s="41" t="s">
        <v>61</v>
      </c>
      <c r="AK18" s="43">
        <f>IF(VALUE(AJ18)&gt;=10,8,SUM(IF(VALUE(AL18)&gt;=10,2,0),IF(VALUE(AM18)&gt;=10,2,0),IF(VALUE(AN18)&gt;=10,2,0),IF(VALUE(AO18)&gt;=10,2,0)))</f>
        <v>8</v>
      </c>
      <c r="AL18" s="40" t="s">
        <v>38</v>
      </c>
      <c r="AM18" s="40" t="s">
        <v>65</v>
      </c>
      <c r="AN18" s="40" t="s">
        <v>50</v>
      </c>
      <c r="AO18" s="40" t="s">
        <v>86</v>
      </c>
      <c r="AP18" s="2">
        <f>((X18*12)+(AD18*10)+(AJ18*8))/30</f>
        <v>9.688666666666666</v>
      </c>
      <c r="AQ18" s="46">
        <f>IF(AP18&gt;=10,30,Y18+AE18+AK18)</f>
        <v>13</v>
      </c>
      <c r="AR18" s="2">
        <f>(AP18+V18)/2</f>
        <v>10.095666666666666</v>
      </c>
      <c r="AS18" s="48">
        <f>IF(AR18&gt;=9.99,60,AQ18+W18)</f>
        <v>60</v>
      </c>
      <c r="AT18" s="42" t="str">
        <f>IF(AR18&gt;=9.99,"Admis","Ajourné")</f>
        <v>Admis</v>
      </c>
    </row>
    <row r="19" spans="1:46" ht="15">
      <c r="A19" s="40">
        <v>11</v>
      </c>
      <c r="B19" s="50" t="s">
        <v>224</v>
      </c>
      <c r="C19" s="50" t="s">
        <v>225</v>
      </c>
      <c r="D19" s="50" t="s">
        <v>226</v>
      </c>
      <c r="E19" s="41" t="s">
        <v>222</v>
      </c>
      <c r="F19" s="43">
        <f>IF(VALUE(E19)&gt;=10,12,SUM(IF(VALUE(G19)&gt;=10,4,0),IF(VALUE(H19)&gt;=10,4,0),IF(VALUE(I19)&gt;=10,4,0)))</f>
        <v>12</v>
      </c>
      <c r="G19" s="40" t="s">
        <v>44</v>
      </c>
      <c r="H19" s="40" t="s">
        <v>39</v>
      </c>
      <c r="I19" s="40" t="s">
        <v>34</v>
      </c>
      <c r="J19" s="41" t="s">
        <v>227</v>
      </c>
      <c r="K19" s="43">
        <f>IF(VALUE(J19)&gt;=10,10,SUM(IF(VALUE(L19)&gt;=10,2,0),IF(VALUE(M19)&gt;=10,2,0),IF(VALUE(N19)&gt;=10,3,0),IF(VALUE(O19)&gt;=10,3,0)))</f>
        <v>3</v>
      </c>
      <c r="L19" s="40" t="s">
        <v>143</v>
      </c>
      <c r="M19" s="40" t="s">
        <v>99</v>
      </c>
      <c r="N19" s="40" t="s">
        <v>59</v>
      </c>
      <c r="O19" s="40" t="s">
        <v>35</v>
      </c>
      <c r="P19" s="41" t="s">
        <v>35</v>
      </c>
      <c r="Q19" s="43">
        <f>IF(VALUE(P19)&gt;=10,8,SUM(IF(VALUE(R19)&gt;=10,2,0),IF(VALUE(S19)&gt;=10,2,0),IF(VALUE(T19)&gt;=10,2,0),IF(VALUE(U19)&gt;=10,2,0)))</f>
        <v>8</v>
      </c>
      <c r="R19" s="40" t="s">
        <v>33</v>
      </c>
      <c r="S19" s="40" t="s">
        <v>44</v>
      </c>
      <c r="T19" s="40" t="s">
        <v>86</v>
      </c>
      <c r="U19" s="40" t="s">
        <v>145</v>
      </c>
      <c r="V19" s="2">
        <f>((E19*12)+(J19*10)+(P19*8))/30</f>
        <v>10.236</v>
      </c>
      <c r="W19" s="46">
        <f>IF(V19&gt;=10,30,F19+K19+Q19)</f>
        <v>30</v>
      </c>
      <c r="X19" s="41" t="s">
        <v>228</v>
      </c>
      <c r="Y19" s="43">
        <f>IF(VALUE(X19)&gt;=10,12,SUM(IF(VALUE(Z19)&gt;=10,3,0),IF(VALUE(AA19)&gt;=10,3,0),IF(VALUE(AB19)&gt;=10,3,0),IF(VALUE(AC19)&gt;=10,3,0)))</f>
        <v>6</v>
      </c>
      <c r="Z19" s="40" t="s">
        <v>51</v>
      </c>
      <c r="AA19" s="40" t="s">
        <v>85</v>
      </c>
      <c r="AB19" s="40" t="s">
        <v>32</v>
      </c>
      <c r="AC19" s="40" t="s">
        <v>44</v>
      </c>
      <c r="AD19" s="41" t="s">
        <v>229</v>
      </c>
      <c r="AE19" s="43">
        <f>IF(VALUE(AD19)&gt;=10,10,SUM(IF(VALUE(AF19)&gt;=10,3,0),IF(VALUE(AG19)&gt;=10,3,0),IF(VALUE(AH19)&gt;=10,2,0),IF(VALUE(AI19)&gt;=10,2,0)))</f>
        <v>10</v>
      </c>
      <c r="AF19" s="40" t="s">
        <v>34</v>
      </c>
      <c r="AG19" s="40" t="s">
        <v>42</v>
      </c>
      <c r="AH19" s="40" t="s">
        <v>32</v>
      </c>
      <c r="AI19" s="40" t="s">
        <v>38</v>
      </c>
      <c r="AJ19" s="41" t="s">
        <v>230</v>
      </c>
      <c r="AK19" s="43">
        <f>IF(VALUE(AJ19)&gt;=10,8,SUM(IF(VALUE(AL19)&gt;=10,2,0),IF(VALUE(AM19)&gt;=10,2,0),IF(VALUE(AN19)&gt;=10,2,0),IF(VALUE(AO19)&gt;=10,2,0)))</f>
        <v>8</v>
      </c>
      <c r="AL19" s="40" t="s">
        <v>108</v>
      </c>
      <c r="AM19" s="40" t="s">
        <v>33</v>
      </c>
      <c r="AN19" s="40" t="s">
        <v>96</v>
      </c>
      <c r="AO19" s="40" t="s">
        <v>174</v>
      </c>
      <c r="AP19" s="2">
        <f>((X19*12)+(AD19*10)+(AJ19*8))/30</f>
        <v>10.422666666666666</v>
      </c>
      <c r="AQ19" s="46">
        <f>IF(AP19&gt;=10,30,Y19+AE19+AK19)</f>
        <v>30</v>
      </c>
      <c r="AR19" s="2">
        <f>(AP19+V19)/2</f>
        <v>10.329333333333334</v>
      </c>
      <c r="AS19" s="48">
        <f>IF(AR19&gt;=9.99,60,AQ19+W19)</f>
        <v>60</v>
      </c>
      <c r="AT19" s="42" t="str">
        <f>IF(AR19&gt;=9.99,"Admis","Ajourné")</f>
        <v>Admis</v>
      </c>
    </row>
    <row r="20" spans="1:46" ht="15">
      <c r="A20" s="40">
        <v>12</v>
      </c>
      <c r="B20" s="50" t="s">
        <v>231</v>
      </c>
      <c r="C20" s="50" t="s">
        <v>232</v>
      </c>
      <c r="D20" s="50" t="s">
        <v>233</v>
      </c>
      <c r="E20" s="41" t="s">
        <v>234</v>
      </c>
      <c r="F20" s="43">
        <f>IF(VALUE(E20)&gt;=10,12,SUM(IF(VALUE(G20)&gt;=10,4,0),IF(VALUE(H20)&gt;=10,4,0),IF(VALUE(I20)&gt;=10,4,0)))</f>
        <v>4</v>
      </c>
      <c r="G20" s="40" t="s">
        <v>235</v>
      </c>
      <c r="H20" s="40" t="s">
        <v>32</v>
      </c>
      <c r="I20" s="40" t="s">
        <v>236</v>
      </c>
      <c r="J20" s="41" t="s">
        <v>44</v>
      </c>
      <c r="K20" s="43">
        <f>IF(VALUE(J20)&gt;=10,10,SUM(IF(VALUE(L20)&gt;=10,2,0),IF(VALUE(M20)&gt;=10,2,0),IF(VALUE(N20)&gt;=10,3,0),IF(VALUE(O20)&gt;=10,3,0)))</f>
        <v>3</v>
      </c>
      <c r="L20" s="40" t="s">
        <v>59</v>
      </c>
      <c r="M20" s="40" t="s">
        <v>237</v>
      </c>
      <c r="N20" s="40" t="s">
        <v>114</v>
      </c>
      <c r="O20" s="40" t="s">
        <v>38</v>
      </c>
      <c r="P20" s="41" t="s">
        <v>238</v>
      </c>
      <c r="Q20" s="43">
        <f>IF(VALUE(P20)&gt;=10,8,SUM(IF(VALUE(R20)&gt;=10,2,0),IF(VALUE(S20)&gt;=10,2,0),IF(VALUE(T20)&gt;=10,2,0),IF(VALUE(U20)&gt;=10,2,0)))</f>
        <v>8</v>
      </c>
      <c r="R20" s="40" t="s">
        <v>44</v>
      </c>
      <c r="S20" s="40" t="s">
        <v>59</v>
      </c>
      <c r="T20" s="40" t="s">
        <v>239</v>
      </c>
      <c r="U20" s="40" t="s">
        <v>97</v>
      </c>
      <c r="V20" s="2">
        <f>((E20*12)+(J20*10)+(P20*8))/30</f>
        <v>8.728000000000002</v>
      </c>
      <c r="W20" s="46">
        <f>IF(V20&gt;=10,30,F20+K20+Q20)</f>
        <v>15</v>
      </c>
      <c r="X20" s="41" t="s">
        <v>240</v>
      </c>
      <c r="Y20" s="43">
        <f>IF(VALUE(X20)&gt;=10,12,SUM(IF(VALUE(Z20)&gt;=10,3,0),IF(VALUE(AA20)&gt;=10,3,0),IF(VALUE(AB20)&gt;=10,3,0),IF(VALUE(AC20)&gt;=10,3,0)))</f>
        <v>3</v>
      </c>
      <c r="Z20" s="40" t="s">
        <v>99</v>
      </c>
      <c r="AA20" s="40" t="s">
        <v>60</v>
      </c>
      <c r="AB20" s="40" t="s">
        <v>91</v>
      </c>
      <c r="AC20" s="40" t="s">
        <v>59</v>
      </c>
      <c r="AD20" s="41" t="s">
        <v>241</v>
      </c>
      <c r="AE20" s="43">
        <f>IF(VALUE(AD20)&gt;=10,10,SUM(IF(VALUE(AF20)&gt;=10,3,0),IF(VALUE(AG20)&gt;=10,3,0),IF(VALUE(AH20)&gt;=10,2,0),IF(VALUE(AI20)&gt;=10,2,0)))</f>
        <v>3</v>
      </c>
      <c r="AF20" s="40" t="s">
        <v>47</v>
      </c>
      <c r="AG20" s="40" t="s">
        <v>33</v>
      </c>
      <c r="AH20" s="40" t="s">
        <v>99</v>
      </c>
      <c r="AI20" s="40" t="s">
        <v>194</v>
      </c>
      <c r="AJ20" s="41" t="s">
        <v>242</v>
      </c>
      <c r="AK20" s="43">
        <f>IF(VALUE(AJ20)&gt;=10,8,SUM(IF(VALUE(AL20)&gt;=10,2,0),IF(VALUE(AM20)&gt;=10,2,0),IF(VALUE(AN20)&gt;=10,2,0),IF(VALUE(AO20)&gt;=10,2,0)))</f>
        <v>2</v>
      </c>
      <c r="AL20" s="40" t="s">
        <v>47</v>
      </c>
      <c r="AM20" s="40" t="s">
        <v>135</v>
      </c>
      <c r="AN20" s="40" t="s">
        <v>181</v>
      </c>
      <c r="AO20" s="40" t="s">
        <v>239</v>
      </c>
      <c r="AP20" s="2">
        <f>((X20*12)+(AD20*10)+(AJ20*8))/30</f>
        <v>8.736666666666668</v>
      </c>
      <c r="AQ20" s="46">
        <f>IF(AP20&gt;=10,30,Y20+AE20+AK20)</f>
        <v>8</v>
      </c>
      <c r="AR20" s="2">
        <f>(AP20+V20)/2</f>
        <v>8.732333333333335</v>
      </c>
      <c r="AS20" s="48">
        <f>IF(AR20&gt;=9.99,60,AQ20+W20)</f>
        <v>23</v>
      </c>
      <c r="AT20" s="42" t="str">
        <f>IF(AR20&gt;=9.99,"Admis","Ajourné")</f>
        <v>Ajourné</v>
      </c>
    </row>
    <row r="21" spans="1:46" ht="15">
      <c r="A21" s="40">
        <v>13</v>
      </c>
      <c r="B21" s="50" t="s">
        <v>243</v>
      </c>
      <c r="C21" s="50" t="s">
        <v>244</v>
      </c>
      <c r="D21" s="50" t="s">
        <v>245</v>
      </c>
      <c r="E21" s="41" t="s">
        <v>83</v>
      </c>
      <c r="F21" s="43">
        <f>IF(VALUE(E21)&gt;=10,12,SUM(IF(VALUE(G21)&gt;=10,4,0),IF(VALUE(H21)&gt;=10,4,0),IF(VALUE(I21)&gt;=10,4,0)))</f>
        <v>8</v>
      </c>
      <c r="G21" s="40" t="s">
        <v>114</v>
      </c>
      <c r="H21" s="40" t="s">
        <v>60</v>
      </c>
      <c r="I21" s="40" t="s">
        <v>75</v>
      </c>
      <c r="J21" s="41" t="s">
        <v>227</v>
      </c>
      <c r="K21" s="43">
        <f>IF(VALUE(J21)&gt;=10,10,SUM(IF(VALUE(L21)&gt;=10,2,0),IF(VALUE(M21)&gt;=10,2,0),IF(VALUE(N21)&gt;=10,3,0),IF(VALUE(O21)&gt;=10,3,0)))</f>
        <v>6</v>
      </c>
      <c r="L21" s="40" t="s">
        <v>154</v>
      </c>
      <c r="M21" s="40" t="s">
        <v>246</v>
      </c>
      <c r="N21" s="40" t="s">
        <v>56</v>
      </c>
      <c r="O21" s="40" t="s">
        <v>50</v>
      </c>
      <c r="P21" s="41" t="s">
        <v>247</v>
      </c>
      <c r="Q21" s="43">
        <f>IF(VALUE(P21)&gt;=10,8,SUM(IF(VALUE(R21)&gt;=10,2,0),IF(VALUE(S21)&gt;=10,2,0),IF(VALUE(T21)&gt;=10,2,0),IF(VALUE(U21)&gt;=10,2,0)))</f>
        <v>8</v>
      </c>
      <c r="R21" s="40" t="s">
        <v>154</v>
      </c>
      <c r="S21" s="40" t="s">
        <v>33</v>
      </c>
      <c r="T21" s="40" t="s">
        <v>33</v>
      </c>
      <c r="U21" s="40" t="s">
        <v>92</v>
      </c>
      <c r="V21" s="2">
        <f>((E21*12)+(J21*10)+(P21*8))/30</f>
        <v>9.442666666666668</v>
      </c>
      <c r="W21" s="46">
        <f>IF(V21&gt;=10,30,F21+K21+Q21)</f>
        <v>22</v>
      </c>
      <c r="X21" s="41" t="s">
        <v>248</v>
      </c>
      <c r="Y21" s="43">
        <f>IF(VALUE(X21)&gt;=10,12,SUM(IF(VALUE(Z21)&gt;=10,3,0),IF(VALUE(AA21)&gt;=10,3,0),IF(VALUE(AB21)&gt;=10,3,0),IF(VALUE(AC21)&gt;=10,3,0)))</f>
        <v>9</v>
      </c>
      <c r="Z21" s="40" t="s">
        <v>60</v>
      </c>
      <c r="AA21" s="40" t="s">
        <v>141</v>
      </c>
      <c r="AB21" s="40" t="s">
        <v>60</v>
      </c>
      <c r="AC21" s="40" t="s">
        <v>105</v>
      </c>
      <c r="AD21" s="41" t="s">
        <v>249</v>
      </c>
      <c r="AE21" s="43">
        <f>IF(VALUE(AD21)&gt;=10,10,SUM(IF(VALUE(AF21)&gt;=10,3,0),IF(VALUE(AG21)&gt;=10,3,0),IF(VALUE(AH21)&gt;=10,2,0),IF(VALUE(AI21)&gt;=10,2,0)))</f>
        <v>8</v>
      </c>
      <c r="AF21" s="40" t="s">
        <v>33</v>
      </c>
      <c r="AG21" s="40" t="s">
        <v>50</v>
      </c>
      <c r="AH21" s="40" t="s">
        <v>56</v>
      </c>
      <c r="AI21" s="40" t="s">
        <v>116</v>
      </c>
      <c r="AJ21" s="41" t="s">
        <v>250</v>
      </c>
      <c r="AK21" s="43">
        <f>IF(VALUE(AJ21)&gt;=10,8,SUM(IF(VALUE(AL21)&gt;=10,2,0),IF(VALUE(AM21)&gt;=10,2,0),IF(VALUE(AN21)&gt;=10,2,0),IF(VALUE(AO21)&gt;=10,2,0)))</f>
        <v>8</v>
      </c>
      <c r="AL21" s="40" t="s">
        <v>33</v>
      </c>
      <c r="AM21" s="40" t="s">
        <v>33</v>
      </c>
      <c r="AN21" s="40" t="s">
        <v>47</v>
      </c>
      <c r="AO21" s="40" t="s">
        <v>79</v>
      </c>
      <c r="AP21" s="2">
        <f>((X21*12)+(AD21*10)+(AJ21*8))/30</f>
        <v>9.521333333333333</v>
      </c>
      <c r="AQ21" s="46">
        <f>IF(AP21&gt;=10,30,Y21+AE21+AK21)</f>
        <v>25</v>
      </c>
      <c r="AR21" s="2">
        <f>(AP21+V21)/2</f>
        <v>9.482</v>
      </c>
      <c r="AS21" s="48">
        <f>IF(AR21&gt;=9.99,60,AQ21+W21)</f>
        <v>47</v>
      </c>
      <c r="AT21" s="42" t="str">
        <f>IF(AR21&gt;=9.99,"Admis","Ajourné")</f>
        <v>Ajourné</v>
      </c>
    </row>
    <row r="22" spans="1:46" ht="15">
      <c r="A22" s="40">
        <v>14</v>
      </c>
      <c r="B22" s="50" t="s">
        <v>252</v>
      </c>
      <c r="C22" s="50" t="s">
        <v>253</v>
      </c>
      <c r="D22" s="50" t="s">
        <v>254</v>
      </c>
      <c r="E22" s="41" t="s">
        <v>73</v>
      </c>
      <c r="F22" s="43">
        <f>IF(VALUE(E22)&gt;=10,12,SUM(IF(VALUE(G22)&gt;=10,4,0),IF(VALUE(H22)&gt;=10,4,0),IF(VALUE(I22)&gt;=10,4,0)))</f>
        <v>12</v>
      </c>
      <c r="G22" s="40" t="s">
        <v>67</v>
      </c>
      <c r="H22" s="40" t="s">
        <v>38</v>
      </c>
      <c r="I22" s="40" t="s">
        <v>33</v>
      </c>
      <c r="J22" s="41" t="s">
        <v>255</v>
      </c>
      <c r="K22" s="43">
        <f>IF(VALUE(J22)&gt;=10,10,SUM(IF(VALUE(L22)&gt;=10,2,0),IF(VALUE(M22)&gt;=10,2,0),IF(VALUE(N22)&gt;=10,3,0),IF(VALUE(O22)&gt;=10,3,0)))</f>
        <v>5</v>
      </c>
      <c r="L22" s="40" t="s">
        <v>68</v>
      </c>
      <c r="M22" s="40" t="s">
        <v>256</v>
      </c>
      <c r="N22" s="40" t="s">
        <v>60</v>
      </c>
      <c r="O22" s="40" t="s">
        <v>44</v>
      </c>
      <c r="P22" s="41" t="s">
        <v>61</v>
      </c>
      <c r="Q22" s="43">
        <f>IF(VALUE(P22)&gt;=10,8,SUM(IF(VALUE(R22)&gt;=10,2,0),IF(VALUE(S22)&gt;=10,2,0),IF(VALUE(T22)&gt;=10,2,0),IF(VALUE(U22)&gt;=10,2,0)))</f>
        <v>8</v>
      </c>
      <c r="R22" s="40" t="s">
        <v>154</v>
      </c>
      <c r="S22" s="40" t="s">
        <v>59</v>
      </c>
      <c r="T22" s="40" t="s">
        <v>85</v>
      </c>
      <c r="U22" s="40" t="s">
        <v>86</v>
      </c>
      <c r="V22" s="2">
        <f>((E22*12)+(J22*10)+(P22*8))/30</f>
        <v>9.610000000000001</v>
      </c>
      <c r="W22" s="46">
        <f>IF(V22&gt;=10,30,F22+K22+Q22)</f>
        <v>25</v>
      </c>
      <c r="X22" s="41" t="s">
        <v>257</v>
      </c>
      <c r="Y22" s="43">
        <f>IF(VALUE(X22)&gt;=10,12,SUM(IF(VALUE(Z22)&gt;=10,3,0),IF(VALUE(AA22)&gt;=10,3,0),IF(VALUE(AB22)&gt;=10,3,0),IF(VALUE(AC22)&gt;=10,3,0)))</f>
        <v>6</v>
      </c>
      <c r="Z22" s="40" t="s">
        <v>194</v>
      </c>
      <c r="AA22" s="40" t="s">
        <v>60</v>
      </c>
      <c r="AB22" s="40" t="s">
        <v>42</v>
      </c>
      <c r="AC22" s="40" t="s">
        <v>50</v>
      </c>
      <c r="AD22" s="41" t="s">
        <v>32</v>
      </c>
      <c r="AE22" s="43">
        <f>IF(VALUE(AD22)&gt;=10,10,SUM(IF(VALUE(AF22)&gt;=10,3,0),IF(VALUE(AG22)&gt;=10,3,0),IF(VALUE(AH22)&gt;=10,2,0),IF(VALUE(AI22)&gt;=10,2,0)))</f>
        <v>10</v>
      </c>
      <c r="AF22" s="40" t="s">
        <v>97</v>
      </c>
      <c r="AG22" s="40" t="s">
        <v>33</v>
      </c>
      <c r="AH22" s="40" t="s">
        <v>60</v>
      </c>
      <c r="AI22" s="40" t="s">
        <v>148</v>
      </c>
      <c r="AJ22" s="41" t="s">
        <v>157</v>
      </c>
      <c r="AK22" s="43">
        <f>IF(VALUE(AJ22)&gt;=10,8,SUM(IF(VALUE(AL22)&gt;=10,2,0),IF(VALUE(AM22)&gt;=10,2,0),IF(VALUE(AN22)&gt;=10,2,0),IF(VALUE(AO22)&gt;=10,2,0)))</f>
        <v>8</v>
      </c>
      <c r="AL22" s="40" t="s">
        <v>50</v>
      </c>
      <c r="AM22" s="40" t="s">
        <v>38</v>
      </c>
      <c r="AN22" s="40" t="s">
        <v>35</v>
      </c>
      <c r="AO22" s="40" t="s">
        <v>49</v>
      </c>
      <c r="AP22" s="2">
        <f>((X22*12)+(AD22*10)+(AJ22*8))/30</f>
        <v>10.391333333333332</v>
      </c>
      <c r="AQ22" s="46">
        <f>IF(AP22&gt;=10,30,Y22+AE22+AK22)</f>
        <v>30</v>
      </c>
      <c r="AR22" s="2">
        <f>(AP22+V22)/2</f>
        <v>10.000666666666667</v>
      </c>
      <c r="AS22" s="48">
        <f>IF(AR22&gt;=9.99,60,AQ22+W22)</f>
        <v>60</v>
      </c>
      <c r="AT22" s="42" t="str">
        <f>IF(AR22&gt;=9.99,"Admis","Ajourné")</f>
        <v>Admis</v>
      </c>
    </row>
    <row r="23" spans="1:46" ht="15">
      <c r="A23" s="40">
        <v>15</v>
      </c>
      <c r="B23" s="50" t="s">
        <v>258</v>
      </c>
      <c r="C23" s="50" t="s">
        <v>259</v>
      </c>
      <c r="D23" s="50" t="s">
        <v>260</v>
      </c>
      <c r="E23" s="41" t="s">
        <v>33</v>
      </c>
      <c r="F23" s="43">
        <f>IF(VALUE(E23)&gt;=10,12,SUM(IF(VALUE(G23)&gt;=10,4,0),IF(VALUE(H23)&gt;=10,4,0),IF(VALUE(I23)&gt;=10,4,0)))</f>
        <v>12</v>
      </c>
      <c r="G23" s="40" t="s">
        <v>59</v>
      </c>
      <c r="H23" s="40" t="s">
        <v>39</v>
      </c>
      <c r="I23" s="40" t="s">
        <v>56</v>
      </c>
      <c r="J23" s="41" t="s">
        <v>261</v>
      </c>
      <c r="K23" s="43">
        <f>IF(VALUE(J23)&gt;=10,10,SUM(IF(VALUE(L23)&gt;=10,2,0),IF(VALUE(M23)&gt;=10,2,0),IF(VALUE(N23)&gt;=10,3,0),IF(VALUE(O23)&gt;=10,3,0)))</f>
        <v>3</v>
      </c>
      <c r="L23" s="40" t="s">
        <v>262</v>
      </c>
      <c r="M23" s="40" t="s">
        <v>51</v>
      </c>
      <c r="N23" s="40" t="s">
        <v>116</v>
      </c>
      <c r="O23" s="40" t="s">
        <v>33</v>
      </c>
      <c r="P23" s="41" t="s">
        <v>263</v>
      </c>
      <c r="Q23" s="43">
        <f>IF(VALUE(P23)&gt;=10,8,SUM(IF(VALUE(R23)&gt;=10,2,0),IF(VALUE(S23)&gt;=10,2,0),IF(VALUE(T23)&gt;=10,2,0),IF(VALUE(U23)&gt;=10,2,0)))</f>
        <v>8</v>
      </c>
      <c r="R23" s="40" t="s">
        <v>47</v>
      </c>
      <c r="S23" s="40" t="s">
        <v>65</v>
      </c>
      <c r="T23" s="40" t="s">
        <v>35</v>
      </c>
      <c r="U23" s="40" t="s">
        <v>103</v>
      </c>
      <c r="V23" s="2">
        <f>((E23*12)+(J23*10)+(P23*8))/30</f>
        <v>8.651333333333334</v>
      </c>
      <c r="W23" s="46">
        <f>IF(V23&gt;=10,30,F23+K23+Q23)</f>
        <v>23</v>
      </c>
      <c r="X23" s="41" t="s">
        <v>98</v>
      </c>
      <c r="Y23" s="43">
        <f>IF(VALUE(X23)&gt;=10,12,SUM(IF(VALUE(Z23)&gt;=10,3,0),IF(VALUE(AA23)&gt;=10,3,0),IF(VALUE(AB23)&gt;=10,3,0),IF(VALUE(AC23)&gt;=10,3,0)))</f>
        <v>6</v>
      </c>
      <c r="Z23" s="40" t="s">
        <v>134</v>
      </c>
      <c r="AA23" s="40" t="s">
        <v>56</v>
      </c>
      <c r="AB23" s="40" t="s">
        <v>33</v>
      </c>
      <c r="AC23" s="40" t="s">
        <v>105</v>
      </c>
      <c r="AD23" s="41" t="s">
        <v>42</v>
      </c>
      <c r="AE23" s="43">
        <f>IF(VALUE(AD23)&gt;=10,10,SUM(IF(VALUE(AF23)&gt;=10,3,0),IF(VALUE(AG23)&gt;=10,3,0),IF(VALUE(AH23)&gt;=10,2,0),IF(VALUE(AI23)&gt;=10,2,0)))</f>
        <v>3</v>
      </c>
      <c r="AF23" s="40" t="s">
        <v>97</v>
      </c>
      <c r="AG23" s="40" t="s">
        <v>59</v>
      </c>
      <c r="AH23" s="40" t="s">
        <v>99</v>
      </c>
      <c r="AI23" s="40" t="s">
        <v>82</v>
      </c>
      <c r="AJ23" s="41" t="s">
        <v>33</v>
      </c>
      <c r="AK23" s="43">
        <f>IF(VALUE(AJ23)&gt;=10,8,SUM(IF(VALUE(AL23)&gt;=10,2,0),IF(VALUE(AM23)&gt;=10,2,0),IF(VALUE(AN23)&gt;=10,2,0),IF(VALUE(AO23)&gt;=10,2,0)))</f>
        <v>8</v>
      </c>
      <c r="AL23" s="40" t="s">
        <v>65</v>
      </c>
      <c r="AM23" s="40" t="s">
        <v>42</v>
      </c>
      <c r="AN23" s="40" t="s">
        <v>35</v>
      </c>
      <c r="AO23" s="40" t="s">
        <v>49</v>
      </c>
      <c r="AP23" s="2">
        <f>((X23*12)+(AD23*10)+(AJ23*8))/30</f>
        <v>8.766666666666667</v>
      </c>
      <c r="AQ23" s="46">
        <f>IF(AP23&gt;=10,30,Y23+AE23+AK23)</f>
        <v>17</v>
      </c>
      <c r="AR23" s="2">
        <f>(AP23+V23)/2</f>
        <v>8.709</v>
      </c>
      <c r="AS23" s="48">
        <f>IF(AR23&gt;=9.99,60,AQ23+W23)</f>
        <v>40</v>
      </c>
      <c r="AT23" s="42" t="str">
        <f>IF(AR23&gt;=9.99,"Admis","Ajourné")</f>
        <v>Ajourné</v>
      </c>
    </row>
    <row r="24" spans="1:46" ht="15">
      <c r="A24" s="40">
        <v>16</v>
      </c>
      <c r="B24" s="50" t="s">
        <v>271</v>
      </c>
      <c r="C24" s="50" t="s">
        <v>272</v>
      </c>
      <c r="D24" s="50" t="s">
        <v>273</v>
      </c>
      <c r="E24" s="41" t="s">
        <v>178</v>
      </c>
      <c r="F24" s="43">
        <f>IF(VALUE(E24)&gt;=10,12,SUM(IF(VALUE(G24)&gt;=10,4,0),IF(VALUE(H24)&gt;=10,4,0),IF(VALUE(I24)&gt;=10,4,0)))</f>
        <v>12</v>
      </c>
      <c r="G24" s="40" t="s">
        <v>50</v>
      </c>
      <c r="H24" s="40" t="s">
        <v>45</v>
      </c>
      <c r="I24" s="40" t="s">
        <v>50</v>
      </c>
      <c r="J24" s="41" t="s">
        <v>274</v>
      </c>
      <c r="K24" s="43">
        <f>IF(VALUE(J24)&gt;=10,10,SUM(IF(VALUE(L24)&gt;=10,2,0),IF(VALUE(M24)&gt;=10,2,0),IF(VALUE(N24)&gt;=10,3,0),IF(VALUE(O24)&gt;=10,3,0)))</f>
        <v>6</v>
      </c>
      <c r="L24" s="40" t="s">
        <v>120</v>
      </c>
      <c r="M24" s="40" t="s">
        <v>275</v>
      </c>
      <c r="N24" s="40" t="s">
        <v>56</v>
      </c>
      <c r="O24" s="40" t="s">
        <v>50</v>
      </c>
      <c r="P24" s="41" t="s">
        <v>240</v>
      </c>
      <c r="Q24" s="43">
        <f>IF(VALUE(P24)&gt;=10,8,SUM(IF(VALUE(R24)&gt;=10,2,0),IF(VALUE(S24)&gt;=10,2,0),IF(VALUE(T24)&gt;=10,2,0),IF(VALUE(U24)&gt;=10,2,0)))</f>
        <v>4</v>
      </c>
      <c r="R24" s="40" t="s">
        <v>33</v>
      </c>
      <c r="S24" s="40" t="s">
        <v>42</v>
      </c>
      <c r="T24" s="40" t="s">
        <v>58</v>
      </c>
      <c r="U24" s="40" t="s">
        <v>33</v>
      </c>
      <c r="V24" s="2">
        <f>((E24*12)+(J24*10)+(P24*8))/30</f>
        <v>9.637333333333334</v>
      </c>
      <c r="W24" s="46">
        <f>IF(V24&gt;=10,30,F24+K24+Q24)</f>
        <v>22</v>
      </c>
      <c r="X24" s="41" t="s">
        <v>38</v>
      </c>
      <c r="Y24" s="43">
        <f>IF(VALUE(X24)&gt;=10,12,SUM(IF(VALUE(Z24)&gt;=10,3,0),IF(VALUE(AA24)&gt;=10,3,0),IF(VALUE(AB24)&gt;=10,3,0),IF(VALUE(AC24)&gt;=10,3,0)))</f>
        <v>12</v>
      </c>
      <c r="Z24" s="40" t="s">
        <v>56</v>
      </c>
      <c r="AA24" s="40" t="s">
        <v>39</v>
      </c>
      <c r="AB24" s="40" t="s">
        <v>33</v>
      </c>
      <c r="AC24" s="40" t="s">
        <v>38</v>
      </c>
      <c r="AD24" s="41" t="s">
        <v>276</v>
      </c>
      <c r="AE24" s="43">
        <f>IF(VALUE(AD24)&gt;=10,10,SUM(IF(VALUE(AF24)&gt;=10,3,0),IF(VALUE(AG24)&gt;=10,3,0),IF(VALUE(AH24)&gt;=10,2,0),IF(VALUE(AI24)&gt;=10,2,0)))</f>
        <v>5</v>
      </c>
      <c r="AF24" s="40" t="s">
        <v>35</v>
      </c>
      <c r="AG24" s="40" t="s">
        <v>44</v>
      </c>
      <c r="AH24" s="40" t="s">
        <v>60</v>
      </c>
      <c r="AI24" s="40" t="s">
        <v>99</v>
      </c>
      <c r="AJ24" s="41" t="s">
        <v>154</v>
      </c>
      <c r="AK24" s="43">
        <f>IF(VALUE(AJ24)&gt;=10,8,SUM(IF(VALUE(AL24)&gt;=10,2,0),IF(VALUE(AM24)&gt;=10,2,0),IF(VALUE(AN24)&gt;=10,2,0),IF(VALUE(AO24)&gt;=10,2,0)))</f>
        <v>4</v>
      </c>
      <c r="AL24" s="40" t="s">
        <v>38</v>
      </c>
      <c r="AM24" s="40" t="s">
        <v>33</v>
      </c>
      <c r="AN24" s="40" t="s">
        <v>237</v>
      </c>
      <c r="AO24" s="40" t="s">
        <v>42</v>
      </c>
      <c r="AP24" s="2">
        <f>((X24*12)+(AD24*10)+(AJ24*8))/30</f>
        <v>9.883333333333333</v>
      </c>
      <c r="AQ24" s="46">
        <f>IF(AP24&gt;=10,30,Y24+AE24+AK24)</f>
        <v>21</v>
      </c>
      <c r="AR24" s="2">
        <f>(AP24+V24)/2</f>
        <v>9.760333333333334</v>
      </c>
      <c r="AS24" s="48">
        <f>IF(AR24&gt;=9.99,60,AQ24+W24)</f>
        <v>43</v>
      </c>
      <c r="AT24" s="42" t="str">
        <f>IF(AR24&gt;=9.99,"Admis","Ajourné")</f>
        <v>Ajourné</v>
      </c>
    </row>
    <row r="25" spans="1:46" ht="15">
      <c r="A25" s="40">
        <v>17</v>
      </c>
      <c r="B25" s="50" t="s">
        <v>278</v>
      </c>
      <c r="C25" s="50" t="s">
        <v>279</v>
      </c>
      <c r="D25" s="50" t="s">
        <v>280</v>
      </c>
      <c r="E25" s="41" t="s">
        <v>281</v>
      </c>
      <c r="F25" s="43">
        <f>IF(VALUE(E25)&gt;=10,12,SUM(IF(VALUE(G25)&gt;=10,4,0),IF(VALUE(H25)&gt;=10,4,0),IF(VALUE(I25)&gt;=10,4,0)))</f>
        <v>8</v>
      </c>
      <c r="G25" s="40" t="s">
        <v>135</v>
      </c>
      <c r="H25" s="40" t="s">
        <v>123</v>
      </c>
      <c r="I25" s="40" t="s">
        <v>85</v>
      </c>
      <c r="J25" s="41" t="s">
        <v>282</v>
      </c>
      <c r="K25" s="43">
        <f>IF(VALUE(J25)&gt;=10,10,SUM(IF(VALUE(L25)&gt;=10,2,0),IF(VALUE(M25)&gt;=10,2,0),IF(VALUE(N25)&gt;=10,3,0),IF(VALUE(O25)&gt;=10,3,0)))</f>
        <v>3</v>
      </c>
      <c r="L25" s="40" t="s">
        <v>283</v>
      </c>
      <c r="M25" s="40" t="s">
        <v>246</v>
      </c>
      <c r="N25" s="40" t="s">
        <v>67</v>
      </c>
      <c r="O25" s="40" t="s">
        <v>33</v>
      </c>
      <c r="P25" s="41" t="s">
        <v>55</v>
      </c>
      <c r="Q25" s="43">
        <f>IF(VALUE(P25)&gt;=10,8,SUM(IF(VALUE(R25)&gt;=10,2,0),IF(VALUE(S25)&gt;=10,2,0),IF(VALUE(T25)&gt;=10,2,0),IF(VALUE(U25)&gt;=10,2,0)))</f>
        <v>8</v>
      </c>
      <c r="R25" s="40" t="s">
        <v>44</v>
      </c>
      <c r="S25" s="40" t="s">
        <v>97</v>
      </c>
      <c r="T25" s="40" t="s">
        <v>50</v>
      </c>
      <c r="U25" s="40" t="s">
        <v>284</v>
      </c>
      <c r="V25" s="2">
        <f>((E25*12)+(J25*10)+(P25*8))/30</f>
        <v>9</v>
      </c>
      <c r="W25" s="46">
        <f>IF(V25&gt;=10,30,F25+K25+Q25)</f>
        <v>19</v>
      </c>
      <c r="X25" s="41" t="s">
        <v>285</v>
      </c>
      <c r="Y25" s="43">
        <f>IF(VALUE(X25)&gt;=10,12,SUM(IF(VALUE(Z25)&gt;=10,3,0),IF(VALUE(AA25)&gt;=10,3,0),IF(VALUE(AB25)&gt;=10,3,0),IF(VALUE(AC25)&gt;=10,3,0)))</f>
        <v>3</v>
      </c>
      <c r="Z25" s="40" t="s">
        <v>51</v>
      </c>
      <c r="AA25" s="40" t="s">
        <v>39</v>
      </c>
      <c r="AB25" s="40" t="s">
        <v>44</v>
      </c>
      <c r="AC25" s="40" t="s">
        <v>44</v>
      </c>
      <c r="AD25" s="41" t="s">
        <v>286</v>
      </c>
      <c r="AE25" s="43">
        <f>IF(VALUE(AD25)&gt;=10,10,SUM(IF(VALUE(AF25)&gt;=10,3,0),IF(VALUE(AG25)&gt;=10,3,0),IF(VALUE(AH25)&gt;=10,2,0),IF(VALUE(AI25)&gt;=10,2,0)))</f>
        <v>5</v>
      </c>
      <c r="AF25" s="40" t="s">
        <v>38</v>
      </c>
      <c r="AG25" s="40" t="s">
        <v>59</v>
      </c>
      <c r="AH25" s="40" t="s">
        <v>33</v>
      </c>
      <c r="AI25" s="40" t="s">
        <v>65</v>
      </c>
      <c r="AJ25" s="41" t="s">
        <v>38</v>
      </c>
      <c r="AK25" s="43">
        <f>IF(VALUE(AJ25)&gt;=10,8,SUM(IF(VALUE(AL25)&gt;=10,2,0),IF(VALUE(AM25)&gt;=10,2,0),IF(VALUE(AN25)&gt;=10,2,0),IF(VALUE(AO25)&gt;=10,2,0)))</f>
        <v>8</v>
      </c>
      <c r="AL25" s="40" t="s">
        <v>44</v>
      </c>
      <c r="AM25" s="40" t="s">
        <v>33</v>
      </c>
      <c r="AN25" s="40" t="s">
        <v>34</v>
      </c>
      <c r="AO25" s="40" t="s">
        <v>49</v>
      </c>
      <c r="AP25" s="2">
        <f>((X25*12)+(AD25*10)+(AJ25*8))/30</f>
        <v>8.632000000000001</v>
      </c>
      <c r="AQ25" s="46">
        <f>IF(AP25&gt;=10,30,Y25+AE25+AK25)</f>
        <v>16</v>
      </c>
      <c r="AR25" s="2">
        <f>(AP25+V25)/2</f>
        <v>8.816</v>
      </c>
      <c r="AS25" s="48">
        <f>IF(AR25&gt;=9.99,60,AQ25+W25)</f>
        <v>35</v>
      </c>
      <c r="AT25" s="42" t="str">
        <f>IF(AR25&gt;=9.99,"Admis","Ajourné")</f>
        <v>Ajourné</v>
      </c>
    </row>
    <row r="26" spans="1:46" ht="15">
      <c r="A26" s="40">
        <v>18</v>
      </c>
      <c r="B26" s="50" t="s">
        <v>287</v>
      </c>
      <c r="C26" s="50" t="s">
        <v>288</v>
      </c>
      <c r="D26" s="50" t="s">
        <v>289</v>
      </c>
      <c r="E26" s="41" t="s">
        <v>83</v>
      </c>
      <c r="F26" s="43">
        <f>IF(VALUE(E26)&gt;=10,12,SUM(IF(VALUE(G26)&gt;=10,4,0),IF(VALUE(H26)&gt;=10,4,0),IF(VALUE(I26)&gt;=10,4,0)))</f>
        <v>8</v>
      </c>
      <c r="G26" s="40" t="s">
        <v>142</v>
      </c>
      <c r="H26" s="40" t="s">
        <v>38</v>
      </c>
      <c r="I26" s="40" t="s">
        <v>75</v>
      </c>
      <c r="J26" s="41" t="s">
        <v>290</v>
      </c>
      <c r="K26" s="43">
        <f>IF(VALUE(J26)&gt;=10,10,SUM(IF(VALUE(L26)&gt;=10,2,0),IF(VALUE(M26)&gt;=10,2,0),IF(VALUE(N26)&gt;=10,3,0),IF(VALUE(O26)&gt;=10,3,0)))</f>
        <v>3</v>
      </c>
      <c r="L26" s="40" t="s">
        <v>58</v>
      </c>
      <c r="M26" s="40" t="s">
        <v>194</v>
      </c>
      <c r="N26" s="40" t="s">
        <v>67</v>
      </c>
      <c r="O26" s="40" t="s">
        <v>85</v>
      </c>
      <c r="P26" s="41" t="s">
        <v>291</v>
      </c>
      <c r="Q26" s="43">
        <f>IF(VALUE(P26)&gt;=10,8,SUM(IF(VALUE(R26)&gt;=10,2,0),IF(VALUE(S26)&gt;=10,2,0),IF(VALUE(T26)&gt;=10,2,0),IF(VALUE(U26)&gt;=10,2,0)))</f>
        <v>4</v>
      </c>
      <c r="R26" s="40" t="s">
        <v>44</v>
      </c>
      <c r="S26" s="40" t="s">
        <v>59</v>
      </c>
      <c r="T26" s="40" t="s">
        <v>97</v>
      </c>
      <c r="U26" s="40" t="s">
        <v>62</v>
      </c>
      <c r="V26" s="2">
        <f>((E26*12)+(J26*10)+(P26*8))/30</f>
        <v>9.468</v>
      </c>
      <c r="W26" s="46">
        <f>IF(V26&gt;=10,30,F26+K26+Q26)</f>
        <v>15</v>
      </c>
      <c r="X26" s="41" t="s">
        <v>169</v>
      </c>
      <c r="Y26" s="43">
        <f>IF(VALUE(X26)&gt;=10,12,SUM(IF(VALUE(Z26)&gt;=10,3,0),IF(VALUE(AA26)&gt;=10,3,0),IF(VALUE(AB26)&gt;=10,3,0),IF(VALUE(AC26)&gt;=10,3,0)))</f>
        <v>6</v>
      </c>
      <c r="Z26" s="40" t="s">
        <v>130</v>
      </c>
      <c r="AA26" s="40" t="s">
        <v>56</v>
      </c>
      <c r="AB26" s="40" t="s">
        <v>33</v>
      </c>
      <c r="AC26" s="40" t="s">
        <v>59</v>
      </c>
      <c r="AD26" s="41" t="s">
        <v>33</v>
      </c>
      <c r="AE26" s="43">
        <f>IF(VALUE(AD26)&gt;=10,10,SUM(IF(VALUE(AF26)&gt;=10,3,0),IF(VALUE(AG26)&gt;=10,3,0),IF(VALUE(AH26)&gt;=10,2,0),IF(VALUE(AI26)&gt;=10,2,0)))</f>
        <v>10</v>
      </c>
      <c r="AF26" s="40" t="s">
        <v>38</v>
      </c>
      <c r="AG26" s="40" t="s">
        <v>38</v>
      </c>
      <c r="AH26" s="40" t="s">
        <v>33</v>
      </c>
      <c r="AI26" s="40" t="s">
        <v>59</v>
      </c>
      <c r="AJ26" s="41" t="s">
        <v>33</v>
      </c>
      <c r="AK26" s="43">
        <f>IF(VALUE(AJ26)&gt;=10,8,SUM(IF(VALUE(AL26)&gt;=10,2,0),IF(VALUE(AM26)&gt;=10,2,0),IF(VALUE(AN26)&gt;=10,2,0),IF(VALUE(AO26)&gt;=10,2,0)))</f>
        <v>8</v>
      </c>
      <c r="AL26" s="40" t="s">
        <v>33</v>
      </c>
      <c r="AM26" s="40" t="s">
        <v>97</v>
      </c>
      <c r="AN26" s="40" t="s">
        <v>158</v>
      </c>
      <c r="AO26" s="40" t="s">
        <v>98</v>
      </c>
      <c r="AP26" s="2">
        <f>((X26*12)+(AD26*10)+(AJ26*8))/30</f>
        <v>9.584</v>
      </c>
      <c r="AQ26" s="46">
        <f>IF(AP26&gt;=10,30,Y26+AE26+AK26)</f>
        <v>24</v>
      </c>
      <c r="AR26" s="2">
        <f>(AP26+V26)/2</f>
        <v>9.526</v>
      </c>
      <c r="AS26" s="48">
        <f>IF(AR26&gt;=9.99,60,AQ26+W26)</f>
        <v>39</v>
      </c>
      <c r="AT26" s="42" t="str">
        <f>IF(AR26&gt;=9.99,"Admis","Ajourné")</f>
        <v>Ajourné</v>
      </c>
    </row>
    <row r="27" spans="1:46" ht="15">
      <c r="A27" s="40">
        <v>19</v>
      </c>
      <c r="B27" s="50" t="s">
        <v>293</v>
      </c>
      <c r="C27" s="50" t="s">
        <v>294</v>
      </c>
      <c r="D27" s="50" t="s">
        <v>295</v>
      </c>
      <c r="E27" s="41" t="s">
        <v>73</v>
      </c>
      <c r="F27" s="43">
        <f>IF(VALUE(E27)&gt;=10,12,SUM(IF(VALUE(G27)&gt;=10,4,0),IF(VALUE(H27)&gt;=10,4,0),IF(VALUE(I27)&gt;=10,4,0)))</f>
        <v>12</v>
      </c>
      <c r="G27" s="40" t="s">
        <v>67</v>
      </c>
      <c r="H27" s="40" t="s">
        <v>60</v>
      </c>
      <c r="I27" s="40" t="s">
        <v>56</v>
      </c>
      <c r="J27" s="41" t="s">
        <v>296</v>
      </c>
      <c r="K27" s="43">
        <f>IF(VALUE(J27)&gt;=10,10,SUM(IF(VALUE(L27)&gt;=10,2,0),IF(VALUE(M27)&gt;=10,2,0),IF(VALUE(N27)&gt;=10,3,0),IF(VALUE(O27)&gt;=10,3,0)))</f>
        <v>3</v>
      </c>
      <c r="L27" s="40" t="s">
        <v>171</v>
      </c>
      <c r="M27" s="40" t="s">
        <v>297</v>
      </c>
      <c r="N27" s="40" t="s">
        <v>43</v>
      </c>
      <c r="O27" s="40" t="s">
        <v>50</v>
      </c>
      <c r="P27" s="41" t="s">
        <v>195</v>
      </c>
      <c r="Q27" s="43">
        <f>IF(VALUE(P27)&gt;=10,8,SUM(IF(VALUE(R27)&gt;=10,2,0),IF(VALUE(S27)&gt;=10,2,0),IF(VALUE(T27)&gt;=10,2,0),IF(VALUE(U27)&gt;=10,2,0)))</f>
        <v>8</v>
      </c>
      <c r="R27" s="40" t="s">
        <v>33</v>
      </c>
      <c r="S27" s="40" t="s">
        <v>97</v>
      </c>
      <c r="T27" s="40" t="s">
        <v>50</v>
      </c>
      <c r="U27" s="40" t="s">
        <v>92</v>
      </c>
      <c r="V27" s="2">
        <f>((E27*12)+(J27*10)+(P27*8))/30</f>
        <v>9.808</v>
      </c>
      <c r="W27" s="46">
        <f>IF(V27&gt;=10,30,F27+K27+Q27)</f>
        <v>23</v>
      </c>
      <c r="X27" s="41" t="s">
        <v>68</v>
      </c>
      <c r="Y27" s="43">
        <f>IF(VALUE(X27)&gt;=10,12,SUM(IF(VALUE(Z27)&gt;=10,3,0),IF(VALUE(AA27)&gt;=10,3,0),IF(VALUE(AB27)&gt;=10,3,0),IF(VALUE(AC27)&gt;=10,3,0)))</f>
        <v>12</v>
      </c>
      <c r="Z27" s="40" t="s">
        <v>60</v>
      </c>
      <c r="AA27" s="40" t="s">
        <v>32</v>
      </c>
      <c r="AB27" s="40" t="s">
        <v>32</v>
      </c>
      <c r="AC27" s="40" t="s">
        <v>44</v>
      </c>
      <c r="AD27" s="41" t="s">
        <v>298</v>
      </c>
      <c r="AE27" s="43">
        <f>IF(VALUE(AD27)&gt;=10,10,SUM(IF(VALUE(AF27)&gt;=10,3,0),IF(VALUE(AG27)&gt;=10,3,0),IF(VALUE(AH27)&gt;=10,2,0),IF(VALUE(AI27)&gt;=10,2,0)))</f>
        <v>10</v>
      </c>
      <c r="AF27" s="40" t="s">
        <v>35</v>
      </c>
      <c r="AG27" s="40" t="s">
        <v>50</v>
      </c>
      <c r="AH27" s="40" t="s">
        <v>38</v>
      </c>
      <c r="AI27" s="40" t="s">
        <v>99</v>
      </c>
      <c r="AJ27" s="41" t="s">
        <v>55</v>
      </c>
      <c r="AK27" s="43">
        <f>IF(VALUE(AJ27)&gt;=10,8,SUM(IF(VALUE(AL27)&gt;=10,2,0),IF(VALUE(AM27)&gt;=10,2,0),IF(VALUE(AN27)&gt;=10,2,0),IF(VALUE(AO27)&gt;=10,2,0)))</f>
        <v>8</v>
      </c>
      <c r="AL27" s="40" t="s">
        <v>49</v>
      </c>
      <c r="AM27" s="40" t="s">
        <v>38</v>
      </c>
      <c r="AN27" s="40" t="s">
        <v>50</v>
      </c>
      <c r="AO27" s="40" t="s">
        <v>62</v>
      </c>
      <c r="AP27" s="2">
        <f>((X27*12)+(AD27*10)+(AJ27*8))/30</f>
        <v>10.692666666666668</v>
      </c>
      <c r="AQ27" s="46">
        <f>IF(AP27&gt;=10,30,Y27+AE27+AK27)</f>
        <v>30</v>
      </c>
      <c r="AR27" s="2">
        <f>(AP27+V27)/2</f>
        <v>10.250333333333334</v>
      </c>
      <c r="AS27" s="48">
        <f>IF(AR27&gt;=9.99,60,AQ27+W27)</f>
        <v>60</v>
      </c>
      <c r="AT27" s="42" t="str">
        <f>IF(AR27&gt;=9.99,"Admis","Ajourné")</f>
        <v>Admis</v>
      </c>
    </row>
    <row r="28" spans="1:46" ht="15">
      <c r="A28" s="40">
        <v>20</v>
      </c>
      <c r="B28" s="50" t="s">
        <v>299</v>
      </c>
      <c r="C28" s="50" t="s">
        <v>300</v>
      </c>
      <c r="D28" s="50" t="s">
        <v>301</v>
      </c>
      <c r="E28" s="41" t="s">
        <v>119</v>
      </c>
      <c r="F28" s="43">
        <f>IF(VALUE(E28)&gt;=10,12,SUM(IF(VALUE(G28)&gt;=10,4,0),IF(VALUE(H28)&gt;=10,4,0),IF(VALUE(I28)&gt;=10,4,0)))</f>
        <v>12</v>
      </c>
      <c r="G28" s="40" t="s">
        <v>67</v>
      </c>
      <c r="H28" s="40" t="s">
        <v>38</v>
      </c>
      <c r="I28" s="40" t="s">
        <v>38</v>
      </c>
      <c r="J28" s="41" t="s">
        <v>302</v>
      </c>
      <c r="K28" s="43">
        <f>IF(VALUE(J28)&gt;=10,10,SUM(IF(VALUE(L28)&gt;=10,2,0),IF(VALUE(M28)&gt;=10,2,0),IF(VALUE(N28)&gt;=10,3,0),IF(VALUE(O28)&gt;=10,3,0)))</f>
        <v>6</v>
      </c>
      <c r="L28" s="40" t="s">
        <v>59</v>
      </c>
      <c r="M28" s="40" t="s">
        <v>134</v>
      </c>
      <c r="N28" s="40" t="s">
        <v>33</v>
      </c>
      <c r="O28" s="40" t="s">
        <v>33</v>
      </c>
      <c r="P28" s="41" t="s">
        <v>303</v>
      </c>
      <c r="Q28" s="43">
        <f>IF(VALUE(P28)&gt;=10,8,SUM(IF(VALUE(R28)&gt;=10,2,0),IF(VALUE(S28)&gt;=10,2,0),IF(VALUE(T28)&gt;=10,2,0),IF(VALUE(U28)&gt;=10,2,0)))</f>
        <v>8</v>
      </c>
      <c r="R28" s="40" t="s">
        <v>38</v>
      </c>
      <c r="S28" s="40" t="s">
        <v>33</v>
      </c>
      <c r="T28" s="40" t="s">
        <v>126</v>
      </c>
      <c r="U28" s="40" t="s">
        <v>35</v>
      </c>
      <c r="V28" s="2">
        <f>((E28*12)+(J28*10)+(P28*8))/30</f>
        <v>10.364666666666666</v>
      </c>
      <c r="W28" s="46">
        <f>IF(V28&gt;=10,30,F28+K28+Q28)</f>
        <v>30</v>
      </c>
      <c r="X28" s="41" t="s">
        <v>93</v>
      </c>
      <c r="Y28" s="43">
        <f>IF(VALUE(X28)&gt;=10,12,SUM(IF(VALUE(Z28)&gt;=10,3,0),IF(VALUE(AA28)&gt;=10,3,0),IF(VALUE(AB28)&gt;=10,3,0),IF(VALUE(AC28)&gt;=10,3,0)))</f>
        <v>9</v>
      </c>
      <c r="Z28" s="40" t="s">
        <v>64</v>
      </c>
      <c r="AA28" s="40" t="s">
        <v>56</v>
      </c>
      <c r="AB28" s="40" t="s">
        <v>60</v>
      </c>
      <c r="AC28" s="40" t="s">
        <v>59</v>
      </c>
      <c r="AD28" s="41" t="s">
        <v>304</v>
      </c>
      <c r="AE28" s="43">
        <f>IF(VALUE(AD28)&gt;=10,10,SUM(IF(VALUE(AF28)&gt;=10,3,0),IF(VALUE(AG28)&gt;=10,3,0),IF(VALUE(AH28)&gt;=10,2,0),IF(VALUE(AI28)&gt;=10,2,0)))</f>
        <v>10</v>
      </c>
      <c r="AF28" s="40" t="s">
        <v>35</v>
      </c>
      <c r="AG28" s="40" t="s">
        <v>85</v>
      </c>
      <c r="AH28" s="40" t="s">
        <v>39</v>
      </c>
      <c r="AI28" s="40" t="s">
        <v>91</v>
      </c>
      <c r="AJ28" s="41" t="s">
        <v>456</v>
      </c>
      <c r="AK28" s="43">
        <f>IF(VALUE(AJ28)&gt;=10,8,SUM(IF(VALUE(AL28)&gt;=10,2,0),IF(VALUE(AM28)&gt;=10,2,0),IF(VALUE(AN28)&gt;=10,2,0),IF(VALUE(AO28)&gt;=10,2,0)))</f>
        <v>6</v>
      </c>
      <c r="AL28" s="40" t="s">
        <v>59</v>
      </c>
      <c r="AM28" s="40" t="s">
        <v>33</v>
      </c>
      <c r="AN28" s="40" t="s">
        <v>62</v>
      </c>
      <c r="AO28" s="40" t="s">
        <v>50</v>
      </c>
      <c r="AP28" s="2">
        <f>((X28*12)+(AD28*10)+(AJ28*8))/30</f>
        <v>10.306666666666667</v>
      </c>
      <c r="AQ28" s="46">
        <f>IF(AP28&gt;=10,30,Y28+AE28+AK28)</f>
        <v>30</v>
      </c>
      <c r="AR28" s="2">
        <f>(AP28+V28)/2</f>
        <v>10.335666666666667</v>
      </c>
      <c r="AS28" s="48">
        <f>IF(AR28&gt;=9.99,60,AQ28+W28)</f>
        <v>60</v>
      </c>
      <c r="AT28" s="42" t="str">
        <f>IF(AR28&gt;=9.99,"Admis","Ajourné")</f>
        <v>Admis</v>
      </c>
    </row>
    <row r="29" spans="1:46" ht="15">
      <c r="A29" s="40">
        <v>21</v>
      </c>
      <c r="B29" s="50" t="s">
        <v>306</v>
      </c>
      <c r="C29" s="50" t="s">
        <v>307</v>
      </c>
      <c r="D29" s="50" t="s">
        <v>308</v>
      </c>
      <c r="E29" s="41" t="s">
        <v>309</v>
      </c>
      <c r="F29" s="43">
        <f>IF(VALUE(E29)&gt;=10,12,SUM(IF(VALUE(G29)&gt;=10,4,0),IF(VALUE(H29)&gt;=10,4,0),IF(VALUE(I29)&gt;=10,4,0)))</f>
        <v>4</v>
      </c>
      <c r="G29" s="40" t="s">
        <v>310</v>
      </c>
      <c r="H29" s="40" t="s">
        <v>44</v>
      </c>
      <c r="I29" s="40" t="s">
        <v>33</v>
      </c>
      <c r="J29" s="41" t="s">
        <v>311</v>
      </c>
      <c r="K29" s="43">
        <f>IF(VALUE(J29)&gt;=10,10,SUM(IF(VALUE(L29)&gt;=10,2,0),IF(VALUE(M29)&gt;=10,2,0),IF(VALUE(N29)&gt;=10,3,0),IF(VALUE(O29)&gt;=10,3,0)))</f>
        <v>6</v>
      </c>
      <c r="L29" s="40" t="s">
        <v>91</v>
      </c>
      <c r="M29" s="40" t="s">
        <v>312</v>
      </c>
      <c r="N29" s="40" t="s">
        <v>32</v>
      </c>
      <c r="O29" s="40" t="s">
        <v>33</v>
      </c>
      <c r="P29" s="41" t="s">
        <v>181</v>
      </c>
      <c r="Q29" s="43">
        <f>IF(VALUE(P29)&gt;=10,8,SUM(IF(VALUE(R29)&gt;=10,2,0),IF(VALUE(S29)&gt;=10,2,0),IF(VALUE(T29)&gt;=10,2,0),IF(VALUE(U29)&gt;=10,2,0)))</f>
        <v>4</v>
      </c>
      <c r="R29" s="40" t="s">
        <v>44</v>
      </c>
      <c r="S29" s="40" t="s">
        <v>65</v>
      </c>
      <c r="T29" s="40" t="s">
        <v>33</v>
      </c>
      <c r="U29" s="40" t="s">
        <v>38</v>
      </c>
      <c r="V29" s="2">
        <f>((E29*12)+(J29*10)+(P29*8))/30</f>
        <v>7.899333333333333</v>
      </c>
      <c r="W29" s="46">
        <f>IF(V29&gt;=10,30,F29+K29+Q29)</f>
        <v>14</v>
      </c>
      <c r="X29" s="41" t="s">
        <v>283</v>
      </c>
      <c r="Y29" s="43">
        <f>IF(VALUE(X29)&gt;=10,12,SUM(IF(VALUE(Z29)&gt;=10,3,0),IF(VALUE(AA29)&gt;=10,3,0),IF(VALUE(AB29)&gt;=10,3,0),IF(VALUE(AC29)&gt;=10,3,0)))</f>
        <v>0</v>
      </c>
      <c r="Z29" s="40" t="s">
        <v>51</v>
      </c>
      <c r="AA29" s="40" t="s">
        <v>116</v>
      </c>
      <c r="AB29" s="40" t="s">
        <v>194</v>
      </c>
      <c r="AC29" s="40" t="s">
        <v>105</v>
      </c>
      <c r="AD29" s="41" t="s">
        <v>255</v>
      </c>
      <c r="AE29" s="43">
        <f>IF(VALUE(AD29)&gt;=10,10,SUM(IF(VALUE(AF29)&gt;=10,3,0),IF(VALUE(AG29)&gt;=10,3,0),IF(VALUE(AH29)&gt;=10,2,0),IF(VALUE(AI29)&gt;=10,2,0)))</f>
        <v>2</v>
      </c>
      <c r="AF29" s="40" t="s">
        <v>154</v>
      </c>
      <c r="AG29" s="40" t="s">
        <v>59</v>
      </c>
      <c r="AH29" s="40" t="s">
        <v>32</v>
      </c>
      <c r="AI29" s="40" t="s">
        <v>142</v>
      </c>
      <c r="AJ29" s="41" t="s">
        <v>1142</v>
      </c>
      <c r="AK29" s="43">
        <f>IF(VALUE(AJ29)&gt;=10,8,SUM(IF(VALUE(AL29)&gt;=10,2,0),IF(VALUE(AM29)&gt;=10,2,0),IF(VALUE(AN29)&gt;=10,2,0),IF(VALUE(AO29)&gt;=10,2,0)))</f>
        <v>2</v>
      </c>
      <c r="AL29" s="40" t="s">
        <v>33</v>
      </c>
      <c r="AM29" s="40" t="s">
        <v>135</v>
      </c>
      <c r="AN29" s="40" t="s">
        <v>135</v>
      </c>
      <c r="AO29" s="40" t="s">
        <v>314</v>
      </c>
      <c r="AP29" s="2">
        <f>((X29*12)+(AD29*10)+(AJ29*8))/30</f>
        <v>5.932666666666666</v>
      </c>
      <c r="AQ29" s="46">
        <f>IF(AP29&gt;=10,30,Y29+AE29+AK29)</f>
        <v>4</v>
      </c>
      <c r="AR29" s="2">
        <f>(AP29+V29)/2</f>
        <v>6.9159999999999995</v>
      </c>
      <c r="AS29" s="48">
        <f>IF(AR29&gt;=9.99,60,AQ29+W29)</f>
        <v>18</v>
      </c>
      <c r="AT29" s="42" t="str">
        <f>IF(AR29&gt;=9.99,"Admis","Ajourné")</f>
        <v>Ajourné</v>
      </c>
    </row>
    <row r="30" spans="1:46" ht="15">
      <c r="A30" s="40">
        <v>22</v>
      </c>
      <c r="B30" s="50" t="s">
        <v>315</v>
      </c>
      <c r="C30" s="50" t="s">
        <v>307</v>
      </c>
      <c r="D30" s="50" t="s">
        <v>316</v>
      </c>
      <c r="E30" s="41" t="s">
        <v>56</v>
      </c>
      <c r="F30" s="43">
        <f>IF(VALUE(E30)&gt;=10,12,SUM(IF(VALUE(G30)&gt;=10,4,0),IF(VALUE(H30)&gt;=10,4,0),IF(VALUE(I30)&gt;=10,4,0)))</f>
        <v>12</v>
      </c>
      <c r="G30" s="40" t="s">
        <v>99</v>
      </c>
      <c r="H30" s="40" t="s">
        <v>141</v>
      </c>
      <c r="I30" s="40" t="s">
        <v>56</v>
      </c>
      <c r="J30" s="41" t="s">
        <v>317</v>
      </c>
      <c r="K30" s="43">
        <f>IF(VALUE(J30)&gt;=10,10,SUM(IF(VALUE(L30)&gt;=10,2,0),IF(VALUE(M30)&gt;=10,2,0),IF(VALUE(N30)&gt;=10,3,0),IF(VALUE(O30)&gt;=10,3,0)))</f>
        <v>6</v>
      </c>
      <c r="L30" s="40" t="s">
        <v>256</v>
      </c>
      <c r="M30" s="40" t="s">
        <v>318</v>
      </c>
      <c r="N30" s="40" t="s">
        <v>38</v>
      </c>
      <c r="O30" s="40" t="s">
        <v>146</v>
      </c>
      <c r="P30" s="41" t="s">
        <v>136</v>
      </c>
      <c r="Q30" s="43">
        <f>IF(VALUE(P30)&gt;=10,8,SUM(IF(VALUE(R30)&gt;=10,2,0),IF(VALUE(S30)&gt;=10,2,0),IF(VALUE(T30)&gt;=10,2,0),IF(VALUE(U30)&gt;=10,2,0)))</f>
        <v>8</v>
      </c>
      <c r="R30" s="40" t="s">
        <v>33</v>
      </c>
      <c r="S30" s="40" t="s">
        <v>135</v>
      </c>
      <c r="T30" s="40" t="s">
        <v>145</v>
      </c>
      <c r="U30" s="40" t="s">
        <v>108</v>
      </c>
      <c r="V30" s="2">
        <f>((E30*12)+(J30*10)+(P30*8))/30</f>
        <v>10.116666666666667</v>
      </c>
      <c r="W30" s="46">
        <f>IF(V30&gt;=10,30,F30+K30+Q30)</f>
        <v>30</v>
      </c>
      <c r="X30" s="41" t="s">
        <v>169</v>
      </c>
      <c r="Y30" s="43">
        <f>IF(VALUE(X30)&gt;=10,12,SUM(IF(VALUE(Z30)&gt;=10,3,0),IF(VALUE(AA30)&gt;=10,3,0),IF(VALUE(AB30)&gt;=10,3,0),IF(VALUE(AC30)&gt;=10,3,0)))</f>
        <v>6</v>
      </c>
      <c r="Z30" s="40" t="s">
        <v>91</v>
      </c>
      <c r="AA30" s="40" t="s">
        <v>90</v>
      </c>
      <c r="AB30" s="40" t="s">
        <v>33</v>
      </c>
      <c r="AC30" s="40" t="s">
        <v>105</v>
      </c>
      <c r="AD30" s="41" t="s">
        <v>319</v>
      </c>
      <c r="AE30" s="43">
        <f>IF(VALUE(AD30)&gt;=10,10,SUM(IF(VALUE(AF30)&gt;=10,3,0),IF(VALUE(AG30)&gt;=10,3,0),IF(VALUE(AH30)&gt;=10,2,0),IF(VALUE(AI30)&gt;=10,2,0)))</f>
        <v>10</v>
      </c>
      <c r="AF30" s="40" t="s">
        <v>35</v>
      </c>
      <c r="AG30" s="40" t="s">
        <v>38</v>
      </c>
      <c r="AH30" s="40" t="s">
        <v>85</v>
      </c>
      <c r="AI30" s="40" t="s">
        <v>142</v>
      </c>
      <c r="AJ30" s="41" t="s">
        <v>95</v>
      </c>
      <c r="AK30" s="43">
        <f>IF(VALUE(AJ30)&gt;=10,8,SUM(IF(VALUE(AL30)&gt;=10,2,0),IF(VALUE(AM30)&gt;=10,2,0),IF(VALUE(AN30)&gt;=10,2,0),IF(VALUE(AO30)&gt;=10,2,0)))</f>
        <v>8</v>
      </c>
      <c r="AL30" s="40" t="s">
        <v>108</v>
      </c>
      <c r="AM30" s="40" t="s">
        <v>44</v>
      </c>
      <c r="AN30" s="40" t="s">
        <v>34</v>
      </c>
      <c r="AO30" s="40" t="s">
        <v>97</v>
      </c>
      <c r="AP30" s="2">
        <f>((X30*12)+(AD30*10)+(AJ30*8))/30</f>
        <v>10.261333333333333</v>
      </c>
      <c r="AQ30" s="46">
        <f>IF(AP30&gt;=10,30,Y30+AE30+AK30)</f>
        <v>30</v>
      </c>
      <c r="AR30" s="2">
        <f>(AP30+V30)/2</f>
        <v>10.189</v>
      </c>
      <c r="AS30" s="48">
        <f>IF(AR30&gt;=9.99,60,AQ30+W30)</f>
        <v>60</v>
      </c>
      <c r="AT30" s="42" t="str">
        <f>IF(AR30&gt;=9.99,"Admis","Ajourné")</f>
        <v>Admis</v>
      </c>
    </row>
    <row r="31" spans="1:46" ht="15">
      <c r="A31" s="40">
        <v>23</v>
      </c>
      <c r="B31" s="50" t="s">
        <v>323</v>
      </c>
      <c r="C31" s="50" t="s">
        <v>324</v>
      </c>
      <c r="D31" s="50" t="s">
        <v>325</v>
      </c>
      <c r="E31" s="41" t="s">
        <v>326</v>
      </c>
      <c r="F31" s="43">
        <f>IF(VALUE(E31)&gt;=10,12,SUM(IF(VALUE(G31)&gt;=10,4,0),IF(VALUE(H31)&gt;=10,4,0),IF(VALUE(I31)&gt;=10,4,0)))</f>
        <v>4</v>
      </c>
      <c r="G31" s="40" t="s">
        <v>135</v>
      </c>
      <c r="H31" s="40" t="s">
        <v>116</v>
      </c>
      <c r="I31" s="40" t="s">
        <v>123</v>
      </c>
      <c r="J31" s="41" t="s">
        <v>275</v>
      </c>
      <c r="K31" s="43">
        <f>IF(VALUE(J31)&gt;=10,10,SUM(IF(VALUE(L31)&gt;=10,2,0),IF(VALUE(M31)&gt;=10,2,0),IF(VALUE(N31)&gt;=10,3,0),IF(VALUE(O31)&gt;=10,3,0)))</f>
        <v>3</v>
      </c>
      <c r="L31" s="40" t="s">
        <v>115</v>
      </c>
      <c r="M31" s="40" t="s">
        <v>327</v>
      </c>
      <c r="N31" s="40" t="s">
        <v>268</v>
      </c>
      <c r="O31" s="40" t="s">
        <v>38</v>
      </c>
      <c r="P31" s="41" t="s">
        <v>48</v>
      </c>
      <c r="Q31" s="43">
        <f>IF(VALUE(P31)&gt;=10,8,SUM(IF(VALUE(R31)&gt;=10,2,0),IF(VALUE(S31)&gt;=10,2,0),IF(VALUE(T31)&gt;=10,2,0),IF(VALUE(U31)&gt;=10,2,0)))</f>
        <v>8</v>
      </c>
      <c r="R31" s="40" t="s">
        <v>34</v>
      </c>
      <c r="S31" s="40" t="s">
        <v>44</v>
      </c>
      <c r="T31" s="40" t="s">
        <v>33</v>
      </c>
      <c r="U31" s="40" t="s">
        <v>33</v>
      </c>
      <c r="V31" s="2">
        <f>((E31*12)+(J31*10)+(P31*8))/30</f>
        <v>7.500666666666666</v>
      </c>
      <c r="W31" s="46">
        <f>IF(V31&gt;=10,30,F31+K31+Q31)</f>
        <v>15</v>
      </c>
      <c r="X31" s="41" t="s">
        <v>82</v>
      </c>
      <c r="Y31" s="43">
        <f>IF(VALUE(X31)&gt;=10,12,SUM(IF(VALUE(Z31)&gt;=10,3,0),IF(VALUE(AA31)&gt;=10,3,0),IF(VALUE(AB31)&gt;=10,3,0),IF(VALUE(AC31)&gt;=10,3,0)))</f>
        <v>0</v>
      </c>
      <c r="Z31" s="40" t="s">
        <v>67</v>
      </c>
      <c r="AA31" s="40" t="s">
        <v>43</v>
      </c>
      <c r="AB31" s="40" t="s">
        <v>131</v>
      </c>
      <c r="AC31" s="40" t="s">
        <v>105</v>
      </c>
      <c r="AD31" s="41" t="s">
        <v>203</v>
      </c>
      <c r="AE31" s="43">
        <f>IF(VALUE(AD31)&gt;=10,10,SUM(IF(VALUE(AF31)&gt;=10,3,0),IF(VALUE(AG31)&gt;=10,3,0),IF(VALUE(AH31)&gt;=10,2,0),IF(VALUE(AI31)&gt;=10,2,0)))</f>
        <v>2</v>
      </c>
      <c r="AF31" s="40" t="s">
        <v>59</v>
      </c>
      <c r="AG31" s="40" t="s">
        <v>59</v>
      </c>
      <c r="AH31" s="40" t="s">
        <v>56</v>
      </c>
      <c r="AI31" s="40" t="s">
        <v>194</v>
      </c>
      <c r="AJ31" s="41" t="s">
        <v>170</v>
      </c>
      <c r="AK31" s="43">
        <f>IF(VALUE(AJ31)&gt;=10,8,SUM(IF(VALUE(AL31)&gt;=10,2,0),IF(VALUE(AM31)&gt;=10,2,0),IF(VALUE(AN31)&gt;=10,2,0),IF(VALUE(AO31)&gt;=10,2,0)))</f>
        <v>4</v>
      </c>
      <c r="AL31" s="40" t="s">
        <v>40</v>
      </c>
      <c r="AM31" s="40" t="s">
        <v>33</v>
      </c>
      <c r="AN31" s="40" t="s">
        <v>59</v>
      </c>
      <c r="AO31" s="40" t="s">
        <v>154</v>
      </c>
      <c r="AP31" s="2">
        <f>((X31*12)+(AD31*10)+(AJ31*8))/30</f>
        <v>7.481333333333334</v>
      </c>
      <c r="AQ31" s="46">
        <f>IF(AP31&gt;=10,30,Y31+AE31+AK31)</f>
        <v>6</v>
      </c>
      <c r="AR31" s="2">
        <f>(AP31+V31)/2</f>
        <v>7.491</v>
      </c>
      <c r="AS31" s="48">
        <f>IF(AR31&gt;=9.99,60,AQ31+W31)</f>
        <v>21</v>
      </c>
      <c r="AT31" s="42" t="str">
        <f>IF(AR31&gt;=9.99,"Admis","Ajourné")</f>
        <v>Ajourné</v>
      </c>
    </row>
    <row r="32" spans="1:46" ht="15">
      <c r="A32" s="40">
        <v>24</v>
      </c>
      <c r="B32" s="50" t="s">
        <v>328</v>
      </c>
      <c r="C32" s="50" t="s">
        <v>329</v>
      </c>
      <c r="D32" s="50" t="s">
        <v>330</v>
      </c>
      <c r="E32" s="41" t="s">
        <v>331</v>
      </c>
      <c r="F32" s="43">
        <f>IF(VALUE(E32)&gt;=10,12,SUM(IF(VALUE(G32)&gt;=10,4,0),IF(VALUE(H32)&gt;=10,4,0),IF(VALUE(I32)&gt;=10,4,0)))</f>
        <v>8</v>
      </c>
      <c r="G32" s="40" t="s">
        <v>275</v>
      </c>
      <c r="H32" s="40" t="s">
        <v>141</v>
      </c>
      <c r="I32" s="40" t="s">
        <v>75</v>
      </c>
      <c r="J32" s="41" t="s">
        <v>332</v>
      </c>
      <c r="K32" s="43">
        <f>IF(VALUE(J32)&gt;=10,10,SUM(IF(VALUE(L32)&gt;=10,2,0),IF(VALUE(M32)&gt;=10,2,0),IF(VALUE(N32)&gt;=10,3,0),IF(VALUE(O32)&gt;=10,3,0)))</f>
        <v>3</v>
      </c>
      <c r="L32" s="40" t="s">
        <v>143</v>
      </c>
      <c r="M32" s="40" t="s">
        <v>333</v>
      </c>
      <c r="N32" s="40" t="s">
        <v>194</v>
      </c>
      <c r="O32" s="40" t="s">
        <v>49</v>
      </c>
      <c r="P32" s="41" t="s">
        <v>334</v>
      </c>
      <c r="Q32" s="43">
        <f>IF(VALUE(P32)&gt;=10,8,SUM(IF(VALUE(R32)&gt;=10,2,0),IF(VALUE(S32)&gt;=10,2,0),IF(VALUE(T32)&gt;=10,2,0),IF(VALUE(U32)&gt;=10,2,0)))</f>
        <v>8</v>
      </c>
      <c r="R32" s="40" t="s">
        <v>62</v>
      </c>
      <c r="S32" s="40" t="s">
        <v>44</v>
      </c>
      <c r="T32" s="40" t="s">
        <v>145</v>
      </c>
      <c r="U32" s="40" t="s">
        <v>41</v>
      </c>
      <c r="V32" s="2">
        <f>((E32*12)+(J32*10)+(P32*8))/30</f>
        <v>9.596000000000002</v>
      </c>
      <c r="W32" s="46">
        <f>IF(V32&gt;=10,30,F32+K32+Q32)</f>
        <v>19</v>
      </c>
      <c r="X32" s="41" t="s">
        <v>187</v>
      </c>
      <c r="Y32" s="43">
        <f>IF(VALUE(X32)&gt;=10,12,SUM(IF(VALUE(Z32)&gt;=10,3,0),IF(VALUE(AA32)&gt;=10,3,0),IF(VALUE(AB32)&gt;=10,3,0),IF(VALUE(AC32)&gt;=10,3,0)))</f>
        <v>12</v>
      </c>
      <c r="Z32" s="40" t="s">
        <v>43</v>
      </c>
      <c r="AA32" s="40" t="s">
        <v>85</v>
      </c>
      <c r="AB32" s="40" t="s">
        <v>123</v>
      </c>
      <c r="AC32" s="40" t="s">
        <v>42</v>
      </c>
      <c r="AD32" s="41" t="s">
        <v>181</v>
      </c>
      <c r="AE32" s="43">
        <f>IF(VALUE(AD32)&gt;=10,10,SUM(IF(VALUE(AF32)&gt;=10,3,0),IF(VALUE(AG32)&gt;=10,3,0),IF(VALUE(AH32)&gt;=10,2,0),IF(VALUE(AI32)&gt;=10,2,0)))</f>
        <v>5</v>
      </c>
      <c r="AF32" s="40" t="s">
        <v>38</v>
      </c>
      <c r="AG32" s="40" t="s">
        <v>47</v>
      </c>
      <c r="AH32" s="40" t="s">
        <v>33</v>
      </c>
      <c r="AI32" s="40" t="s">
        <v>65</v>
      </c>
      <c r="AJ32" s="41" t="s">
        <v>530</v>
      </c>
      <c r="AK32" s="43">
        <f>IF(VALUE(AJ32)&gt;=10,8,SUM(IF(VALUE(AL32)&gt;=10,2,0),IF(VALUE(AM32)&gt;=10,2,0),IF(VALUE(AN32)&gt;=10,2,0),IF(VALUE(AO32)&gt;=10,2,0)))</f>
        <v>8</v>
      </c>
      <c r="AL32" s="40" t="s">
        <v>40</v>
      </c>
      <c r="AM32" s="40" t="s">
        <v>33</v>
      </c>
      <c r="AN32" s="40" t="s">
        <v>284</v>
      </c>
      <c r="AO32" s="40" t="s">
        <v>284</v>
      </c>
      <c r="AP32" s="2">
        <f>((X32*12)+(AD32*10)+(AJ32*8))/30</f>
        <v>10.416666666666666</v>
      </c>
      <c r="AQ32" s="46">
        <f>IF(AP32&gt;=10,30,Y32+AE32+AK32)</f>
        <v>30</v>
      </c>
      <c r="AR32" s="2">
        <f>(AP32+V32)/2</f>
        <v>10.006333333333334</v>
      </c>
      <c r="AS32" s="48">
        <f>IF(AR32&gt;=9.99,60,AQ32+W32)</f>
        <v>60</v>
      </c>
      <c r="AT32" s="42" t="str">
        <f>IF(AR32&gt;=9.99,"Admis","Ajourné")</f>
        <v>Admis</v>
      </c>
    </row>
    <row r="33" spans="1:46" ht="15">
      <c r="A33" s="40">
        <v>25</v>
      </c>
      <c r="B33" s="50" t="s">
        <v>335</v>
      </c>
      <c r="C33" s="50" t="s">
        <v>336</v>
      </c>
      <c r="D33" s="50" t="s">
        <v>337</v>
      </c>
      <c r="E33" s="41" t="s">
        <v>338</v>
      </c>
      <c r="F33" s="43">
        <f>IF(VALUE(E33)&gt;=10,12,SUM(IF(VALUE(G33)&gt;=10,4,0),IF(VALUE(H33)&gt;=10,4,0),IF(VALUE(I33)&gt;=10,4,0)))</f>
        <v>12</v>
      </c>
      <c r="G33" s="40" t="s">
        <v>33</v>
      </c>
      <c r="H33" s="40" t="s">
        <v>97</v>
      </c>
      <c r="I33" s="40" t="s">
        <v>90</v>
      </c>
      <c r="J33" s="41" t="s">
        <v>339</v>
      </c>
      <c r="K33" s="43">
        <f>IF(VALUE(J33)&gt;=10,10,SUM(IF(VALUE(L33)&gt;=10,2,0),IF(VALUE(M33)&gt;=10,2,0),IF(VALUE(N33)&gt;=10,3,0),IF(VALUE(O33)&gt;=10,3,0)))</f>
        <v>6</v>
      </c>
      <c r="L33" s="40" t="s">
        <v>135</v>
      </c>
      <c r="M33" s="40" t="s">
        <v>116</v>
      </c>
      <c r="N33" s="40" t="s">
        <v>32</v>
      </c>
      <c r="O33" s="40" t="s">
        <v>49</v>
      </c>
      <c r="P33" s="41" t="s">
        <v>97</v>
      </c>
      <c r="Q33" s="43">
        <f>IF(VALUE(P33)&gt;=10,8,SUM(IF(VALUE(R33)&gt;=10,2,0),IF(VALUE(S33)&gt;=10,2,0),IF(VALUE(T33)&gt;=10,2,0),IF(VALUE(U33)&gt;=10,2,0)))</f>
        <v>8</v>
      </c>
      <c r="R33" s="40" t="s">
        <v>97</v>
      </c>
      <c r="S33" s="40" t="s">
        <v>85</v>
      </c>
      <c r="T33" s="40" t="s">
        <v>97</v>
      </c>
      <c r="U33" s="40" t="s">
        <v>41</v>
      </c>
      <c r="V33" s="2">
        <f>((E33*12)+(J33*10)+(P33*8))/30</f>
        <v>11.570666666666666</v>
      </c>
      <c r="W33" s="46">
        <f>IF(V33&gt;=10,30,F33+K33+Q33)</f>
        <v>30</v>
      </c>
      <c r="X33" s="41" t="s">
        <v>248</v>
      </c>
      <c r="Y33" s="43">
        <f>IF(VALUE(X33)&gt;=10,12,SUM(IF(VALUE(Z33)&gt;=10,3,0),IF(VALUE(AA33)&gt;=10,3,0),IF(VALUE(AB33)&gt;=10,3,0),IF(VALUE(AC33)&gt;=10,3,0)))</f>
        <v>9</v>
      </c>
      <c r="Z33" s="40" t="s">
        <v>51</v>
      </c>
      <c r="AA33" s="40" t="s">
        <v>85</v>
      </c>
      <c r="AB33" s="40" t="s">
        <v>90</v>
      </c>
      <c r="AC33" s="40" t="s">
        <v>38</v>
      </c>
      <c r="AD33" s="41" t="s">
        <v>340</v>
      </c>
      <c r="AE33" s="43">
        <f>IF(VALUE(AD33)&gt;=10,10,SUM(IF(VALUE(AF33)&gt;=10,3,0),IF(VALUE(AG33)&gt;=10,3,0),IF(VALUE(AH33)&gt;=10,2,0),IF(VALUE(AI33)&gt;=10,2,0)))</f>
        <v>10</v>
      </c>
      <c r="AF33" s="40" t="s">
        <v>85</v>
      </c>
      <c r="AG33" s="40" t="s">
        <v>85</v>
      </c>
      <c r="AH33" s="40" t="s">
        <v>85</v>
      </c>
      <c r="AI33" s="40" t="s">
        <v>67</v>
      </c>
      <c r="AJ33" s="41" t="s">
        <v>89</v>
      </c>
      <c r="AK33" s="43">
        <f>IF(VALUE(AJ33)&gt;=10,8,SUM(IF(VALUE(AL33)&gt;=10,2,0),IF(VALUE(AM33)&gt;=10,2,0),IF(VALUE(AN33)&gt;=10,2,0),IF(VALUE(AO33)&gt;=10,2,0)))</f>
        <v>8</v>
      </c>
      <c r="AL33" s="40" t="s">
        <v>161</v>
      </c>
      <c r="AM33" s="40" t="s">
        <v>34</v>
      </c>
      <c r="AN33" s="40" t="s">
        <v>143</v>
      </c>
      <c r="AO33" s="40" t="s">
        <v>34</v>
      </c>
      <c r="AP33" s="2">
        <f>((X33*12)+(AD33*10)+(AJ33*8))/30</f>
        <v>10.490000000000002</v>
      </c>
      <c r="AQ33" s="46">
        <f>IF(AP33&gt;=10,30,Y33+AE33+AK33)</f>
        <v>30</v>
      </c>
      <c r="AR33" s="2">
        <f>(AP33+V33)/2</f>
        <v>11.030333333333335</v>
      </c>
      <c r="AS33" s="48">
        <f>IF(AR33&gt;=9.99,60,AQ33+W33)</f>
        <v>60</v>
      </c>
      <c r="AT33" s="42" t="str">
        <f>IF(AR33&gt;=9.99,"Admis","Ajourné")</f>
        <v>Admis</v>
      </c>
    </row>
    <row r="34" spans="1:46" ht="15">
      <c r="A34" s="40">
        <v>26</v>
      </c>
      <c r="B34" s="50" t="s">
        <v>341</v>
      </c>
      <c r="C34" s="50" t="s">
        <v>342</v>
      </c>
      <c r="D34" s="50" t="s">
        <v>343</v>
      </c>
      <c r="E34" s="41" t="s">
        <v>344</v>
      </c>
      <c r="F34" s="43">
        <f>IF(VALUE(E34)&gt;=10,12,SUM(IF(VALUE(G34)&gt;=10,4,0),IF(VALUE(H34)&gt;=10,4,0),IF(VALUE(I34)&gt;=10,4,0)))</f>
        <v>8</v>
      </c>
      <c r="G34" s="40" t="s">
        <v>142</v>
      </c>
      <c r="H34" s="40" t="s">
        <v>33</v>
      </c>
      <c r="I34" s="40" t="s">
        <v>38</v>
      </c>
      <c r="J34" s="41" t="s">
        <v>345</v>
      </c>
      <c r="K34" s="43">
        <f>IF(VALUE(J34)&gt;=10,10,SUM(IF(VALUE(L34)&gt;=10,2,0),IF(VALUE(M34)&gt;=10,2,0),IF(VALUE(N34)&gt;=10,3,0),IF(VALUE(O34)&gt;=10,3,0)))</f>
        <v>10</v>
      </c>
      <c r="L34" s="40" t="s">
        <v>80</v>
      </c>
      <c r="M34" s="40" t="s">
        <v>275</v>
      </c>
      <c r="N34" s="40" t="s">
        <v>39</v>
      </c>
      <c r="O34" s="40" t="s">
        <v>85</v>
      </c>
      <c r="P34" s="41" t="s">
        <v>346</v>
      </c>
      <c r="Q34" s="43">
        <f>IF(VALUE(P34)&gt;=10,8,SUM(IF(VALUE(R34)&gt;=10,2,0),IF(VALUE(S34)&gt;=10,2,0),IF(VALUE(T34)&gt;=10,2,0),IF(VALUE(U34)&gt;=10,2,0)))</f>
        <v>8</v>
      </c>
      <c r="R34" s="40" t="s">
        <v>33</v>
      </c>
      <c r="S34" s="40" t="s">
        <v>34</v>
      </c>
      <c r="T34" s="40" t="s">
        <v>79</v>
      </c>
      <c r="U34" s="40" t="s">
        <v>33</v>
      </c>
      <c r="V34" s="2">
        <f>((E34*12)+(J34*10)+(P34*8))/30</f>
        <v>10.85</v>
      </c>
      <c r="W34" s="46">
        <f>IF(V34&gt;=10,30,F34+K34+Q34)</f>
        <v>30</v>
      </c>
      <c r="X34" s="41" t="s">
        <v>347</v>
      </c>
      <c r="Y34" s="43">
        <f>IF(VALUE(X34)&gt;=10,12,SUM(IF(VALUE(Z34)&gt;=10,3,0),IF(VALUE(AA34)&gt;=10,3,0),IF(VALUE(AB34)&gt;=10,3,0),IF(VALUE(AC34)&gt;=10,3,0)))</f>
        <v>6</v>
      </c>
      <c r="Z34" s="40" t="s">
        <v>142</v>
      </c>
      <c r="AA34" s="40" t="s">
        <v>75</v>
      </c>
      <c r="AB34" s="40" t="s">
        <v>60</v>
      </c>
      <c r="AC34" s="40" t="s">
        <v>105</v>
      </c>
      <c r="AD34" s="41" t="s">
        <v>208</v>
      </c>
      <c r="AE34" s="43">
        <f>IF(VALUE(AD34)&gt;=10,10,SUM(IF(VALUE(AF34)&gt;=10,3,0),IF(VALUE(AG34)&gt;=10,3,0),IF(VALUE(AH34)&gt;=10,2,0),IF(VALUE(AI34)&gt;=10,2,0)))</f>
        <v>8</v>
      </c>
      <c r="AF34" s="40" t="s">
        <v>38</v>
      </c>
      <c r="AG34" s="40" t="s">
        <v>38</v>
      </c>
      <c r="AH34" s="40" t="s">
        <v>60</v>
      </c>
      <c r="AI34" s="40" t="s">
        <v>237</v>
      </c>
      <c r="AJ34" s="41" t="s">
        <v>62</v>
      </c>
      <c r="AK34" s="43">
        <f>IF(VALUE(AJ34)&gt;=10,8,SUM(IF(VALUE(AL34)&gt;=10,2,0),IF(VALUE(AM34)&gt;=10,2,0),IF(VALUE(AN34)&gt;=10,2,0),IF(VALUE(AO34)&gt;=10,2,0)))</f>
        <v>8</v>
      </c>
      <c r="AL34" s="40" t="s">
        <v>97</v>
      </c>
      <c r="AM34" s="40" t="s">
        <v>59</v>
      </c>
      <c r="AN34" s="40" t="s">
        <v>49</v>
      </c>
      <c r="AO34" s="40" t="s">
        <v>35</v>
      </c>
      <c r="AP34" s="2">
        <f>((X34*12)+(AD34*10)+(AJ34*8))/30</f>
        <v>9.340666666666667</v>
      </c>
      <c r="AQ34" s="46">
        <f>IF(AP34&gt;=10,30,Y34+AE34+AK34)</f>
        <v>22</v>
      </c>
      <c r="AR34" s="2">
        <f>(AP34+V34)/2</f>
        <v>10.095333333333333</v>
      </c>
      <c r="AS34" s="48">
        <f>IF(AR34&gt;=9.99,60,AQ34+W34)</f>
        <v>60</v>
      </c>
      <c r="AT34" s="42" t="str">
        <f>IF(AR34&gt;=9.99,"Admis","Ajourné")</f>
        <v>Admis</v>
      </c>
    </row>
    <row r="35" spans="1:46" ht="15">
      <c r="A35" s="40">
        <v>27</v>
      </c>
      <c r="B35" s="50" t="s">
        <v>348</v>
      </c>
      <c r="C35" s="50" t="s">
        <v>349</v>
      </c>
      <c r="D35" s="50" t="s">
        <v>54</v>
      </c>
      <c r="E35" s="41" t="s">
        <v>350</v>
      </c>
      <c r="F35" s="43">
        <f>IF(VALUE(E35)&gt;=10,12,SUM(IF(VALUE(G35)&gt;=10,4,0),IF(VALUE(H35)&gt;=10,4,0),IF(VALUE(I35)&gt;=10,4,0)))</f>
        <v>4</v>
      </c>
      <c r="G35" s="40" t="s">
        <v>135</v>
      </c>
      <c r="H35" s="40" t="s">
        <v>60</v>
      </c>
      <c r="I35" s="40" t="s">
        <v>82</v>
      </c>
      <c r="J35" s="41" t="s">
        <v>351</v>
      </c>
      <c r="K35" s="43">
        <f>IF(VALUE(J35)&gt;=10,10,SUM(IF(VALUE(L35)&gt;=10,2,0),IF(VALUE(M35)&gt;=10,2,0),IF(VALUE(N35)&gt;=10,3,0),IF(VALUE(O35)&gt;=10,3,0)))</f>
        <v>0</v>
      </c>
      <c r="L35" s="40" t="s">
        <v>51</v>
      </c>
      <c r="M35" s="40" t="s">
        <v>105</v>
      </c>
      <c r="N35" s="40" t="s">
        <v>194</v>
      </c>
      <c r="O35" s="40" t="s">
        <v>44</v>
      </c>
      <c r="P35" s="41" t="s">
        <v>352</v>
      </c>
      <c r="Q35" s="43">
        <f>IF(VALUE(P35)&gt;=10,8,SUM(IF(VALUE(R35)&gt;=10,2,0),IF(VALUE(S35)&gt;=10,2,0),IF(VALUE(T35)&gt;=10,2,0),IF(VALUE(U35)&gt;=10,2,0)))</f>
        <v>2</v>
      </c>
      <c r="R35" s="40" t="s">
        <v>353</v>
      </c>
      <c r="S35" s="40" t="s">
        <v>354</v>
      </c>
      <c r="T35" s="40" t="s">
        <v>51</v>
      </c>
      <c r="U35" s="40" t="s">
        <v>108</v>
      </c>
      <c r="V35" s="2">
        <f>((E35*12)+(J35*10)+(P35*8))/30</f>
        <v>5.605333333333333</v>
      </c>
      <c r="W35" s="46">
        <f>IF(V35&gt;=10,30,F35+K35+Q35)</f>
        <v>6</v>
      </c>
      <c r="X35" s="41" t="s">
        <v>237</v>
      </c>
      <c r="Y35" s="43">
        <f>IF(VALUE(X35)&gt;=10,12,SUM(IF(VALUE(Z35)&gt;=10,3,0),IF(VALUE(AA35)&gt;=10,3,0),IF(VALUE(AB35)&gt;=10,3,0),IF(VALUE(AC35)&gt;=10,3,0)))</f>
        <v>0</v>
      </c>
      <c r="Z35" s="40" t="s">
        <v>51</v>
      </c>
      <c r="AA35" s="40" t="s">
        <v>116</v>
      </c>
      <c r="AB35" s="40" t="s">
        <v>82</v>
      </c>
      <c r="AC35" s="40" t="s">
        <v>105</v>
      </c>
      <c r="AD35" s="41" t="s">
        <v>77</v>
      </c>
      <c r="AE35" s="43">
        <f>IF(VALUE(AD35)&gt;=10,10,SUM(IF(VALUE(AF35)&gt;=10,3,0),IF(VALUE(AG35)&gt;=10,3,0),IF(VALUE(AH35)&gt;=10,2,0),IF(VALUE(AI35)&gt;=10,2,0)))</f>
        <v>0</v>
      </c>
      <c r="AF35" s="40" t="s">
        <v>51</v>
      </c>
      <c r="AG35" s="40" t="s">
        <v>51</v>
      </c>
      <c r="AH35" s="40" t="s">
        <v>134</v>
      </c>
      <c r="AI35" s="40" t="s">
        <v>333</v>
      </c>
      <c r="AJ35" s="41" t="s">
        <v>355</v>
      </c>
      <c r="AK35" s="43">
        <f>IF(VALUE(AJ35)&gt;=10,8,SUM(IF(VALUE(AL35)&gt;=10,2,0),IF(VALUE(AM35)&gt;=10,2,0),IF(VALUE(AN35)&gt;=10,2,0),IF(VALUE(AO35)&gt;=10,2,0)))</f>
        <v>0</v>
      </c>
      <c r="AL35" s="40" t="s">
        <v>51</v>
      </c>
      <c r="AM35" s="40" t="s">
        <v>105</v>
      </c>
      <c r="AN35" s="40" t="s">
        <v>51</v>
      </c>
      <c r="AO35" s="40" t="s">
        <v>37</v>
      </c>
      <c r="AP35" s="2">
        <f>((X35*12)+(AD35*10)+(AJ35*8))/30</f>
        <v>2.926</v>
      </c>
      <c r="AQ35" s="46">
        <f>IF(AP35&gt;=10,30,Y35+AE35+AK35)</f>
        <v>0</v>
      </c>
      <c r="AR35" s="2">
        <f>(AP35+V35)/2</f>
        <v>4.265666666666666</v>
      </c>
      <c r="AS35" s="48">
        <f>IF(AR35&gt;=9.99,60,AQ35+W35)</f>
        <v>6</v>
      </c>
      <c r="AT35" s="42" t="str">
        <f>IF(AR35&gt;=9.99,"Admis","Ajourné")</f>
        <v>Ajourné</v>
      </c>
    </row>
    <row r="36" spans="1:46" ht="15">
      <c r="A36" s="40">
        <v>28</v>
      </c>
      <c r="B36" s="50" t="s">
        <v>356</v>
      </c>
      <c r="C36" s="50" t="s">
        <v>357</v>
      </c>
      <c r="D36" s="50" t="s">
        <v>358</v>
      </c>
      <c r="E36" s="41" t="s">
        <v>359</v>
      </c>
      <c r="F36" s="43">
        <f>IF(VALUE(E36)&gt;=10,12,SUM(IF(VALUE(G36)&gt;=10,4,0),IF(VALUE(H36)&gt;=10,4,0),IF(VALUE(I36)&gt;=10,4,0)))</f>
        <v>4</v>
      </c>
      <c r="G36" s="40" t="s">
        <v>51</v>
      </c>
      <c r="H36" s="40" t="s">
        <v>34</v>
      </c>
      <c r="I36" s="40" t="s">
        <v>51</v>
      </c>
      <c r="J36" s="41" t="s">
        <v>360</v>
      </c>
      <c r="K36" s="43">
        <f>IF(VALUE(J36)&gt;=10,10,SUM(IF(VALUE(L36)&gt;=10,2,0),IF(VALUE(M36)&gt;=10,2,0),IF(VALUE(N36)&gt;=10,3,0),IF(VALUE(O36)&gt;=10,3,0)))</f>
        <v>0</v>
      </c>
      <c r="L36" s="40" t="s">
        <v>51</v>
      </c>
      <c r="M36" s="40" t="s">
        <v>51</v>
      </c>
      <c r="N36" s="40" t="s">
        <v>246</v>
      </c>
      <c r="O36" s="40" t="s">
        <v>51</v>
      </c>
      <c r="P36" s="41" t="s">
        <v>361</v>
      </c>
      <c r="Q36" s="43">
        <f>IF(VALUE(P36)&gt;=10,8,SUM(IF(VALUE(R36)&gt;=10,2,0),IF(VALUE(S36)&gt;=10,2,0),IF(VALUE(T36)&gt;=10,2,0),IF(VALUE(U36)&gt;=10,2,0)))</f>
        <v>8</v>
      </c>
      <c r="R36" s="40" t="s">
        <v>97</v>
      </c>
      <c r="S36" s="40" t="s">
        <v>38</v>
      </c>
      <c r="T36" s="40" t="s">
        <v>174</v>
      </c>
      <c r="U36" s="40" t="s">
        <v>154</v>
      </c>
      <c r="V36" s="2">
        <f>((E36*12)+(J36*10)+(P36*8))/30</f>
        <v>5.136</v>
      </c>
      <c r="W36" s="46">
        <f>IF(V36&gt;=10,30,F36+K36+Q36)</f>
        <v>12</v>
      </c>
      <c r="X36" s="41" t="s">
        <v>171</v>
      </c>
      <c r="Y36" s="43">
        <f>IF(VALUE(X36)&gt;=10,12,SUM(IF(VALUE(Z36)&gt;=10,3,0),IF(VALUE(AA36)&gt;=10,3,0),IF(VALUE(AB36)&gt;=10,3,0),IF(VALUE(AC36)&gt;=10,3,0)))</f>
        <v>0</v>
      </c>
      <c r="Z36" s="40" t="s">
        <v>237</v>
      </c>
      <c r="AA36" s="40" t="s">
        <v>99</v>
      </c>
      <c r="AB36" s="40" t="s">
        <v>134</v>
      </c>
      <c r="AC36" s="40" t="s">
        <v>42</v>
      </c>
      <c r="AD36" s="41" t="s">
        <v>362</v>
      </c>
      <c r="AE36" s="43">
        <f>IF(VALUE(AD36)&gt;=10,10,SUM(IF(VALUE(AF36)&gt;=10,3,0),IF(VALUE(AG36)&gt;=10,3,0),IF(VALUE(AH36)&gt;=10,2,0),IF(VALUE(AI36)&gt;=10,2,0)))</f>
        <v>10</v>
      </c>
      <c r="AF36" s="40" t="s">
        <v>33</v>
      </c>
      <c r="AG36" s="40" t="s">
        <v>97</v>
      </c>
      <c r="AH36" s="40" t="s">
        <v>35</v>
      </c>
      <c r="AI36" s="40" t="s">
        <v>33</v>
      </c>
      <c r="AJ36" s="41" t="s">
        <v>321</v>
      </c>
      <c r="AK36" s="43">
        <f>IF(VALUE(AJ36)&gt;=10,8,SUM(IF(VALUE(AL36)&gt;=10,2,0),IF(VALUE(AM36)&gt;=10,2,0),IF(VALUE(AN36)&gt;=10,2,0),IF(VALUE(AO36)&gt;=10,2,0)))</f>
        <v>8</v>
      </c>
      <c r="AL36" s="40" t="s">
        <v>161</v>
      </c>
      <c r="AM36" s="40" t="s">
        <v>33</v>
      </c>
      <c r="AN36" s="40" t="s">
        <v>363</v>
      </c>
      <c r="AO36" s="40" t="s">
        <v>42</v>
      </c>
      <c r="AP36" s="2">
        <f>((X36*12)+(AD36*10)+(AJ36*8))/30</f>
        <v>10.084</v>
      </c>
      <c r="AQ36" s="46">
        <f>IF(AP36&gt;=10,30,Y36+AE36+AK36)</f>
        <v>30</v>
      </c>
      <c r="AR36" s="2">
        <f>(AP36+V36)/2</f>
        <v>7.609999999999999</v>
      </c>
      <c r="AS36" s="48">
        <f>IF(AR36&gt;=9.99,60,AQ36+W36)</f>
        <v>42</v>
      </c>
      <c r="AT36" s="42" t="str">
        <f>IF(AR36&gt;=9.99,"Admis","Ajourné")</f>
        <v>Ajourné</v>
      </c>
    </row>
    <row r="37" spans="1:46" ht="15">
      <c r="A37" s="40">
        <v>29</v>
      </c>
      <c r="B37" s="50" t="s">
        <v>365</v>
      </c>
      <c r="C37" s="50" t="s">
        <v>366</v>
      </c>
      <c r="D37" s="50" t="s">
        <v>264</v>
      </c>
      <c r="E37" s="41" t="s">
        <v>238</v>
      </c>
      <c r="F37" s="43">
        <f>IF(VALUE(E37)&gt;=10,12,SUM(IF(VALUE(G37)&gt;=10,4,0),IF(VALUE(H37)&gt;=10,4,0),IF(VALUE(I37)&gt;=10,4,0)))</f>
        <v>12</v>
      </c>
      <c r="G37" s="40" t="s">
        <v>99</v>
      </c>
      <c r="H37" s="40" t="s">
        <v>90</v>
      </c>
      <c r="I37" s="40" t="s">
        <v>64</v>
      </c>
      <c r="J37" s="41" t="s">
        <v>109</v>
      </c>
      <c r="K37" s="43">
        <f>IF(VALUE(J37)&gt;=10,10,SUM(IF(VALUE(L37)&gt;=10,2,0),IF(VALUE(M37)&gt;=10,2,0),IF(VALUE(N37)&gt;=10,3,0),IF(VALUE(O37)&gt;=10,3,0)))</f>
        <v>10</v>
      </c>
      <c r="L37" s="40" t="s">
        <v>85</v>
      </c>
      <c r="M37" s="40" t="s">
        <v>130</v>
      </c>
      <c r="N37" s="40" t="s">
        <v>32</v>
      </c>
      <c r="O37" s="40" t="s">
        <v>33</v>
      </c>
      <c r="P37" s="41" t="s">
        <v>50</v>
      </c>
      <c r="Q37" s="43">
        <f>IF(VALUE(P37)&gt;=10,8,SUM(IF(VALUE(R37)&gt;=10,2,0),IF(VALUE(S37)&gt;=10,2,0),IF(VALUE(T37)&gt;=10,2,0),IF(VALUE(U37)&gt;=10,2,0)))</f>
        <v>8</v>
      </c>
      <c r="R37" s="40" t="s">
        <v>97</v>
      </c>
      <c r="S37" s="40" t="s">
        <v>33</v>
      </c>
      <c r="T37" s="40" t="s">
        <v>42</v>
      </c>
      <c r="U37" s="40" t="s">
        <v>33</v>
      </c>
      <c r="V37" s="2">
        <f>((E37*12)+(J37*10)+(P37*8))/30</f>
        <v>10.700666666666667</v>
      </c>
      <c r="W37" s="46">
        <f>IF(V37&gt;=10,30,F37+K37+Q37)</f>
        <v>30</v>
      </c>
      <c r="X37" s="41" t="s">
        <v>347</v>
      </c>
      <c r="Y37" s="43">
        <f>IF(VALUE(X37)&gt;=10,12,SUM(IF(VALUE(Z37)&gt;=10,3,0),IF(VALUE(AA37)&gt;=10,3,0),IF(VALUE(AB37)&gt;=10,3,0),IF(VALUE(AC37)&gt;=10,3,0)))</f>
        <v>6</v>
      </c>
      <c r="Z37" s="40" t="s">
        <v>33</v>
      </c>
      <c r="AA37" s="40" t="s">
        <v>99</v>
      </c>
      <c r="AB37" s="40" t="s">
        <v>123</v>
      </c>
      <c r="AC37" s="40" t="s">
        <v>105</v>
      </c>
      <c r="AD37" s="41" t="s">
        <v>367</v>
      </c>
      <c r="AE37" s="43">
        <f>IF(VALUE(AD37)&gt;=10,10,SUM(IF(VALUE(AF37)&gt;=10,3,0),IF(VALUE(AG37)&gt;=10,3,0),IF(VALUE(AH37)&gt;=10,2,0),IF(VALUE(AI37)&gt;=10,2,0)))</f>
        <v>10</v>
      </c>
      <c r="AF37" s="40" t="s">
        <v>126</v>
      </c>
      <c r="AG37" s="40" t="s">
        <v>33</v>
      </c>
      <c r="AH37" s="40" t="s">
        <v>45</v>
      </c>
      <c r="AI37" s="40" t="s">
        <v>99</v>
      </c>
      <c r="AJ37" s="41" t="s">
        <v>242</v>
      </c>
      <c r="AK37" s="43">
        <f>IF(VALUE(AJ37)&gt;=10,8,SUM(IF(VALUE(AL37)&gt;=10,2,0),IF(VALUE(AM37)&gt;=10,2,0),IF(VALUE(AN37)&gt;=10,2,0),IF(VALUE(AO37)&gt;=10,2,0)))</f>
        <v>2</v>
      </c>
      <c r="AL37" s="40" t="s">
        <v>34</v>
      </c>
      <c r="AM37" s="40" t="s">
        <v>42</v>
      </c>
      <c r="AN37" s="40" t="s">
        <v>47</v>
      </c>
      <c r="AO37" s="40" t="s">
        <v>154</v>
      </c>
      <c r="AP37" s="2">
        <f>((X37*12)+(AD37*10)+(AJ37*8))/30</f>
        <v>9.642</v>
      </c>
      <c r="AQ37" s="46">
        <f>IF(AP37&gt;=10,30,Y37+AE37+AK37)</f>
        <v>18</v>
      </c>
      <c r="AR37" s="2">
        <f>(AP37+V37)/2</f>
        <v>10.171333333333333</v>
      </c>
      <c r="AS37" s="48">
        <f>IF(AR37&gt;=9.99,60,AQ37+W37)</f>
        <v>60</v>
      </c>
      <c r="AT37" s="42" t="str">
        <f>IF(AR37&gt;=9.99,"Admis","Ajourné")</f>
        <v>Admis</v>
      </c>
    </row>
    <row r="38" spans="1:46" ht="15">
      <c r="A38" s="40">
        <v>30</v>
      </c>
      <c r="B38" s="50" t="s">
        <v>368</v>
      </c>
      <c r="C38" s="50" t="s">
        <v>369</v>
      </c>
      <c r="D38" s="50" t="s">
        <v>370</v>
      </c>
      <c r="E38" s="41" t="s">
        <v>371</v>
      </c>
      <c r="F38" s="43">
        <f>IF(VALUE(E38)&gt;=10,12,SUM(IF(VALUE(G38)&gt;=10,4,0),IF(VALUE(H38)&gt;=10,4,0),IF(VALUE(I38)&gt;=10,4,0)))</f>
        <v>8</v>
      </c>
      <c r="G38" s="40" t="s">
        <v>76</v>
      </c>
      <c r="H38" s="40" t="s">
        <v>38</v>
      </c>
      <c r="I38" s="40" t="s">
        <v>33</v>
      </c>
      <c r="J38" s="41" t="s">
        <v>372</v>
      </c>
      <c r="K38" s="43">
        <f>IF(VALUE(J38)&gt;=10,10,SUM(IF(VALUE(L38)&gt;=10,2,0),IF(VALUE(M38)&gt;=10,2,0),IF(VALUE(N38)&gt;=10,3,0),IF(VALUE(O38)&gt;=10,3,0)))</f>
        <v>6</v>
      </c>
      <c r="L38" s="40" t="s">
        <v>51</v>
      </c>
      <c r="M38" s="40" t="s">
        <v>268</v>
      </c>
      <c r="N38" s="40" t="s">
        <v>85</v>
      </c>
      <c r="O38" s="40" t="s">
        <v>35</v>
      </c>
      <c r="P38" s="41" t="s">
        <v>92</v>
      </c>
      <c r="Q38" s="43">
        <f>IF(VALUE(P38)&gt;=10,8,SUM(IF(VALUE(R38)&gt;=10,2,0),IF(VALUE(S38)&gt;=10,2,0),IF(VALUE(T38)&gt;=10,2,0),IF(VALUE(U38)&gt;=10,2,0)))</f>
        <v>8</v>
      </c>
      <c r="R38" s="40" t="s">
        <v>85</v>
      </c>
      <c r="S38" s="40" t="s">
        <v>33</v>
      </c>
      <c r="T38" s="40" t="s">
        <v>145</v>
      </c>
      <c r="U38" s="40" t="s">
        <v>79</v>
      </c>
      <c r="V38" s="2">
        <f>((E38*12)+(J38*10)+(P38*8))/30</f>
        <v>9.682666666666668</v>
      </c>
      <c r="W38" s="46">
        <f>IF(V38&gt;=10,30,F38+K38+Q38)</f>
        <v>22</v>
      </c>
      <c r="X38" s="41" t="s">
        <v>373</v>
      </c>
      <c r="Y38" s="43">
        <f>IF(VALUE(X38)&gt;=10,12,SUM(IF(VALUE(Z38)&gt;=10,3,0),IF(VALUE(AA38)&gt;=10,3,0),IF(VALUE(AB38)&gt;=10,3,0),IF(VALUE(AC38)&gt;=10,3,0)))</f>
        <v>0</v>
      </c>
      <c r="Z38" s="40" t="s">
        <v>51</v>
      </c>
      <c r="AA38" s="40" t="s">
        <v>194</v>
      </c>
      <c r="AB38" s="40" t="s">
        <v>194</v>
      </c>
      <c r="AC38" s="40" t="s">
        <v>59</v>
      </c>
      <c r="AD38" s="41" t="s">
        <v>374</v>
      </c>
      <c r="AE38" s="43">
        <f>IF(VALUE(AD38)&gt;=10,10,SUM(IF(VALUE(AF38)&gt;=10,3,0),IF(VALUE(AG38)&gt;=10,3,0),IF(VALUE(AH38)&gt;=10,2,0),IF(VALUE(AI38)&gt;=10,2,0)))</f>
        <v>3</v>
      </c>
      <c r="AF38" s="40" t="s">
        <v>49</v>
      </c>
      <c r="AG38" s="40" t="s">
        <v>65</v>
      </c>
      <c r="AH38" s="40" t="s">
        <v>51</v>
      </c>
      <c r="AI38" s="40" t="s">
        <v>135</v>
      </c>
      <c r="AJ38" s="41" t="s">
        <v>1143</v>
      </c>
      <c r="AK38" s="43">
        <f>IF(VALUE(AJ38)&gt;=10,8,SUM(IF(VALUE(AL38)&gt;=10,2,0),IF(VALUE(AM38)&gt;=10,2,0),IF(VALUE(AN38)&gt;=10,2,0),IF(VALUE(AO38)&gt;=10,2,0)))</f>
        <v>2</v>
      </c>
      <c r="AL38" s="40" t="s">
        <v>51</v>
      </c>
      <c r="AM38" s="40" t="s">
        <v>59</v>
      </c>
      <c r="AN38" s="40" t="s">
        <v>59</v>
      </c>
      <c r="AO38" s="40" t="s">
        <v>214</v>
      </c>
      <c r="AP38" s="2">
        <f>((X38*12)+(AD38*10)+(AJ38*8))/30</f>
        <v>6.031333333333333</v>
      </c>
      <c r="AQ38" s="46">
        <f>IF(AP38&gt;=10,30,Y38+AE38+AK38)</f>
        <v>5</v>
      </c>
      <c r="AR38" s="2">
        <f>(AP38+V38)/2</f>
        <v>7.857000000000001</v>
      </c>
      <c r="AS38" s="48">
        <f>IF(AR38&gt;=9.99,60,AQ38+W38)</f>
        <v>27</v>
      </c>
      <c r="AT38" s="42" t="str">
        <f>IF(AR38&gt;=9.99,"Admis","Ajourné")</f>
        <v>Ajourné</v>
      </c>
    </row>
    <row r="39" spans="1:46" ht="15">
      <c r="A39" s="40">
        <v>31</v>
      </c>
      <c r="B39" s="50" t="s">
        <v>376</v>
      </c>
      <c r="C39" s="50" t="s">
        <v>377</v>
      </c>
      <c r="D39" s="50" t="s">
        <v>378</v>
      </c>
      <c r="E39" s="41" t="s">
        <v>56</v>
      </c>
      <c r="F39" s="43">
        <f>IF(VALUE(E39)&gt;=10,12,SUM(IF(VALUE(G39)&gt;=10,4,0),IF(VALUE(H39)&gt;=10,4,0),IF(VALUE(I39)&gt;=10,4,0)))</f>
        <v>12</v>
      </c>
      <c r="G39" s="40" t="s">
        <v>43</v>
      </c>
      <c r="H39" s="40" t="s">
        <v>85</v>
      </c>
      <c r="I39" s="40" t="s">
        <v>60</v>
      </c>
      <c r="J39" s="41" t="s">
        <v>379</v>
      </c>
      <c r="K39" s="43">
        <f>IF(VALUE(J39)&gt;=10,10,SUM(IF(VALUE(L39)&gt;=10,2,0),IF(VALUE(M39)&gt;=10,2,0),IF(VALUE(N39)&gt;=10,3,0),IF(VALUE(O39)&gt;=10,3,0)))</f>
        <v>3</v>
      </c>
      <c r="L39" s="40" t="s">
        <v>44</v>
      </c>
      <c r="M39" s="40" t="s">
        <v>42</v>
      </c>
      <c r="N39" s="40" t="s">
        <v>43</v>
      </c>
      <c r="O39" s="40" t="s">
        <v>33</v>
      </c>
      <c r="P39" s="41" t="s">
        <v>160</v>
      </c>
      <c r="Q39" s="43">
        <f>IF(VALUE(P39)&gt;=10,8,SUM(IF(VALUE(R39)&gt;=10,2,0),IF(VALUE(S39)&gt;=10,2,0),IF(VALUE(T39)&gt;=10,2,0),IF(VALUE(U39)&gt;=10,2,0)))</f>
        <v>8</v>
      </c>
      <c r="R39" s="40" t="s">
        <v>68</v>
      </c>
      <c r="S39" s="40" t="s">
        <v>38</v>
      </c>
      <c r="T39" s="40" t="s">
        <v>85</v>
      </c>
      <c r="U39" s="40" t="s">
        <v>62</v>
      </c>
      <c r="V39" s="2">
        <f>((E39*12)+(J39*10)+(P39*8))/30</f>
        <v>10.333333333333334</v>
      </c>
      <c r="W39" s="46">
        <f>IF(V39&gt;=10,30,F39+K39+Q39)</f>
        <v>30</v>
      </c>
      <c r="X39" s="41" t="s">
        <v>380</v>
      </c>
      <c r="Y39" s="43">
        <f>IF(VALUE(X39)&gt;=10,12,SUM(IF(VALUE(Z39)&gt;=10,3,0),IF(VALUE(AA39)&gt;=10,3,0),IF(VALUE(AB39)&gt;=10,3,0),IF(VALUE(AC39)&gt;=10,3,0)))</f>
        <v>12</v>
      </c>
      <c r="Z39" s="40" t="s">
        <v>123</v>
      </c>
      <c r="AA39" s="40" t="s">
        <v>45</v>
      </c>
      <c r="AB39" s="40" t="s">
        <v>60</v>
      </c>
      <c r="AC39" s="40" t="s">
        <v>97</v>
      </c>
      <c r="AD39" s="41" t="s">
        <v>381</v>
      </c>
      <c r="AE39" s="43">
        <f>IF(VALUE(AD39)&gt;=10,10,SUM(IF(VALUE(AF39)&gt;=10,3,0),IF(VALUE(AG39)&gt;=10,3,0),IF(VALUE(AH39)&gt;=10,2,0),IF(VALUE(AI39)&gt;=10,2,0)))</f>
        <v>10</v>
      </c>
      <c r="AF39" s="40" t="s">
        <v>38</v>
      </c>
      <c r="AG39" s="40" t="s">
        <v>50</v>
      </c>
      <c r="AH39" s="40" t="s">
        <v>38</v>
      </c>
      <c r="AI39" s="40" t="s">
        <v>67</v>
      </c>
      <c r="AJ39" s="41" t="s">
        <v>1144</v>
      </c>
      <c r="AK39" s="43">
        <f>IF(VALUE(AJ39)&gt;=10,8,SUM(IF(VALUE(AL39)&gt;=10,2,0),IF(VALUE(AM39)&gt;=10,2,0),IF(VALUE(AN39)&gt;=10,2,0),IF(VALUE(AO39)&gt;=10,2,0)))</f>
        <v>8</v>
      </c>
      <c r="AL39" s="40" t="s">
        <v>41</v>
      </c>
      <c r="AM39" s="40" t="s">
        <v>33</v>
      </c>
      <c r="AN39" s="40" t="s">
        <v>214</v>
      </c>
      <c r="AO39" s="40" t="s">
        <v>96</v>
      </c>
      <c r="AP39" s="2">
        <f>((X39*12)+(AD39*10)+(AJ39*8))/30</f>
        <v>11.638666666666666</v>
      </c>
      <c r="AQ39" s="46">
        <f>IF(AP39&gt;=10,30,Y39+AE39+AK39)</f>
        <v>30</v>
      </c>
      <c r="AR39" s="2">
        <f>(AP39+V39)/2</f>
        <v>10.986</v>
      </c>
      <c r="AS39" s="48">
        <f>IF(AR39&gt;=9.99,60,AQ39+W39)</f>
        <v>60</v>
      </c>
      <c r="AT39" s="42" t="str">
        <f>IF(AR39&gt;=9.99,"Admis","Ajourné")</f>
        <v>Admis</v>
      </c>
    </row>
    <row r="40" spans="1:46" ht="15">
      <c r="A40" s="40">
        <v>32</v>
      </c>
      <c r="B40" s="50" t="s">
        <v>383</v>
      </c>
      <c r="C40" s="50" t="s">
        <v>384</v>
      </c>
      <c r="D40" s="50" t="s">
        <v>385</v>
      </c>
      <c r="E40" s="41" t="s">
        <v>167</v>
      </c>
      <c r="F40" s="43">
        <f>IF(VALUE(E40)&gt;=10,12,SUM(IF(VALUE(G40)&gt;=10,4,0),IF(VALUE(H40)&gt;=10,4,0),IF(VALUE(I40)&gt;=10,4,0)))</f>
        <v>12</v>
      </c>
      <c r="G40" s="40" t="s">
        <v>33</v>
      </c>
      <c r="H40" s="40" t="s">
        <v>39</v>
      </c>
      <c r="I40" s="40" t="s">
        <v>33</v>
      </c>
      <c r="J40" s="41" t="s">
        <v>386</v>
      </c>
      <c r="K40" s="43">
        <f>IF(VALUE(J40)&gt;=10,10,SUM(IF(VALUE(L40)&gt;=10,2,0),IF(VALUE(M40)&gt;=10,2,0),IF(VALUE(N40)&gt;=10,3,0),IF(VALUE(O40)&gt;=10,3,0)))</f>
        <v>5</v>
      </c>
      <c r="L40" s="40" t="s">
        <v>41</v>
      </c>
      <c r="M40" s="40" t="s">
        <v>333</v>
      </c>
      <c r="N40" s="40" t="s">
        <v>236</v>
      </c>
      <c r="O40" s="40" t="s">
        <v>35</v>
      </c>
      <c r="P40" s="41" t="s">
        <v>119</v>
      </c>
      <c r="Q40" s="43">
        <f>IF(VALUE(P40)&gt;=10,8,SUM(IF(VALUE(R40)&gt;=10,2,0),IF(VALUE(S40)&gt;=10,2,0),IF(VALUE(T40)&gt;=10,2,0),IF(VALUE(U40)&gt;=10,2,0)))</f>
        <v>8</v>
      </c>
      <c r="R40" s="40" t="s">
        <v>33</v>
      </c>
      <c r="S40" s="40" t="s">
        <v>42</v>
      </c>
      <c r="T40" s="40" t="s">
        <v>79</v>
      </c>
      <c r="U40" s="40" t="s">
        <v>33</v>
      </c>
      <c r="V40" s="2">
        <f>((E40*12)+(J40*10)+(P40*8))/30</f>
        <v>10.149333333333333</v>
      </c>
      <c r="W40" s="46">
        <f>IF(V40&gt;=10,30,F40+K40+Q40)</f>
        <v>30</v>
      </c>
      <c r="X40" s="41" t="s">
        <v>50</v>
      </c>
      <c r="Y40" s="43">
        <f>IF(VALUE(X40)&gt;=10,12,SUM(IF(VALUE(Z40)&gt;=10,3,0),IF(VALUE(AA40)&gt;=10,3,0),IF(VALUE(AB40)&gt;=10,3,0),IF(VALUE(AC40)&gt;=10,3,0)))</f>
        <v>12</v>
      </c>
      <c r="Z40" s="40" t="s">
        <v>32</v>
      </c>
      <c r="AA40" s="40" t="s">
        <v>38</v>
      </c>
      <c r="AB40" s="40" t="s">
        <v>141</v>
      </c>
      <c r="AC40" s="40" t="s">
        <v>59</v>
      </c>
      <c r="AD40" s="41" t="s">
        <v>387</v>
      </c>
      <c r="AE40" s="43">
        <f>IF(VALUE(AD40)&gt;=10,10,SUM(IF(VALUE(AF40)&gt;=10,3,0),IF(VALUE(AG40)&gt;=10,3,0),IF(VALUE(AH40)&gt;=10,2,0),IF(VALUE(AI40)&gt;=10,2,0)))</f>
        <v>10</v>
      </c>
      <c r="AF40" s="40" t="s">
        <v>126</v>
      </c>
      <c r="AG40" s="40" t="s">
        <v>33</v>
      </c>
      <c r="AH40" s="40" t="s">
        <v>38</v>
      </c>
      <c r="AI40" s="40" t="s">
        <v>141</v>
      </c>
      <c r="AJ40" s="41" t="s">
        <v>222</v>
      </c>
      <c r="AK40" s="43">
        <f>IF(VALUE(AJ40)&gt;=10,8,SUM(IF(VALUE(AL40)&gt;=10,2,0),IF(VALUE(AM40)&gt;=10,2,0),IF(VALUE(AN40)&gt;=10,2,0),IF(VALUE(AO40)&gt;=10,2,0)))</f>
        <v>8</v>
      </c>
      <c r="AL40" s="40" t="s">
        <v>108</v>
      </c>
      <c r="AM40" s="40" t="s">
        <v>38</v>
      </c>
      <c r="AN40" s="40" t="s">
        <v>435</v>
      </c>
      <c r="AO40" s="40" t="s">
        <v>86</v>
      </c>
      <c r="AP40" s="2">
        <f>((X40*12)+(AD40*10)+(AJ40*8))/30</f>
        <v>11.294</v>
      </c>
      <c r="AQ40" s="46">
        <f>IF(AP40&gt;=10,30,Y40+AE40+AK40)</f>
        <v>30</v>
      </c>
      <c r="AR40" s="2">
        <f>(AP40+V40)/2</f>
        <v>10.721666666666668</v>
      </c>
      <c r="AS40" s="48">
        <f>IF(AR40&gt;=9.99,60,AQ40+W40)</f>
        <v>60</v>
      </c>
      <c r="AT40" s="42" t="str">
        <f>IF(AR40&gt;=9.99,"Admis","Ajourné")</f>
        <v>Admis</v>
      </c>
    </row>
    <row r="41" spans="1:46" ht="15">
      <c r="A41" s="40">
        <v>33</v>
      </c>
      <c r="B41" s="50" t="s">
        <v>389</v>
      </c>
      <c r="C41" s="50" t="s">
        <v>390</v>
      </c>
      <c r="D41" s="50" t="s">
        <v>391</v>
      </c>
      <c r="E41" s="41" t="s">
        <v>113</v>
      </c>
      <c r="F41" s="43">
        <f>IF(VALUE(E41)&gt;=10,12,SUM(IF(VALUE(G41)&gt;=10,4,0),IF(VALUE(H41)&gt;=10,4,0),IF(VALUE(I41)&gt;=10,4,0)))</f>
        <v>12</v>
      </c>
      <c r="G41" s="40" t="s">
        <v>83</v>
      </c>
      <c r="H41" s="40" t="s">
        <v>90</v>
      </c>
      <c r="I41" s="40" t="s">
        <v>56</v>
      </c>
      <c r="J41" s="41" t="s">
        <v>255</v>
      </c>
      <c r="K41" s="43">
        <f>IF(VALUE(J41)&gt;=10,10,SUM(IF(VALUE(L41)&gt;=10,2,0),IF(VALUE(M41)&gt;=10,2,0),IF(VALUE(N41)&gt;=10,3,0),IF(VALUE(O41)&gt;=10,3,0)))</f>
        <v>5</v>
      </c>
      <c r="L41" s="40" t="s">
        <v>33</v>
      </c>
      <c r="M41" s="40" t="s">
        <v>237</v>
      </c>
      <c r="N41" s="40" t="s">
        <v>137</v>
      </c>
      <c r="O41" s="40" t="s">
        <v>33</v>
      </c>
      <c r="P41" s="41" t="s">
        <v>247</v>
      </c>
      <c r="Q41" s="43">
        <f>IF(VALUE(P41)&gt;=10,8,SUM(IF(VALUE(R41)&gt;=10,2,0),IF(VALUE(S41)&gt;=10,2,0),IF(VALUE(T41)&gt;=10,2,0),IF(VALUE(U41)&gt;=10,2,0)))</f>
        <v>8</v>
      </c>
      <c r="R41" s="40" t="s">
        <v>44</v>
      </c>
      <c r="S41" s="40" t="s">
        <v>33</v>
      </c>
      <c r="T41" s="40" t="s">
        <v>92</v>
      </c>
      <c r="U41" s="40" t="s">
        <v>50</v>
      </c>
      <c r="V41" s="2">
        <f>((E41*12)+(J41*10)+(P41*8))/30</f>
        <v>10.046</v>
      </c>
      <c r="W41" s="46">
        <f>IF(V41&gt;=10,30,F41+K41+Q41)</f>
        <v>30</v>
      </c>
      <c r="X41" s="41" t="s">
        <v>67</v>
      </c>
      <c r="Y41" s="43">
        <f>IF(VALUE(X41)&gt;=10,12,SUM(IF(VALUE(Z41)&gt;=10,3,0),IF(VALUE(AA41)&gt;=10,3,0),IF(VALUE(AB41)&gt;=10,3,0),IF(VALUE(AC41)&gt;=10,3,0)))</f>
        <v>6</v>
      </c>
      <c r="Z41" s="40" t="s">
        <v>82</v>
      </c>
      <c r="AA41" s="40" t="s">
        <v>45</v>
      </c>
      <c r="AB41" s="40" t="s">
        <v>32</v>
      </c>
      <c r="AC41" s="40" t="s">
        <v>44</v>
      </c>
      <c r="AD41" s="41" t="s">
        <v>303</v>
      </c>
      <c r="AE41" s="43">
        <f>IF(VALUE(AD41)&gt;=10,10,SUM(IF(VALUE(AF41)&gt;=10,3,0),IF(VALUE(AG41)&gt;=10,3,0),IF(VALUE(AH41)&gt;=10,2,0),IF(VALUE(AI41)&gt;=10,2,0)))</f>
        <v>10</v>
      </c>
      <c r="AF41" s="40" t="s">
        <v>161</v>
      </c>
      <c r="AG41" s="40" t="s">
        <v>34</v>
      </c>
      <c r="AH41" s="40" t="s">
        <v>32</v>
      </c>
      <c r="AI41" s="40" t="s">
        <v>44</v>
      </c>
      <c r="AJ41" s="41" t="s">
        <v>344</v>
      </c>
      <c r="AK41" s="43">
        <f>IF(VALUE(AJ41)&gt;=10,8,SUM(IF(VALUE(AL41)&gt;=10,2,0),IF(VALUE(AM41)&gt;=10,2,0),IF(VALUE(AN41)&gt;=10,2,0),IF(VALUE(AO41)&gt;=10,2,0)))</f>
        <v>4</v>
      </c>
      <c r="AL41" s="40" t="s">
        <v>50</v>
      </c>
      <c r="AM41" s="40" t="s">
        <v>44</v>
      </c>
      <c r="AN41" s="40" t="s">
        <v>92</v>
      </c>
      <c r="AO41" s="40" t="s">
        <v>47</v>
      </c>
      <c r="AP41" s="2">
        <f>((X41*12)+(AD41*10)+(AJ41*8))/30</f>
        <v>10.321333333333333</v>
      </c>
      <c r="AQ41" s="46">
        <f>IF(AP41&gt;=10,30,Y41+AE41+AK41)</f>
        <v>30</v>
      </c>
      <c r="AR41" s="2">
        <f>(AP41+V41)/2</f>
        <v>10.183666666666667</v>
      </c>
      <c r="AS41" s="48">
        <f>IF(AR41&gt;=9.99,60,AQ41+W41)</f>
        <v>60</v>
      </c>
      <c r="AT41" s="42" t="str">
        <f>IF(AR41&gt;=9.99,"Admis","Ajourné")</f>
        <v>Admis</v>
      </c>
    </row>
    <row r="42" spans="1:46" ht="15">
      <c r="A42" s="40">
        <v>34</v>
      </c>
      <c r="B42" s="50" t="s">
        <v>400</v>
      </c>
      <c r="C42" s="50" t="s">
        <v>401</v>
      </c>
      <c r="D42" s="50" t="s">
        <v>402</v>
      </c>
      <c r="E42" s="41" t="s">
        <v>403</v>
      </c>
      <c r="F42" s="43">
        <f>IF(VALUE(E42)&gt;=10,12,SUM(IF(VALUE(G42)&gt;=10,4,0),IF(VALUE(H42)&gt;=10,4,0),IF(VALUE(I42)&gt;=10,4,0)))</f>
        <v>8</v>
      </c>
      <c r="G42" s="40" t="s">
        <v>135</v>
      </c>
      <c r="H42" s="40" t="s">
        <v>60</v>
      </c>
      <c r="I42" s="40" t="s">
        <v>33</v>
      </c>
      <c r="J42" s="41" t="s">
        <v>404</v>
      </c>
      <c r="K42" s="43">
        <f>IF(VALUE(J42)&gt;=10,10,SUM(IF(VALUE(L42)&gt;=10,2,0),IF(VALUE(M42)&gt;=10,2,0),IF(VALUE(N42)&gt;=10,3,0),IF(VALUE(O42)&gt;=10,3,0)))</f>
        <v>2</v>
      </c>
      <c r="L42" s="40" t="s">
        <v>33</v>
      </c>
      <c r="M42" s="40" t="s">
        <v>268</v>
      </c>
      <c r="N42" s="40" t="s">
        <v>116</v>
      </c>
      <c r="O42" s="40" t="s">
        <v>135</v>
      </c>
      <c r="P42" s="41" t="s">
        <v>238</v>
      </c>
      <c r="Q42" s="43">
        <f>IF(VALUE(P42)&gt;=10,8,SUM(IF(VALUE(R42)&gt;=10,2,0),IF(VALUE(S42)&gt;=10,2,0),IF(VALUE(T42)&gt;=10,2,0),IF(VALUE(U42)&gt;=10,2,0)))</f>
        <v>8</v>
      </c>
      <c r="R42" s="40" t="s">
        <v>44</v>
      </c>
      <c r="S42" s="40" t="s">
        <v>135</v>
      </c>
      <c r="T42" s="40" t="s">
        <v>49</v>
      </c>
      <c r="U42" s="40" t="s">
        <v>363</v>
      </c>
      <c r="V42" s="2">
        <f>((E42*12)+(J42*10)+(P42*8))/30</f>
        <v>8.472000000000001</v>
      </c>
      <c r="W42" s="46">
        <f>IF(V42&gt;=10,30,F42+K42+Q42)</f>
        <v>18</v>
      </c>
      <c r="X42" s="41" t="s">
        <v>396</v>
      </c>
      <c r="Y42" s="43">
        <f>IF(VALUE(X42)&gt;=10,12,SUM(IF(VALUE(Z42)&gt;=10,3,0),IF(VALUE(AA42)&gt;=10,3,0),IF(VALUE(AB42)&gt;=10,3,0),IF(VALUE(AC42)&gt;=10,3,0)))</f>
        <v>6</v>
      </c>
      <c r="Z42" s="40" t="s">
        <v>47</v>
      </c>
      <c r="AA42" s="40" t="s">
        <v>33</v>
      </c>
      <c r="AB42" s="40" t="s">
        <v>60</v>
      </c>
      <c r="AC42" s="40" t="s">
        <v>42</v>
      </c>
      <c r="AD42" s="41" t="s">
        <v>46</v>
      </c>
      <c r="AE42" s="43">
        <f>IF(VALUE(AD42)&gt;=10,10,SUM(IF(VALUE(AF42)&gt;=10,3,0),IF(VALUE(AG42)&gt;=10,3,0),IF(VALUE(AH42)&gt;=10,2,0),IF(VALUE(AI42)&gt;=10,2,0)))</f>
        <v>10</v>
      </c>
      <c r="AF42" s="40" t="s">
        <v>49</v>
      </c>
      <c r="AG42" s="40" t="s">
        <v>47</v>
      </c>
      <c r="AH42" s="40" t="s">
        <v>45</v>
      </c>
      <c r="AI42" s="40" t="s">
        <v>44</v>
      </c>
      <c r="AJ42" s="41" t="s">
        <v>35</v>
      </c>
      <c r="AK42" s="43">
        <f>IF(VALUE(AJ42)&gt;=10,8,SUM(IF(VALUE(AL42)&gt;=10,2,0),IF(VALUE(AM42)&gt;=10,2,0),IF(VALUE(AN42)&gt;=10,2,0),IF(VALUE(AO42)&gt;=10,2,0)))</f>
        <v>8</v>
      </c>
      <c r="AL42" s="40" t="s">
        <v>42</v>
      </c>
      <c r="AM42" s="40" t="s">
        <v>44</v>
      </c>
      <c r="AN42" s="40" t="s">
        <v>34</v>
      </c>
      <c r="AO42" s="40" t="s">
        <v>103</v>
      </c>
      <c r="AP42" s="2">
        <f>((X42*12)+(AD42*10)+(AJ42*8))/30</f>
        <v>10.160666666666668</v>
      </c>
      <c r="AQ42" s="46">
        <f>IF(AP42&gt;=10,30,Y42+AE42+AK42)</f>
        <v>30</v>
      </c>
      <c r="AR42" s="2">
        <f>(AP42+V42)/2</f>
        <v>9.316333333333334</v>
      </c>
      <c r="AS42" s="48">
        <f>IF(AR42&gt;=9.99,60,AQ42+W42)</f>
        <v>48</v>
      </c>
      <c r="AT42" s="42" t="str">
        <f>IF(AR42&gt;=9.99,"Admis","Ajourné")</f>
        <v>Ajourné</v>
      </c>
    </row>
    <row r="43" spans="1:46" ht="15">
      <c r="A43" s="40">
        <v>35</v>
      </c>
      <c r="B43" s="50" t="s">
        <v>408</v>
      </c>
      <c r="C43" s="50" t="s">
        <v>409</v>
      </c>
      <c r="D43" s="50" t="s">
        <v>410</v>
      </c>
      <c r="E43" s="54" t="s">
        <v>331</v>
      </c>
      <c r="F43" s="43">
        <f>IF(VALUE(E43)&gt;=10,12,SUM(IF(VALUE(G43)&gt;=10,4,0),IF(VALUE(H43)&gt;=10,4,0),IF(VALUE(I43)&gt;=10,4,0)))</f>
        <v>4</v>
      </c>
      <c r="G43" s="40" t="s">
        <v>116</v>
      </c>
      <c r="H43" s="53" t="s">
        <v>141</v>
      </c>
      <c r="I43" s="40" t="s">
        <v>83</v>
      </c>
      <c r="J43" s="41" t="s">
        <v>411</v>
      </c>
      <c r="K43" s="43">
        <f>IF(VALUE(J43)&gt;=10,10,SUM(IF(VALUE(L43)&gt;=10,2,0),IF(VALUE(M43)&gt;=10,2,0),IF(VALUE(N43)&gt;=10,3,0),IF(VALUE(O43)&gt;=10,3,0)))</f>
        <v>8</v>
      </c>
      <c r="L43" s="40" t="s">
        <v>38</v>
      </c>
      <c r="M43" s="40" t="s">
        <v>412</v>
      </c>
      <c r="N43" s="40" t="s">
        <v>64</v>
      </c>
      <c r="O43" s="40" t="s">
        <v>33</v>
      </c>
      <c r="P43" s="41" t="s">
        <v>242</v>
      </c>
      <c r="Q43" s="43">
        <f>IF(VALUE(P43)&gt;=10,8,SUM(IF(VALUE(R43)&gt;=10,2,0),IF(VALUE(S43)&gt;=10,2,0),IF(VALUE(T43)&gt;=10,2,0),IF(VALUE(U43)&gt;=10,2,0)))</f>
        <v>6</v>
      </c>
      <c r="R43" s="40" t="s">
        <v>38</v>
      </c>
      <c r="S43" s="40" t="s">
        <v>135</v>
      </c>
      <c r="T43" s="40" t="s">
        <v>62</v>
      </c>
      <c r="U43" s="40" t="s">
        <v>68</v>
      </c>
      <c r="V43" s="2">
        <f>((E43*12)+(J43*10)+(P43*8))/30</f>
        <v>9.316</v>
      </c>
      <c r="W43" s="46">
        <f>IF(V43&gt;=10,30,F43+K43+Q43)</f>
        <v>18</v>
      </c>
      <c r="X43" s="41" t="s">
        <v>50</v>
      </c>
      <c r="Y43" s="43">
        <f>IF(VALUE(X43)&gt;=10,12,SUM(IF(VALUE(Z43)&gt;=10,3,0),IF(VALUE(AA43)&gt;=10,3,0),IF(VALUE(AB43)&gt;=10,3,0),IF(VALUE(AC43)&gt;=10,3,0)))</f>
        <v>12</v>
      </c>
      <c r="Z43" s="40" t="s">
        <v>116</v>
      </c>
      <c r="AA43" s="40" t="s">
        <v>39</v>
      </c>
      <c r="AB43" s="40" t="s">
        <v>33</v>
      </c>
      <c r="AC43" s="40" t="s">
        <v>97</v>
      </c>
      <c r="AD43" s="41" t="s">
        <v>413</v>
      </c>
      <c r="AE43" s="43">
        <f>IF(VALUE(AD43)&gt;=10,10,SUM(IF(VALUE(AF43)&gt;=10,3,0),IF(VALUE(AG43)&gt;=10,3,0),IF(VALUE(AH43)&gt;=10,2,0),IF(VALUE(AI43)&gt;=10,2,0)))</f>
        <v>10</v>
      </c>
      <c r="AF43" s="40" t="s">
        <v>161</v>
      </c>
      <c r="AG43" s="40" t="s">
        <v>33</v>
      </c>
      <c r="AH43" s="40" t="s">
        <v>38</v>
      </c>
      <c r="AI43" s="40" t="s">
        <v>142</v>
      </c>
      <c r="AJ43" s="41" t="s">
        <v>263</v>
      </c>
      <c r="AK43" s="43">
        <f>IF(VALUE(AJ43)&gt;=10,8,SUM(IF(VALUE(AL43)&gt;=10,2,0),IF(VALUE(AM43)&gt;=10,2,0),IF(VALUE(AN43)&gt;=10,2,0),IF(VALUE(AO43)&gt;=10,2,0)))</f>
        <v>8</v>
      </c>
      <c r="AL43" s="40" t="s">
        <v>42</v>
      </c>
      <c r="AM43" s="40" t="s">
        <v>44</v>
      </c>
      <c r="AN43" s="40" t="s">
        <v>50</v>
      </c>
      <c r="AO43" s="40" t="s">
        <v>41</v>
      </c>
      <c r="AP43" s="2">
        <f>((X43*12)+(AD43*10)+(AJ43*8))/30</f>
        <v>10.711333333333334</v>
      </c>
      <c r="AQ43" s="46">
        <f>IF(AP43&gt;=10,30,Y43+AE43+AK43)</f>
        <v>30</v>
      </c>
      <c r="AR43" s="2">
        <f>(AP43+V43)/2</f>
        <v>10.013666666666667</v>
      </c>
      <c r="AS43" s="48">
        <f>IF(AR43&gt;=9.99,60,AQ43+W43)</f>
        <v>60</v>
      </c>
      <c r="AT43" s="42" t="str">
        <f>IF(AR43&gt;=9.99,"Admis","Ajourné")</f>
        <v>Admis</v>
      </c>
    </row>
    <row r="44" spans="1:46" ht="15">
      <c r="A44" s="40">
        <v>36</v>
      </c>
      <c r="B44" s="50" t="s">
        <v>414</v>
      </c>
      <c r="C44" s="50" t="s">
        <v>415</v>
      </c>
      <c r="D44" s="50" t="s">
        <v>416</v>
      </c>
      <c r="E44" s="41" t="s">
        <v>91</v>
      </c>
      <c r="F44" s="43">
        <f>IF(VALUE(E44)&gt;=10,12,SUM(IF(VALUE(G44)&gt;=10,4,0),IF(VALUE(H44)&gt;=10,4,0),IF(VALUE(I44)&gt;=10,4,0)))</f>
        <v>8</v>
      </c>
      <c r="G44" s="40" t="s">
        <v>142</v>
      </c>
      <c r="H44" s="40" t="s">
        <v>60</v>
      </c>
      <c r="I44" s="40" t="s">
        <v>50</v>
      </c>
      <c r="J44" s="41" t="s">
        <v>136</v>
      </c>
      <c r="K44" s="43">
        <f>IF(VALUE(J44)&gt;=10,10,SUM(IF(VALUE(L44)&gt;=10,2,0),IF(VALUE(M44)&gt;=10,2,0),IF(VALUE(N44)&gt;=10,3,0),IF(VALUE(O44)&gt;=10,3,0)))</f>
        <v>10</v>
      </c>
      <c r="L44" s="40" t="s">
        <v>85</v>
      </c>
      <c r="M44" s="40" t="s">
        <v>228</v>
      </c>
      <c r="N44" s="40" t="s">
        <v>141</v>
      </c>
      <c r="O44" s="40" t="s">
        <v>91</v>
      </c>
      <c r="P44" s="41" t="s">
        <v>196</v>
      </c>
      <c r="Q44" s="43">
        <f>IF(VALUE(P44)&gt;=10,8,SUM(IF(VALUE(R44)&gt;=10,2,0),IF(VALUE(S44)&gt;=10,2,0),IF(VALUE(T44)&gt;=10,2,0),IF(VALUE(U44)&gt;=10,2,0)))</f>
        <v>8</v>
      </c>
      <c r="R44" s="40" t="s">
        <v>35</v>
      </c>
      <c r="S44" s="40" t="s">
        <v>38</v>
      </c>
      <c r="T44" s="40" t="s">
        <v>49</v>
      </c>
      <c r="U44" s="40" t="s">
        <v>47</v>
      </c>
      <c r="V44" s="2">
        <f>((E44*12)+(J44*10)+(P44*8))/30</f>
        <v>10.241333333333333</v>
      </c>
      <c r="W44" s="46">
        <f>IF(V44&gt;=10,30,F44+K44+Q44)</f>
        <v>30</v>
      </c>
      <c r="X44" s="41" t="s">
        <v>91</v>
      </c>
      <c r="Y44" s="43">
        <f>IF(VALUE(X44)&gt;=10,12,SUM(IF(VALUE(Z44)&gt;=10,3,0),IF(VALUE(AA44)&gt;=10,3,0),IF(VALUE(AB44)&gt;=10,3,0),IF(VALUE(AC44)&gt;=10,3,0)))</f>
        <v>6</v>
      </c>
      <c r="Z44" s="40" t="s">
        <v>83</v>
      </c>
      <c r="AA44" s="40" t="s">
        <v>47</v>
      </c>
      <c r="AB44" s="40" t="s">
        <v>123</v>
      </c>
      <c r="AC44" s="40" t="s">
        <v>50</v>
      </c>
      <c r="AD44" s="41" t="s">
        <v>219</v>
      </c>
      <c r="AE44" s="43">
        <f>IF(VALUE(AD44)&gt;=10,10,SUM(IF(VALUE(AF44)&gt;=10,3,0),IF(VALUE(AG44)&gt;=10,3,0),IF(VALUE(AH44)&gt;=10,2,0),IF(VALUE(AI44)&gt;=10,2,0)))</f>
        <v>10</v>
      </c>
      <c r="AF44" s="40" t="s">
        <v>38</v>
      </c>
      <c r="AG44" s="40" t="s">
        <v>38</v>
      </c>
      <c r="AH44" s="40" t="s">
        <v>32</v>
      </c>
      <c r="AI44" s="40" t="s">
        <v>44</v>
      </c>
      <c r="AJ44" s="41" t="s">
        <v>182</v>
      </c>
      <c r="AK44" s="43">
        <f>IF(VALUE(AJ44)&gt;=10,8,SUM(IF(VALUE(AL44)&gt;=10,2,0),IF(VALUE(AM44)&gt;=10,2,0),IF(VALUE(AN44)&gt;=10,2,0),IF(VALUE(AO44)&gt;=10,2,0)))</f>
        <v>8</v>
      </c>
      <c r="AL44" s="40" t="s">
        <v>42</v>
      </c>
      <c r="AM44" s="40" t="s">
        <v>44</v>
      </c>
      <c r="AN44" s="40" t="s">
        <v>126</v>
      </c>
      <c r="AO44" s="40" t="s">
        <v>33</v>
      </c>
      <c r="AP44" s="2">
        <f>((X44*12)+(AD44*10)+(AJ44*8))/30</f>
        <v>10.156666666666666</v>
      </c>
      <c r="AQ44" s="46">
        <f>IF(AP44&gt;=10,30,Y44+AE44+AK44)</f>
        <v>30</v>
      </c>
      <c r="AR44" s="2">
        <f>(AP44+V44)/2</f>
        <v>10.199</v>
      </c>
      <c r="AS44" s="48">
        <f>IF(AR44&gt;=9.99,60,AQ44+W44)</f>
        <v>60</v>
      </c>
      <c r="AT44" s="42" t="str">
        <f>IF(AR44&gt;=9.99,"Admis","Ajourné")</f>
        <v>Admis</v>
      </c>
    </row>
    <row r="45" spans="1:46" ht="15">
      <c r="A45" s="40">
        <v>37</v>
      </c>
      <c r="B45" s="50" t="s">
        <v>421</v>
      </c>
      <c r="C45" s="50" t="s">
        <v>422</v>
      </c>
      <c r="D45" s="50" t="s">
        <v>423</v>
      </c>
      <c r="E45" s="41" t="s">
        <v>167</v>
      </c>
      <c r="F45" s="43">
        <f>IF(VALUE(E45)&gt;=10,12,SUM(IF(VALUE(G45)&gt;=10,4,0),IF(VALUE(H45)&gt;=10,4,0),IF(VALUE(I45)&gt;=10,4,0)))</f>
        <v>12</v>
      </c>
      <c r="G45" s="40" t="s">
        <v>44</v>
      </c>
      <c r="H45" s="40" t="s">
        <v>39</v>
      </c>
      <c r="I45" s="40" t="s">
        <v>85</v>
      </c>
      <c r="J45" s="41" t="s">
        <v>424</v>
      </c>
      <c r="K45" s="43">
        <f>IF(VALUE(J45)&gt;=10,10,SUM(IF(VALUE(L45)&gt;=10,2,0),IF(VALUE(M45)&gt;=10,2,0),IF(VALUE(N45)&gt;=10,3,0),IF(VALUE(O45)&gt;=10,3,0)))</f>
        <v>10</v>
      </c>
      <c r="L45" s="40" t="s">
        <v>49</v>
      </c>
      <c r="M45" s="40" t="s">
        <v>268</v>
      </c>
      <c r="N45" s="40" t="s">
        <v>148</v>
      </c>
      <c r="O45" s="40" t="s">
        <v>33</v>
      </c>
      <c r="P45" s="41" t="s">
        <v>50</v>
      </c>
      <c r="Q45" s="43">
        <f>IF(VALUE(P45)&gt;=10,8,SUM(IF(VALUE(R45)&gt;=10,2,0),IF(VALUE(S45)&gt;=10,2,0),IF(VALUE(T45)&gt;=10,2,0),IF(VALUE(U45)&gt;=10,2,0)))</f>
        <v>8</v>
      </c>
      <c r="R45" s="40" t="s">
        <v>171</v>
      </c>
      <c r="S45" s="40" t="s">
        <v>38</v>
      </c>
      <c r="T45" s="40" t="s">
        <v>85</v>
      </c>
      <c r="U45" s="40" t="s">
        <v>40</v>
      </c>
      <c r="V45" s="2">
        <f>((E45*12)+(J45*10)+(P45*8))/30</f>
        <v>10.505333333333333</v>
      </c>
      <c r="W45" s="46">
        <f>IF(V45&gt;=10,30,F45+K45+Q45)</f>
        <v>30</v>
      </c>
      <c r="X45" s="41" t="s">
        <v>62</v>
      </c>
      <c r="Y45" s="43">
        <f>IF(VALUE(X45)&gt;=10,12,SUM(IF(VALUE(Z45)&gt;=10,3,0),IF(VALUE(AA45)&gt;=10,3,0),IF(VALUE(AB45)&gt;=10,3,0),IF(VALUE(AC45)&gt;=10,3,0)))</f>
        <v>12</v>
      </c>
      <c r="Z45" s="40" t="s">
        <v>50</v>
      </c>
      <c r="AA45" s="40" t="s">
        <v>141</v>
      </c>
      <c r="AB45" s="40" t="s">
        <v>148</v>
      </c>
      <c r="AC45" s="40" t="s">
        <v>33</v>
      </c>
      <c r="AD45" s="41" t="s">
        <v>94</v>
      </c>
      <c r="AE45" s="43">
        <f>IF(VALUE(AD45)&gt;=10,10,SUM(IF(VALUE(AF45)&gt;=10,3,0),IF(VALUE(AG45)&gt;=10,3,0),IF(VALUE(AH45)&gt;=10,2,0),IF(VALUE(AI45)&gt;=10,2,0)))</f>
        <v>10</v>
      </c>
      <c r="AF45" s="40" t="s">
        <v>126</v>
      </c>
      <c r="AG45" s="40" t="s">
        <v>50</v>
      </c>
      <c r="AH45" s="40" t="s">
        <v>32</v>
      </c>
      <c r="AI45" s="40" t="s">
        <v>67</v>
      </c>
      <c r="AJ45" s="41" t="s">
        <v>91</v>
      </c>
      <c r="AK45" s="43">
        <f>IF(VALUE(AJ45)&gt;=10,8,SUM(IF(VALUE(AL45)&gt;=10,2,0),IF(VALUE(AM45)&gt;=10,2,0),IF(VALUE(AN45)&gt;=10,2,0),IF(VALUE(AO45)&gt;=10,2,0)))</f>
        <v>6</v>
      </c>
      <c r="AL45" s="40" t="s">
        <v>50</v>
      </c>
      <c r="AM45" s="40" t="s">
        <v>33</v>
      </c>
      <c r="AN45" s="40" t="s">
        <v>135</v>
      </c>
      <c r="AO45" s="40" t="s">
        <v>34</v>
      </c>
      <c r="AP45" s="2">
        <f>((X45*12)+(AD45*10)+(AJ45*8))/30</f>
        <v>11.06</v>
      </c>
      <c r="AQ45" s="46">
        <f>IF(AP45&gt;=10,30,Y45+AE45+AK45)</f>
        <v>30</v>
      </c>
      <c r="AR45" s="2">
        <f>(AP45+V45)/2</f>
        <v>10.782666666666668</v>
      </c>
      <c r="AS45" s="48">
        <f>IF(AR45&gt;=9.99,60,AQ45+W45)</f>
        <v>60</v>
      </c>
      <c r="AT45" s="42" t="str">
        <f>IF(AR45&gt;=9.99,"Admis","Ajourné")</f>
        <v>Admis</v>
      </c>
    </row>
    <row r="46" spans="1:46" ht="15">
      <c r="A46" s="40">
        <v>38</v>
      </c>
      <c r="B46" s="50" t="s">
        <v>426</v>
      </c>
      <c r="C46" s="50" t="s">
        <v>427</v>
      </c>
      <c r="D46" s="50" t="s">
        <v>428</v>
      </c>
      <c r="E46" s="41" t="s">
        <v>33</v>
      </c>
      <c r="F46" s="43">
        <f>IF(VALUE(E46)&gt;=10,12,SUM(IF(VALUE(G46)&gt;=10,4,0),IF(VALUE(H46)&gt;=10,4,0),IF(VALUE(I46)&gt;=10,4,0)))</f>
        <v>12</v>
      </c>
      <c r="G46" s="40" t="s">
        <v>42</v>
      </c>
      <c r="H46" s="40" t="s">
        <v>60</v>
      </c>
      <c r="I46" s="40" t="s">
        <v>56</v>
      </c>
      <c r="J46" s="41" t="s">
        <v>158</v>
      </c>
      <c r="K46" s="43">
        <f>IF(VALUE(J46)&gt;=10,10,SUM(IF(VALUE(L46)&gt;=10,2,0),IF(VALUE(M46)&gt;=10,2,0),IF(VALUE(N46)&gt;=10,3,0),IF(VALUE(O46)&gt;=10,3,0)))</f>
        <v>8</v>
      </c>
      <c r="L46" s="40" t="s">
        <v>85</v>
      </c>
      <c r="M46" s="40" t="s">
        <v>105</v>
      </c>
      <c r="N46" s="40" t="s">
        <v>75</v>
      </c>
      <c r="O46" s="40" t="s">
        <v>33</v>
      </c>
      <c r="P46" s="41" t="s">
        <v>119</v>
      </c>
      <c r="Q46" s="43">
        <f>IF(VALUE(P46)&gt;=10,8,SUM(IF(VALUE(R46)&gt;=10,2,0),IF(VALUE(S46)&gt;=10,2,0),IF(VALUE(T46)&gt;=10,2,0),IF(VALUE(U46)&gt;=10,2,0)))</f>
        <v>8</v>
      </c>
      <c r="R46" s="40" t="s">
        <v>33</v>
      </c>
      <c r="S46" s="40" t="s">
        <v>135</v>
      </c>
      <c r="T46" s="40" t="s">
        <v>284</v>
      </c>
      <c r="U46" s="40" t="s">
        <v>85</v>
      </c>
      <c r="V46" s="2">
        <f>((E46*12)+(J46*10)+(P46*8))/30</f>
        <v>9.867333333333333</v>
      </c>
      <c r="W46" s="46">
        <f>IF(V46&gt;=10,30,F46+K46+Q46)</f>
        <v>28</v>
      </c>
      <c r="X46" s="41" t="s">
        <v>382</v>
      </c>
      <c r="Y46" s="43">
        <f>IF(VALUE(X46)&gt;=10,12,SUM(IF(VALUE(Z46)&gt;=10,3,0),IF(VALUE(AA46)&gt;=10,3,0),IF(VALUE(AB46)&gt;=10,3,0),IF(VALUE(AC46)&gt;=10,3,0)))</f>
        <v>12</v>
      </c>
      <c r="Z46" s="40" t="s">
        <v>114</v>
      </c>
      <c r="AA46" s="40" t="s">
        <v>38</v>
      </c>
      <c r="AB46" s="40" t="s">
        <v>50</v>
      </c>
      <c r="AC46" s="40" t="s">
        <v>97</v>
      </c>
      <c r="AD46" s="41" t="s">
        <v>317</v>
      </c>
      <c r="AE46" s="43">
        <f>IF(VALUE(AD46)&gt;=10,10,SUM(IF(VALUE(AF46)&gt;=10,3,0),IF(VALUE(AG46)&gt;=10,3,0),IF(VALUE(AH46)&gt;=10,2,0),IF(VALUE(AI46)&gt;=10,2,0)))</f>
        <v>5</v>
      </c>
      <c r="AF46" s="40" t="s">
        <v>85</v>
      </c>
      <c r="AG46" s="40" t="s">
        <v>143</v>
      </c>
      <c r="AH46" s="40" t="s">
        <v>60</v>
      </c>
      <c r="AI46" s="40" t="s">
        <v>99</v>
      </c>
      <c r="AJ46" s="41" t="s">
        <v>160</v>
      </c>
      <c r="AK46" s="43">
        <f>IF(VALUE(AJ46)&gt;=10,8,SUM(IF(VALUE(AL46)&gt;=10,2,0),IF(VALUE(AM46)&gt;=10,2,0),IF(VALUE(AN46)&gt;=10,2,0),IF(VALUE(AO46)&gt;=10,2,0)))</f>
        <v>8</v>
      </c>
      <c r="AL46" s="40" t="s">
        <v>154</v>
      </c>
      <c r="AM46" s="40" t="s">
        <v>65</v>
      </c>
      <c r="AN46" s="40" t="s">
        <v>161</v>
      </c>
      <c r="AO46" s="40" t="s">
        <v>161</v>
      </c>
      <c r="AP46" s="2">
        <f>((X46*12)+(AD46*10)+(AJ46*8))/30</f>
        <v>10.266</v>
      </c>
      <c r="AQ46" s="46">
        <f>IF(AP46&gt;=10,30,Y46+AE46+AK46)</f>
        <v>30</v>
      </c>
      <c r="AR46" s="2">
        <f>(AP46+V46)/2</f>
        <v>10.066666666666666</v>
      </c>
      <c r="AS46" s="48">
        <f>IF(AR46&gt;=9.99,60,AQ46+W46)</f>
        <v>60</v>
      </c>
      <c r="AT46" s="42" t="str">
        <f>IF(AR46&gt;=9.99,"Admis","Ajourné")</f>
        <v>Admis</v>
      </c>
    </row>
    <row r="47" spans="1:46" ht="15">
      <c r="A47" s="40">
        <v>39</v>
      </c>
      <c r="B47" s="50" t="s">
        <v>431</v>
      </c>
      <c r="C47" s="50" t="s">
        <v>432</v>
      </c>
      <c r="D47" s="50" t="s">
        <v>433</v>
      </c>
      <c r="E47" s="41" t="s">
        <v>91</v>
      </c>
      <c r="F47" s="43">
        <f>IF(VALUE(E47)&gt;=10,12,SUM(IF(VALUE(G47)&gt;=10,4,0),IF(VALUE(H47)&gt;=10,4,0),IF(VALUE(I47)&gt;=10,4,0)))</f>
        <v>8</v>
      </c>
      <c r="G47" s="40" t="s">
        <v>142</v>
      </c>
      <c r="H47" s="40" t="s">
        <v>60</v>
      </c>
      <c r="I47" s="40" t="s">
        <v>50</v>
      </c>
      <c r="J47" s="41" t="s">
        <v>163</v>
      </c>
      <c r="K47" s="43">
        <f>IF(VALUE(J47)&gt;=10,10,SUM(IF(VALUE(L47)&gt;=10,2,0),IF(VALUE(M47)&gt;=10,2,0),IF(VALUE(N47)&gt;=10,3,0),IF(VALUE(O47)&gt;=10,3,0)))</f>
        <v>10</v>
      </c>
      <c r="L47" s="40" t="s">
        <v>38</v>
      </c>
      <c r="M47" s="40" t="s">
        <v>82</v>
      </c>
      <c r="N47" s="40" t="s">
        <v>32</v>
      </c>
      <c r="O47" s="40" t="s">
        <v>97</v>
      </c>
      <c r="P47" s="41" t="s">
        <v>434</v>
      </c>
      <c r="Q47" s="43">
        <f>IF(VALUE(P47)&gt;=10,8,SUM(IF(VALUE(R47)&gt;=10,2,0),IF(VALUE(S47)&gt;=10,2,0),IF(VALUE(T47)&gt;=10,2,0),IF(VALUE(U47)&gt;=10,2,0)))</f>
        <v>8</v>
      </c>
      <c r="R47" s="40" t="s">
        <v>97</v>
      </c>
      <c r="S47" s="40" t="s">
        <v>44</v>
      </c>
      <c r="T47" s="40" t="s">
        <v>121</v>
      </c>
      <c r="U47" s="40" t="s">
        <v>41</v>
      </c>
      <c r="V47" s="2">
        <f>((E47*12)+(J47*10)+(P47*8))/30</f>
        <v>10.735999999999999</v>
      </c>
      <c r="W47" s="46">
        <f>IF(V47&gt;=10,30,F47+K47+Q47)</f>
        <v>30</v>
      </c>
      <c r="X47" s="41" t="s">
        <v>81</v>
      </c>
      <c r="Y47" s="43">
        <f>IF(VALUE(X47)&gt;=10,12,SUM(IF(VALUE(Z47)&gt;=10,3,0),IF(VALUE(AA47)&gt;=10,3,0),IF(VALUE(AB47)&gt;=10,3,0),IF(VALUE(AC47)&gt;=10,3,0)))</f>
        <v>6</v>
      </c>
      <c r="Z47" s="40" t="s">
        <v>76</v>
      </c>
      <c r="AA47" s="40" t="s">
        <v>85</v>
      </c>
      <c r="AB47" s="40" t="s">
        <v>85</v>
      </c>
      <c r="AC47" s="40" t="s">
        <v>105</v>
      </c>
      <c r="AD47" s="41" t="s">
        <v>219</v>
      </c>
      <c r="AE47" s="43">
        <f>IF(VALUE(AD47)&gt;=10,10,SUM(IF(VALUE(AF47)&gt;=10,3,0),IF(VALUE(AG47)&gt;=10,3,0),IF(VALUE(AH47)&gt;=10,2,0),IF(VALUE(AI47)&gt;=10,2,0)))</f>
        <v>10</v>
      </c>
      <c r="AF47" s="40" t="s">
        <v>161</v>
      </c>
      <c r="AG47" s="40" t="s">
        <v>59</v>
      </c>
      <c r="AH47" s="40" t="s">
        <v>56</v>
      </c>
      <c r="AI47" s="40" t="s">
        <v>99</v>
      </c>
      <c r="AJ47" s="41" t="s">
        <v>240</v>
      </c>
      <c r="AK47" s="43">
        <f>IF(VALUE(AJ47)&gt;=10,8,SUM(IF(VALUE(AL47)&gt;=10,2,0),IF(VALUE(AM47)&gt;=10,2,0),IF(VALUE(AN47)&gt;=10,2,0),IF(VALUE(AO47)&gt;=10,2,0)))</f>
        <v>4</v>
      </c>
      <c r="AL47" s="40" t="s">
        <v>42</v>
      </c>
      <c r="AM47" s="40" t="s">
        <v>33</v>
      </c>
      <c r="AN47" s="40" t="s">
        <v>435</v>
      </c>
      <c r="AO47" s="40" t="s">
        <v>182</v>
      </c>
      <c r="AP47" s="2">
        <f>((X47*12)+(AD47*10)+(AJ47*8))/30</f>
        <v>9.274000000000001</v>
      </c>
      <c r="AQ47" s="46">
        <f>IF(AP47&gt;=10,30,Y47+AE47+AK47)</f>
        <v>20</v>
      </c>
      <c r="AR47" s="2">
        <f>(AP47+V47)/2</f>
        <v>10.004999999999999</v>
      </c>
      <c r="AS47" s="48">
        <f>IF(AR47&gt;=9.99,60,AQ47+W47)</f>
        <v>60</v>
      </c>
      <c r="AT47" s="42" t="str">
        <f>IF(AR47&gt;=9.99,"Admis","Ajourné")</f>
        <v>Admis</v>
      </c>
    </row>
    <row r="48" spans="1:46" ht="15">
      <c r="A48" s="40">
        <v>40</v>
      </c>
      <c r="B48" s="50" t="s">
        <v>436</v>
      </c>
      <c r="C48" s="50" t="s">
        <v>437</v>
      </c>
      <c r="D48" s="50" t="s">
        <v>438</v>
      </c>
      <c r="E48" s="41" t="s">
        <v>60</v>
      </c>
      <c r="F48" s="43">
        <f>IF(VALUE(E48)&gt;=10,12,SUM(IF(VALUE(G48)&gt;=10,4,0),IF(VALUE(H48)&gt;=10,4,0),IF(VALUE(I48)&gt;=10,4,0)))</f>
        <v>12</v>
      </c>
      <c r="G48" s="40" t="s">
        <v>42</v>
      </c>
      <c r="H48" s="40" t="s">
        <v>60</v>
      </c>
      <c r="I48" s="40" t="s">
        <v>45</v>
      </c>
      <c r="J48" s="41" t="s">
        <v>124</v>
      </c>
      <c r="K48" s="43">
        <f>IF(VALUE(J48)&gt;=10,10,SUM(IF(VALUE(L48)&gt;=10,2,0),IF(VALUE(M48)&gt;=10,2,0),IF(VALUE(N48)&gt;=10,3,0),IF(VALUE(O48)&gt;=10,3,0)))</f>
        <v>10</v>
      </c>
      <c r="L48" s="40" t="s">
        <v>85</v>
      </c>
      <c r="M48" s="40" t="s">
        <v>56</v>
      </c>
      <c r="N48" s="40" t="s">
        <v>45</v>
      </c>
      <c r="O48" s="40" t="s">
        <v>97</v>
      </c>
      <c r="P48" s="41" t="s">
        <v>207</v>
      </c>
      <c r="Q48" s="43">
        <f>IF(VALUE(P48)&gt;=10,8,SUM(IF(VALUE(R48)&gt;=10,2,0),IF(VALUE(S48)&gt;=10,2,0),IF(VALUE(T48)&gt;=10,2,0),IF(VALUE(U48)&gt;=10,2,0)))</f>
        <v>8</v>
      </c>
      <c r="R48" s="40" t="s">
        <v>33</v>
      </c>
      <c r="S48" s="40" t="s">
        <v>85</v>
      </c>
      <c r="T48" s="40" t="s">
        <v>86</v>
      </c>
      <c r="U48" s="40" t="s">
        <v>49</v>
      </c>
      <c r="V48" s="2">
        <f>((E48*12)+(J48*10)+(P48*8))/30</f>
        <v>11.394666666666668</v>
      </c>
      <c r="W48" s="46">
        <f>IF(V48&gt;=10,30,F48+K48+Q48)</f>
        <v>30</v>
      </c>
      <c r="X48" s="41" t="s">
        <v>439</v>
      </c>
      <c r="Y48" s="43">
        <f>IF(VALUE(X48)&gt;=10,12,SUM(IF(VALUE(Z48)&gt;=10,3,0),IF(VALUE(AA48)&gt;=10,3,0),IF(VALUE(AB48)&gt;=10,3,0),IF(VALUE(AC48)&gt;=10,3,0)))</f>
        <v>9</v>
      </c>
      <c r="Z48" s="40" t="s">
        <v>33</v>
      </c>
      <c r="AA48" s="40" t="s">
        <v>56</v>
      </c>
      <c r="AB48" s="40" t="s">
        <v>56</v>
      </c>
      <c r="AC48" s="40" t="s">
        <v>105</v>
      </c>
      <c r="AD48" s="41" t="s">
        <v>440</v>
      </c>
      <c r="AE48" s="43">
        <f>IF(VALUE(AD48)&gt;=10,10,SUM(IF(VALUE(AF48)&gt;=10,3,0),IF(VALUE(AG48)&gt;=10,3,0),IF(VALUE(AH48)&gt;=10,2,0),IF(VALUE(AI48)&gt;=10,2,0)))</f>
        <v>10</v>
      </c>
      <c r="AF48" s="40" t="s">
        <v>161</v>
      </c>
      <c r="AG48" s="40" t="s">
        <v>154</v>
      </c>
      <c r="AH48" s="40" t="s">
        <v>45</v>
      </c>
      <c r="AI48" s="40" t="s">
        <v>56</v>
      </c>
      <c r="AJ48" s="41" t="s">
        <v>344</v>
      </c>
      <c r="AK48" s="43">
        <f>IF(VALUE(AJ48)&gt;=10,8,SUM(IF(VALUE(AL48)&gt;=10,2,0),IF(VALUE(AM48)&gt;=10,2,0),IF(VALUE(AN48)&gt;=10,2,0),IF(VALUE(AO48)&gt;=10,2,0)))</f>
        <v>2</v>
      </c>
      <c r="AL48" s="40" t="s">
        <v>101</v>
      </c>
      <c r="AM48" s="40" t="s">
        <v>44</v>
      </c>
      <c r="AN48" s="40" t="s">
        <v>34</v>
      </c>
      <c r="AO48" s="40" t="s">
        <v>91</v>
      </c>
      <c r="AP48" s="2">
        <f>((X48*12)+(AD48*10)+(AJ48*8))/30</f>
        <v>9.825333333333333</v>
      </c>
      <c r="AQ48" s="46">
        <f>IF(AP48&gt;=10,30,Y48+AE48+AK48)</f>
        <v>21</v>
      </c>
      <c r="AR48" s="2">
        <f>(AP48+V48)/2</f>
        <v>10.61</v>
      </c>
      <c r="AS48" s="48">
        <f>IF(AR48&gt;=9.99,60,AQ48+W48)</f>
        <v>60</v>
      </c>
      <c r="AT48" s="42" t="str">
        <f>IF(AR48&gt;=9.99,"Admis","Ajourné")</f>
        <v>Admis</v>
      </c>
    </row>
    <row r="49" spans="1:46" ht="15">
      <c r="A49" s="40">
        <v>41</v>
      </c>
      <c r="B49" s="50" t="s">
        <v>441</v>
      </c>
      <c r="C49" s="50" t="s">
        <v>442</v>
      </c>
      <c r="D49" s="50" t="s">
        <v>443</v>
      </c>
      <c r="E49" s="41" t="s">
        <v>212</v>
      </c>
      <c r="F49" s="43">
        <f>IF(VALUE(E49)&gt;=10,12,SUM(IF(VALUE(G49)&gt;=10,4,0),IF(VALUE(H49)&gt;=10,4,0),IF(VALUE(I49)&gt;=10,4,0)))</f>
        <v>12</v>
      </c>
      <c r="G49" s="40" t="s">
        <v>99</v>
      </c>
      <c r="H49" s="40" t="s">
        <v>141</v>
      </c>
      <c r="I49" s="40" t="s">
        <v>50</v>
      </c>
      <c r="J49" s="41" t="s">
        <v>320</v>
      </c>
      <c r="K49" s="43">
        <f>IF(VALUE(J49)&gt;=10,10,SUM(IF(VALUE(L49)&gt;=10,2,0),IF(VALUE(M49)&gt;=10,2,0),IF(VALUE(N49)&gt;=10,3,0),IF(VALUE(O49)&gt;=10,3,0)))</f>
        <v>10</v>
      </c>
      <c r="L49" s="40" t="s">
        <v>161</v>
      </c>
      <c r="M49" s="40" t="s">
        <v>135</v>
      </c>
      <c r="N49" s="40" t="s">
        <v>74</v>
      </c>
      <c r="O49" s="40" t="s">
        <v>38</v>
      </c>
      <c r="P49" s="41" t="s">
        <v>429</v>
      </c>
      <c r="Q49" s="43">
        <f>IF(VALUE(P49)&gt;=10,8,SUM(IF(VALUE(R49)&gt;=10,2,0),IF(VALUE(S49)&gt;=10,2,0),IF(VALUE(T49)&gt;=10,2,0),IF(VALUE(U49)&gt;=10,2,0)))</f>
        <v>6</v>
      </c>
      <c r="R49" s="40" t="s">
        <v>33</v>
      </c>
      <c r="S49" s="40" t="s">
        <v>59</v>
      </c>
      <c r="T49" s="40" t="s">
        <v>182</v>
      </c>
      <c r="U49" s="40" t="s">
        <v>33</v>
      </c>
      <c r="V49" s="2">
        <f>((E49*12)+(J49*10)+(P49*8))/30</f>
        <v>10.111333333333333</v>
      </c>
      <c r="W49" s="46">
        <f>IF(V49&gt;=10,30,F49+K49+Q49)</f>
        <v>30</v>
      </c>
      <c r="X49" s="41" t="s">
        <v>35</v>
      </c>
      <c r="Y49" s="43">
        <f>IF(VALUE(X49)&gt;=10,12,SUM(IF(VALUE(Z49)&gt;=10,3,0),IF(VALUE(AA49)&gt;=10,3,0),IF(VALUE(AB49)&gt;=10,3,0),IF(VALUE(AC49)&gt;=10,3,0)))</f>
        <v>12</v>
      </c>
      <c r="Z49" s="40" t="s">
        <v>32</v>
      </c>
      <c r="AA49" s="40" t="s">
        <v>90</v>
      </c>
      <c r="AB49" s="40" t="s">
        <v>114</v>
      </c>
      <c r="AC49" s="40" t="s">
        <v>97</v>
      </c>
      <c r="AD49" s="41" t="s">
        <v>56</v>
      </c>
      <c r="AE49" s="43">
        <f>IF(VALUE(AD49)&gt;=10,10,SUM(IF(VALUE(AF49)&gt;=10,3,0),IF(VALUE(AG49)&gt;=10,3,0),IF(VALUE(AH49)&gt;=10,2,0),IF(VALUE(AI49)&gt;=10,2,0)))</f>
        <v>10</v>
      </c>
      <c r="AF49" s="40" t="s">
        <v>161</v>
      </c>
      <c r="AG49" s="40" t="s">
        <v>59</v>
      </c>
      <c r="AH49" s="40" t="s">
        <v>38</v>
      </c>
      <c r="AI49" s="40" t="s">
        <v>67</v>
      </c>
      <c r="AJ49" s="41" t="s">
        <v>444</v>
      </c>
      <c r="AK49" s="43">
        <f>IF(VALUE(AJ49)&gt;=10,8,SUM(IF(VALUE(AL49)&gt;=10,2,0),IF(VALUE(AM49)&gt;=10,2,0),IF(VALUE(AN49)&gt;=10,2,0),IF(VALUE(AO49)&gt;=10,2,0)))</f>
        <v>2</v>
      </c>
      <c r="AL49" s="40" t="s">
        <v>182</v>
      </c>
      <c r="AM49" s="40" t="s">
        <v>105</v>
      </c>
      <c r="AN49" s="40" t="s">
        <v>181</v>
      </c>
      <c r="AO49" s="40" t="s">
        <v>42</v>
      </c>
      <c r="AP49" s="2">
        <f>((X49*12)+(AD49*10)+(AJ49*8))/30</f>
        <v>10.258000000000001</v>
      </c>
      <c r="AQ49" s="46">
        <f>IF(AP49&gt;=10,30,Y49+AE49+AK49)</f>
        <v>30</v>
      </c>
      <c r="AR49" s="2">
        <f>(AP49+V49)/2</f>
        <v>10.184666666666667</v>
      </c>
      <c r="AS49" s="48">
        <f>IF(AR49&gt;=9.99,60,AQ49+W49)</f>
        <v>60</v>
      </c>
      <c r="AT49" s="42" t="str">
        <f>IF(AR49&gt;=9.99,"Admis","Ajourné")</f>
        <v>Admis</v>
      </c>
    </row>
    <row r="50" spans="1:46" ht="15">
      <c r="A50" s="40">
        <v>42</v>
      </c>
      <c r="B50" s="50" t="s">
        <v>445</v>
      </c>
      <c r="C50" s="50" t="s">
        <v>446</v>
      </c>
      <c r="D50" s="50" t="s">
        <v>378</v>
      </c>
      <c r="E50" s="41" t="s">
        <v>38</v>
      </c>
      <c r="F50" s="43">
        <f>IF(VALUE(E50)&gt;=10,12,SUM(IF(VALUE(G50)&gt;=10,4,0),IF(VALUE(H50)&gt;=10,4,0),IF(VALUE(I50)&gt;=10,4,0)))</f>
        <v>12</v>
      </c>
      <c r="G50" s="40" t="s">
        <v>50</v>
      </c>
      <c r="H50" s="40" t="s">
        <v>32</v>
      </c>
      <c r="I50" s="40" t="s">
        <v>64</v>
      </c>
      <c r="J50" s="41" t="s">
        <v>217</v>
      </c>
      <c r="K50" s="43">
        <f>IF(VALUE(J50)&gt;=10,10,SUM(IF(VALUE(L50)&gt;=10,2,0),IF(VALUE(M50)&gt;=10,2,0),IF(VALUE(N50)&gt;=10,3,0),IF(VALUE(O50)&gt;=10,3,0)))</f>
        <v>10</v>
      </c>
      <c r="L50" s="40" t="s">
        <v>38</v>
      </c>
      <c r="M50" s="40" t="s">
        <v>33</v>
      </c>
      <c r="N50" s="40" t="s">
        <v>45</v>
      </c>
      <c r="O50" s="40" t="s">
        <v>44</v>
      </c>
      <c r="P50" s="41" t="s">
        <v>269</v>
      </c>
      <c r="Q50" s="43">
        <f>IF(VALUE(P50)&gt;=10,8,SUM(IF(VALUE(R50)&gt;=10,2,0),IF(VALUE(S50)&gt;=10,2,0),IF(VALUE(T50)&gt;=10,2,0),IF(VALUE(U50)&gt;=10,2,0)))</f>
        <v>8</v>
      </c>
      <c r="R50" s="40" t="s">
        <v>34</v>
      </c>
      <c r="S50" s="40" t="s">
        <v>42</v>
      </c>
      <c r="T50" s="40" t="s">
        <v>363</v>
      </c>
      <c r="U50" s="40" t="s">
        <v>42</v>
      </c>
      <c r="V50" s="2">
        <f>((E50*12)+(J50*10)+(P50*8))/30</f>
        <v>10.982666666666667</v>
      </c>
      <c r="W50" s="46">
        <f>IF(V50&gt;=10,30,F50+K50+Q50)</f>
        <v>30</v>
      </c>
      <c r="X50" s="41" t="s">
        <v>44</v>
      </c>
      <c r="Y50" s="43">
        <f>IF(VALUE(X50)&gt;=10,12,SUM(IF(VALUE(Z50)&gt;=10,3,0),IF(VALUE(AA50)&gt;=10,3,0),IF(VALUE(AB50)&gt;=10,3,0),IF(VALUE(AC50)&gt;=10,3,0)))</f>
        <v>3</v>
      </c>
      <c r="Z50" s="40" t="s">
        <v>142</v>
      </c>
      <c r="AA50" s="40" t="s">
        <v>85</v>
      </c>
      <c r="AB50" s="40" t="s">
        <v>67</v>
      </c>
      <c r="AC50" s="40" t="s">
        <v>105</v>
      </c>
      <c r="AD50" s="41" t="s">
        <v>447</v>
      </c>
      <c r="AE50" s="43">
        <f>IF(VALUE(AD50)&gt;=10,10,SUM(IF(VALUE(AF50)&gt;=10,3,0),IF(VALUE(AG50)&gt;=10,3,0),IF(VALUE(AH50)&gt;=10,2,0),IF(VALUE(AI50)&gt;=10,2,0)))</f>
        <v>10</v>
      </c>
      <c r="AF50" s="40" t="s">
        <v>146</v>
      </c>
      <c r="AG50" s="40" t="s">
        <v>47</v>
      </c>
      <c r="AH50" s="40" t="s">
        <v>33</v>
      </c>
      <c r="AI50" s="40" t="s">
        <v>148</v>
      </c>
      <c r="AJ50" s="41" t="s">
        <v>291</v>
      </c>
      <c r="AK50" s="43">
        <f>IF(VALUE(AJ50)&gt;=10,8,SUM(IF(VALUE(AL50)&gt;=10,2,0),IF(VALUE(AM50)&gt;=10,2,0),IF(VALUE(AN50)&gt;=10,2,0),IF(VALUE(AO50)&gt;=10,2,0)))</f>
        <v>4</v>
      </c>
      <c r="AL50" s="40" t="s">
        <v>44</v>
      </c>
      <c r="AM50" s="40" t="s">
        <v>33</v>
      </c>
      <c r="AN50" s="40" t="s">
        <v>284</v>
      </c>
      <c r="AO50" s="40" t="s">
        <v>58</v>
      </c>
      <c r="AP50" s="2">
        <f>((X50*12)+(AD50*10)+(AJ50*8))/30</f>
        <v>9.572666666666667</v>
      </c>
      <c r="AQ50" s="46">
        <f>IF(AP50&gt;=10,30,Y50+AE50+AK50)</f>
        <v>17</v>
      </c>
      <c r="AR50" s="2">
        <f>(AP50+V50)/2</f>
        <v>10.277666666666667</v>
      </c>
      <c r="AS50" s="48">
        <f>IF(AR50&gt;=9.99,60,AQ50+W50)</f>
        <v>60</v>
      </c>
      <c r="AT50" s="42" t="str">
        <f>IF(AR50&gt;=9.99,"Admis","Ajourné")</f>
        <v>Admis</v>
      </c>
    </row>
    <row r="51" spans="1:46" ht="15">
      <c r="A51" s="40">
        <v>43</v>
      </c>
      <c r="B51" s="50" t="s">
        <v>449</v>
      </c>
      <c r="C51" s="50" t="s">
        <v>446</v>
      </c>
      <c r="D51" s="50" t="s">
        <v>450</v>
      </c>
      <c r="E51" s="41" t="s">
        <v>91</v>
      </c>
      <c r="F51" s="43">
        <f>IF(VALUE(E51)&gt;=10,12,SUM(IF(VALUE(G51)&gt;=10,4,0),IF(VALUE(H51)&gt;=10,4,0),IF(VALUE(I51)&gt;=10,4,0)))</f>
        <v>4</v>
      </c>
      <c r="G51" s="40" t="s">
        <v>228</v>
      </c>
      <c r="H51" s="40" t="s">
        <v>188</v>
      </c>
      <c r="I51" s="40" t="s">
        <v>59</v>
      </c>
      <c r="J51" s="41" t="s">
        <v>451</v>
      </c>
      <c r="K51" s="43">
        <f>IF(VALUE(J51)&gt;=10,10,SUM(IF(VALUE(L51)&gt;=10,2,0),IF(VALUE(M51)&gt;=10,2,0),IF(VALUE(N51)&gt;=10,3,0),IF(VALUE(O51)&gt;=10,3,0)))</f>
        <v>2</v>
      </c>
      <c r="L51" s="40" t="s">
        <v>33</v>
      </c>
      <c r="M51" s="40" t="s">
        <v>135</v>
      </c>
      <c r="N51" s="40" t="s">
        <v>67</v>
      </c>
      <c r="O51" s="40" t="s">
        <v>51</v>
      </c>
      <c r="P51" s="41" t="s">
        <v>403</v>
      </c>
      <c r="Q51" s="43">
        <f>IF(VALUE(P51)&gt;=10,8,SUM(IF(VALUE(R51)&gt;=10,2,0),IF(VALUE(S51)&gt;=10,2,0),IF(VALUE(T51)&gt;=10,2,0),IF(VALUE(U51)&gt;=10,2,0)))</f>
        <v>4</v>
      </c>
      <c r="R51" s="40" t="s">
        <v>51</v>
      </c>
      <c r="S51" s="40" t="s">
        <v>42</v>
      </c>
      <c r="T51" s="40" t="s">
        <v>62</v>
      </c>
      <c r="U51" s="40" t="s">
        <v>49</v>
      </c>
      <c r="V51" s="2">
        <f>((E51*12)+(J51*10)+(P51*8))/30</f>
        <v>7.983999999999999</v>
      </c>
      <c r="W51" s="46">
        <f>IF(V51&gt;=10,30,F51+K51+Q51)</f>
        <v>10</v>
      </c>
      <c r="X51" s="41" t="s">
        <v>452</v>
      </c>
      <c r="Y51" s="43">
        <f>IF(VALUE(X51)&gt;=10,12,SUM(IF(VALUE(Z51)&gt;=10,3,0),IF(VALUE(AA51)&gt;=10,3,0),IF(VALUE(AB51)&gt;=10,3,0),IF(VALUE(AC51)&gt;=10,3,0)))</f>
        <v>0</v>
      </c>
      <c r="Z51" s="40" t="s">
        <v>51</v>
      </c>
      <c r="AA51" s="40" t="s">
        <v>268</v>
      </c>
      <c r="AB51" s="40" t="s">
        <v>237</v>
      </c>
      <c r="AC51" s="40" t="s">
        <v>105</v>
      </c>
      <c r="AD51" s="41" t="s">
        <v>453</v>
      </c>
      <c r="AE51" s="43">
        <f>IF(VALUE(AD51)&gt;=10,10,SUM(IF(VALUE(AF51)&gt;=10,3,0),IF(VALUE(AG51)&gt;=10,3,0),IF(VALUE(AH51)&gt;=10,2,0),IF(VALUE(AI51)&gt;=10,2,0)))</f>
        <v>3</v>
      </c>
      <c r="AF51" s="40" t="s">
        <v>97</v>
      </c>
      <c r="AG51" s="40" t="s">
        <v>47</v>
      </c>
      <c r="AH51" s="40" t="s">
        <v>135</v>
      </c>
      <c r="AI51" s="40" t="s">
        <v>116</v>
      </c>
      <c r="AJ51" s="41" t="s">
        <v>454</v>
      </c>
      <c r="AK51" s="43">
        <f>IF(VALUE(AJ51)&gt;=10,8,SUM(IF(VALUE(AL51)&gt;=10,2,0),IF(VALUE(AM51)&gt;=10,2,0),IF(VALUE(AN51)&gt;=10,2,0),IF(VALUE(AO51)&gt;=10,2,0)))</f>
        <v>0</v>
      </c>
      <c r="AL51" s="40" t="s">
        <v>51</v>
      </c>
      <c r="AM51" s="40" t="s">
        <v>51</v>
      </c>
      <c r="AN51" s="40" t="s">
        <v>158</v>
      </c>
      <c r="AO51" s="40" t="s">
        <v>143</v>
      </c>
      <c r="AP51" s="2">
        <f>((X51*12)+(AD51*10)+(AJ51*8))/30</f>
        <v>4.978666666666667</v>
      </c>
      <c r="AQ51" s="46">
        <f>IF(AP51&gt;=10,30,Y51+AE51+AK51)</f>
        <v>3</v>
      </c>
      <c r="AR51" s="2">
        <f>(AP51+V51)/2</f>
        <v>6.481333333333334</v>
      </c>
      <c r="AS51" s="48">
        <f>IF(AR51&gt;=9.99,60,AQ51+W51)</f>
        <v>13</v>
      </c>
      <c r="AT51" s="42" t="str">
        <f>IF(AR51&gt;=9.99,"Admis","Ajourné")</f>
        <v>Ajourné</v>
      </c>
    </row>
    <row r="52" spans="1:46" ht="15">
      <c r="A52" s="40">
        <v>44</v>
      </c>
      <c r="B52" s="50" t="s">
        <v>458</v>
      </c>
      <c r="C52" s="50" t="s">
        <v>459</v>
      </c>
      <c r="D52" s="50" t="s">
        <v>460</v>
      </c>
      <c r="E52" s="41" t="s">
        <v>320</v>
      </c>
      <c r="F52" s="43">
        <f>IF(VALUE(E52)&gt;=10,12,SUM(IF(VALUE(G52)&gt;=10,4,0),IF(VALUE(H52)&gt;=10,4,0),IF(VALUE(I52)&gt;=10,4,0)))</f>
        <v>12</v>
      </c>
      <c r="G52" s="40" t="s">
        <v>154</v>
      </c>
      <c r="H52" s="40" t="s">
        <v>32</v>
      </c>
      <c r="I52" s="40" t="s">
        <v>60</v>
      </c>
      <c r="J52" s="41" t="s">
        <v>331</v>
      </c>
      <c r="K52" s="43">
        <f>IF(VALUE(J52)&gt;=10,10,SUM(IF(VALUE(L52)&gt;=10,2,0),IF(VALUE(M52)&gt;=10,2,0),IF(VALUE(N52)&gt;=10,3,0),IF(VALUE(O52)&gt;=10,3,0)))</f>
        <v>8</v>
      </c>
      <c r="L52" s="40" t="s">
        <v>85</v>
      </c>
      <c r="M52" s="40" t="s">
        <v>194</v>
      </c>
      <c r="N52" s="40" t="s">
        <v>60</v>
      </c>
      <c r="O52" s="40" t="s">
        <v>50</v>
      </c>
      <c r="P52" s="41" t="s">
        <v>136</v>
      </c>
      <c r="Q52" s="43">
        <f>IF(VALUE(P52)&gt;=10,8,SUM(IF(VALUE(R52)&gt;=10,2,0),IF(VALUE(S52)&gt;=10,2,0),IF(VALUE(T52)&gt;=10,2,0),IF(VALUE(U52)&gt;=10,2,0)))</f>
        <v>8</v>
      </c>
      <c r="R52" s="40" t="s">
        <v>182</v>
      </c>
      <c r="S52" s="40" t="s">
        <v>237</v>
      </c>
      <c r="T52" s="40" t="s">
        <v>96</v>
      </c>
      <c r="U52" s="40" t="s">
        <v>108</v>
      </c>
      <c r="V52" s="2">
        <f>((E52*12)+(J52*10)+(P52*8))/30</f>
        <v>10.092</v>
      </c>
      <c r="W52" s="46">
        <f>IF(V52&gt;=10,30,F52+K52+Q52)</f>
        <v>30</v>
      </c>
      <c r="X52" s="41" t="s">
        <v>42</v>
      </c>
      <c r="Y52" s="43">
        <f>IF(VALUE(X52)&gt;=10,12,SUM(IF(VALUE(Z52)&gt;=10,3,0),IF(VALUE(AA52)&gt;=10,3,0),IF(VALUE(AB52)&gt;=10,3,0),IF(VALUE(AC52)&gt;=10,3,0)))</f>
        <v>3</v>
      </c>
      <c r="Z52" s="40" t="s">
        <v>99</v>
      </c>
      <c r="AA52" s="40" t="s">
        <v>67</v>
      </c>
      <c r="AB52" s="40" t="s">
        <v>44</v>
      </c>
      <c r="AC52" s="40" t="s">
        <v>33</v>
      </c>
      <c r="AD52" s="41" t="s">
        <v>43</v>
      </c>
      <c r="AE52" s="43">
        <f>IF(VALUE(AD52)&gt;=10,10,SUM(IF(VALUE(AF52)&gt;=10,3,0),IF(VALUE(AG52)&gt;=10,3,0),IF(VALUE(AH52)&gt;=10,2,0),IF(VALUE(AI52)&gt;=10,2,0)))</f>
        <v>5</v>
      </c>
      <c r="AF52" s="40" t="s">
        <v>85</v>
      </c>
      <c r="AG52" s="40" t="s">
        <v>44</v>
      </c>
      <c r="AH52" s="40" t="s">
        <v>56</v>
      </c>
      <c r="AI52" s="40" t="s">
        <v>142</v>
      </c>
      <c r="AJ52" s="41" t="s">
        <v>456</v>
      </c>
      <c r="AK52" s="43">
        <f>IF(VALUE(AJ52)&gt;=10,8,SUM(IF(VALUE(AL52)&gt;=10,2,0),IF(VALUE(AM52)&gt;=10,2,0),IF(VALUE(AN52)&gt;=10,2,0),IF(VALUE(AO52)&gt;=10,2,0)))</f>
        <v>4</v>
      </c>
      <c r="AL52" s="40" t="s">
        <v>42</v>
      </c>
      <c r="AM52" s="40" t="s">
        <v>44</v>
      </c>
      <c r="AN52" s="40" t="s">
        <v>33</v>
      </c>
      <c r="AO52" s="40" t="s">
        <v>40</v>
      </c>
      <c r="AP52" s="2">
        <f>((X52*12)+(AD52*10)+(AJ52*8))/30</f>
        <v>9.407333333333332</v>
      </c>
      <c r="AQ52" s="46">
        <f>IF(AP52&gt;=10,30,Y52+AE52+AK52)</f>
        <v>12</v>
      </c>
      <c r="AR52" s="2">
        <f>(AP52+V52)/2</f>
        <v>9.749666666666666</v>
      </c>
      <c r="AS52" s="48">
        <f>IF(AR52&gt;=9.99,60,AQ52+W52)</f>
        <v>42</v>
      </c>
      <c r="AT52" s="42" t="str">
        <f>IF(AR52&gt;=9.99,"Admis","Ajourné")</f>
        <v>Ajourné</v>
      </c>
    </row>
    <row r="53" spans="1:46" ht="15">
      <c r="A53" s="40">
        <v>45</v>
      </c>
      <c r="B53" s="50" t="s">
        <v>461</v>
      </c>
      <c r="C53" s="50" t="s">
        <v>462</v>
      </c>
      <c r="D53" s="50" t="s">
        <v>463</v>
      </c>
      <c r="E53" s="41" t="s">
        <v>100</v>
      </c>
      <c r="F53" s="43">
        <f>IF(VALUE(E53)&gt;=10,12,SUM(IF(VALUE(G53)&gt;=10,4,0),IF(VALUE(H53)&gt;=10,4,0),IF(VALUE(I53)&gt;=10,4,0)))</f>
        <v>12</v>
      </c>
      <c r="G53" s="40" t="s">
        <v>44</v>
      </c>
      <c r="H53" s="40" t="s">
        <v>45</v>
      </c>
      <c r="I53" s="40" t="s">
        <v>45</v>
      </c>
      <c r="J53" s="41" t="s">
        <v>424</v>
      </c>
      <c r="K53" s="43">
        <f>IF(VALUE(J53)&gt;=10,10,SUM(IF(VALUE(L53)&gt;=10,2,0),IF(VALUE(M53)&gt;=10,2,0),IF(VALUE(N53)&gt;=10,3,0),IF(VALUE(O53)&gt;=10,3,0)))</f>
        <v>10</v>
      </c>
      <c r="L53" s="40" t="s">
        <v>41</v>
      </c>
      <c r="M53" s="40" t="s">
        <v>155</v>
      </c>
      <c r="N53" s="40" t="s">
        <v>45</v>
      </c>
      <c r="O53" s="40" t="s">
        <v>50</v>
      </c>
      <c r="P53" s="41" t="s">
        <v>34</v>
      </c>
      <c r="Q53" s="43">
        <f>IF(VALUE(P53)&gt;=10,8,SUM(IF(VALUE(R53)&gt;=10,2,0),IF(VALUE(S53)&gt;=10,2,0),IF(VALUE(T53)&gt;=10,2,0),IF(VALUE(U53)&gt;=10,2,0)))</f>
        <v>8</v>
      </c>
      <c r="R53" s="40" t="s">
        <v>33</v>
      </c>
      <c r="S53" s="40" t="s">
        <v>85</v>
      </c>
      <c r="T53" s="40" t="s">
        <v>121</v>
      </c>
      <c r="U53" s="40" t="s">
        <v>79</v>
      </c>
      <c r="V53" s="2">
        <f>((E53*12)+(J53*10)+(P53*8))/30</f>
        <v>10.906666666666666</v>
      </c>
      <c r="W53" s="46">
        <f>IF(V53&gt;=10,30,F53+K53+Q53)</f>
        <v>30</v>
      </c>
      <c r="X53" s="41" t="s">
        <v>68</v>
      </c>
      <c r="Y53" s="43">
        <f>IF(VALUE(X53)&gt;=10,12,SUM(IF(VALUE(Z53)&gt;=10,3,0),IF(VALUE(AA53)&gt;=10,3,0),IF(VALUE(AB53)&gt;=10,3,0),IF(VALUE(AC53)&gt;=10,3,0)))</f>
        <v>12</v>
      </c>
      <c r="Z53" s="40" t="s">
        <v>228</v>
      </c>
      <c r="AA53" s="40" t="s">
        <v>60</v>
      </c>
      <c r="AB53" s="40" t="s">
        <v>364</v>
      </c>
      <c r="AC53" s="40" t="s">
        <v>33</v>
      </c>
      <c r="AD53" s="41" t="s">
        <v>464</v>
      </c>
      <c r="AE53" s="43">
        <f>IF(VALUE(AD53)&gt;=10,10,SUM(IF(VALUE(AF53)&gt;=10,3,0),IF(VALUE(AG53)&gt;=10,3,0),IF(VALUE(AH53)&gt;=10,2,0),IF(VALUE(AI53)&gt;=10,2,0)))</f>
        <v>10</v>
      </c>
      <c r="AF53" s="40" t="s">
        <v>174</v>
      </c>
      <c r="AG53" s="40" t="s">
        <v>44</v>
      </c>
      <c r="AH53" s="40" t="s">
        <v>45</v>
      </c>
      <c r="AI53" s="40" t="s">
        <v>134</v>
      </c>
      <c r="AJ53" s="41" t="s">
        <v>35</v>
      </c>
      <c r="AK53" s="43">
        <f>IF(VALUE(AJ53)&gt;=10,8,SUM(IF(VALUE(AL53)&gt;=10,2,0),IF(VALUE(AM53)&gt;=10,2,0),IF(VALUE(AN53)&gt;=10,2,0),IF(VALUE(AO53)&gt;=10,2,0)))</f>
        <v>8</v>
      </c>
      <c r="AL53" s="40" t="s">
        <v>108</v>
      </c>
      <c r="AM53" s="40" t="s">
        <v>97</v>
      </c>
      <c r="AN53" s="40" t="s">
        <v>44</v>
      </c>
      <c r="AO53" s="40" t="s">
        <v>40</v>
      </c>
      <c r="AP53" s="2">
        <f>((X53*12)+(AD53*10)+(AJ53*8))/30</f>
        <v>10.933333333333334</v>
      </c>
      <c r="AQ53" s="46">
        <f>IF(AP53&gt;=10,30,Y53+AE53+AK53)</f>
        <v>30</v>
      </c>
      <c r="AR53" s="2">
        <f>(AP53+V53)/2</f>
        <v>10.92</v>
      </c>
      <c r="AS53" s="48">
        <f>IF(AR53&gt;=9.99,60,AQ53+W53)</f>
        <v>60</v>
      </c>
      <c r="AT53" s="42" t="str">
        <f>IF(AR53&gt;=9.99,"Admis","Ajourné")</f>
        <v>Admis</v>
      </c>
    </row>
    <row r="54" spans="1:46" ht="15">
      <c r="A54" s="40">
        <v>46</v>
      </c>
      <c r="B54" s="50" t="s">
        <v>466</v>
      </c>
      <c r="C54" s="50" t="s">
        <v>462</v>
      </c>
      <c r="D54" s="50" t="s">
        <v>402</v>
      </c>
      <c r="E54" s="41" t="s">
        <v>67</v>
      </c>
      <c r="F54" s="43">
        <f>IF(VALUE(E54)&gt;=10,12,SUM(IF(VALUE(G54)&gt;=10,4,0),IF(VALUE(H54)&gt;=10,4,0),IF(VALUE(I54)&gt;=10,4,0)))</f>
        <v>8</v>
      </c>
      <c r="G54" s="40" t="s">
        <v>142</v>
      </c>
      <c r="H54" s="40" t="s">
        <v>60</v>
      </c>
      <c r="I54" s="40" t="s">
        <v>33</v>
      </c>
      <c r="J54" s="41" t="s">
        <v>84</v>
      </c>
      <c r="K54" s="43">
        <f>IF(VALUE(J54)&gt;=10,10,SUM(IF(VALUE(L54)&gt;=10,2,0),IF(VALUE(M54)&gt;=10,2,0),IF(VALUE(N54)&gt;=10,3,0),IF(VALUE(O54)&gt;=10,3,0)))</f>
        <v>10</v>
      </c>
      <c r="L54" s="40" t="s">
        <v>41</v>
      </c>
      <c r="M54" s="40" t="s">
        <v>333</v>
      </c>
      <c r="N54" s="40" t="s">
        <v>56</v>
      </c>
      <c r="O54" s="40" t="s">
        <v>50</v>
      </c>
      <c r="P54" s="41" t="s">
        <v>95</v>
      </c>
      <c r="Q54" s="43">
        <f>IF(VALUE(P54)&gt;=10,8,SUM(IF(VALUE(R54)&gt;=10,2,0),IF(VALUE(S54)&gt;=10,2,0),IF(VALUE(T54)&gt;=10,2,0),IF(VALUE(U54)&gt;=10,2,0)))</f>
        <v>8</v>
      </c>
      <c r="R54" s="40" t="s">
        <v>33</v>
      </c>
      <c r="S54" s="40" t="s">
        <v>97</v>
      </c>
      <c r="T54" s="40" t="s">
        <v>96</v>
      </c>
      <c r="U54" s="40" t="s">
        <v>158</v>
      </c>
      <c r="V54" s="2">
        <f>((E54*12)+(J54*10)+(P54*8))/30</f>
        <v>10.189333333333334</v>
      </c>
      <c r="W54" s="46">
        <f>IF(V54&gt;=10,30,F54+K54+Q54)</f>
        <v>30</v>
      </c>
      <c r="X54" s="41" t="s">
        <v>467</v>
      </c>
      <c r="Y54" s="43">
        <f>IF(VALUE(X54)&gt;=10,12,SUM(IF(VALUE(Z54)&gt;=10,3,0),IF(VALUE(AA54)&gt;=10,3,0),IF(VALUE(AB54)&gt;=10,3,0),IF(VALUE(AC54)&gt;=10,3,0)))</f>
        <v>12</v>
      </c>
      <c r="Z54" s="40" t="s">
        <v>74</v>
      </c>
      <c r="AA54" s="40" t="s">
        <v>97</v>
      </c>
      <c r="AB54" s="40" t="s">
        <v>97</v>
      </c>
      <c r="AC54" s="40" t="s">
        <v>85</v>
      </c>
      <c r="AD54" s="41" t="s">
        <v>468</v>
      </c>
      <c r="AE54" s="43">
        <f>IF(VALUE(AD54)&gt;=10,10,SUM(IF(VALUE(AF54)&gt;=10,3,0),IF(VALUE(AG54)&gt;=10,3,0),IF(VALUE(AH54)&gt;=10,2,0),IF(VALUE(AI54)&gt;=10,2,0)))</f>
        <v>10</v>
      </c>
      <c r="AF54" s="40" t="s">
        <v>161</v>
      </c>
      <c r="AG54" s="40" t="s">
        <v>38</v>
      </c>
      <c r="AH54" s="40" t="s">
        <v>45</v>
      </c>
      <c r="AI54" s="40" t="s">
        <v>44</v>
      </c>
      <c r="AJ54" s="41" t="s">
        <v>281</v>
      </c>
      <c r="AK54" s="43">
        <f>IF(VALUE(AJ54)&gt;=10,8,SUM(IF(VALUE(AL54)&gt;=10,2,0),IF(VALUE(AM54)&gt;=10,2,0),IF(VALUE(AN54)&gt;=10,2,0),IF(VALUE(AO54)&gt;=10,2,0)))</f>
        <v>4</v>
      </c>
      <c r="AL54" s="40" t="s">
        <v>50</v>
      </c>
      <c r="AM54" s="40" t="s">
        <v>38</v>
      </c>
      <c r="AN54" s="40" t="s">
        <v>181</v>
      </c>
      <c r="AO54" s="40" t="s">
        <v>65</v>
      </c>
      <c r="AP54" s="2">
        <f>((X54*12)+(AD54*10)+(AJ54*8))/30</f>
        <v>11.042</v>
      </c>
      <c r="AQ54" s="46">
        <f>IF(AP54&gt;=10,30,Y54+AE54+AK54)</f>
        <v>30</v>
      </c>
      <c r="AR54" s="2">
        <f>(AP54+V54)/2</f>
        <v>10.615666666666666</v>
      </c>
      <c r="AS54" s="48">
        <f>IF(AR54&gt;=9.99,60,AQ54+W54)</f>
        <v>60</v>
      </c>
      <c r="AT54" s="42" t="str">
        <f>IF(AR54&gt;=9.99,"Admis","Ajourné")</f>
        <v>Admis</v>
      </c>
    </row>
    <row r="55" spans="1:46" ht="15">
      <c r="A55" s="40">
        <v>47</v>
      </c>
      <c r="B55" s="50" t="s">
        <v>469</v>
      </c>
      <c r="C55" s="50" t="s">
        <v>470</v>
      </c>
      <c r="D55" s="50" t="s">
        <v>471</v>
      </c>
      <c r="E55" s="41" t="s">
        <v>178</v>
      </c>
      <c r="F55" s="43">
        <f>IF(VALUE(E55)&gt;=10,12,SUM(IF(VALUE(G55)&gt;=10,4,0),IF(VALUE(H55)&gt;=10,4,0),IF(VALUE(I55)&gt;=10,4,0)))</f>
        <v>12</v>
      </c>
      <c r="G55" s="40" t="s">
        <v>39</v>
      </c>
      <c r="H55" s="40" t="s">
        <v>67</v>
      </c>
      <c r="I55" s="40" t="s">
        <v>38</v>
      </c>
      <c r="J55" s="41" t="s">
        <v>136</v>
      </c>
      <c r="K55" s="43">
        <f>IF(VALUE(J55)&gt;=10,10,SUM(IF(VALUE(L55)&gt;=10,2,0),IF(VALUE(M55)&gt;=10,2,0),IF(VALUE(N55)&gt;=10,3,0),IF(VALUE(O55)&gt;=10,3,0)))</f>
        <v>10</v>
      </c>
      <c r="L55" s="40" t="s">
        <v>35</v>
      </c>
      <c r="M55" s="40" t="s">
        <v>60</v>
      </c>
      <c r="N55" s="40" t="s">
        <v>75</v>
      </c>
      <c r="O55" s="40" t="s">
        <v>33</v>
      </c>
      <c r="P55" s="41" t="s">
        <v>160</v>
      </c>
      <c r="Q55" s="43">
        <f>IF(VALUE(P55)&gt;=10,8,SUM(IF(VALUE(R55)&gt;=10,2,0),IF(VALUE(S55)&gt;=10,2,0),IF(VALUE(T55)&gt;=10,2,0),IF(VALUE(U55)&gt;=10,2,0)))</f>
        <v>8</v>
      </c>
      <c r="R55" s="40" t="s">
        <v>33</v>
      </c>
      <c r="S55" s="40" t="s">
        <v>154</v>
      </c>
      <c r="T55" s="40" t="s">
        <v>85</v>
      </c>
      <c r="U55" s="40" t="s">
        <v>41</v>
      </c>
      <c r="V55" s="2">
        <f>((E55*12)+(J55*10)+(P55*8))/30</f>
        <v>10.861333333333333</v>
      </c>
      <c r="W55" s="46">
        <f>IF(V55&gt;=10,30,F55+K55+Q55)</f>
        <v>30</v>
      </c>
      <c r="X55" s="41" t="s">
        <v>472</v>
      </c>
      <c r="Y55" s="43">
        <f>IF(VALUE(X55)&gt;=10,12,SUM(IF(VALUE(Z55)&gt;=10,3,0),IF(VALUE(AA55)&gt;=10,3,0),IF(VALUE(AB55)&gt;=10,3,0),IF(VALUE(AC55)&gt;=10,3,0)))</f>
        <v>3</v>
      </c>
      <c r="Z55" s="40" t="s">
        <v>91</v>
      </c>
      <c r="AA55" s="40" t="s">
        <v>39</v>
      </c>
      <c r="AB55" s="40" t="s">
        <v>237</v>
      </c>
      <c r="AC55" s="40" t="s">
        <v>105</v>
      </c>
      <c r="AD55" s="41" t="s">
        <v>367</v>
      </c>
      <c r="AE55" s="43">
        <f>IF(VALUE(AD55)&gt;=10,10,SUM(IF(VALUE(AF55)&gt;=10,3,0),IF(VALUE(AG55)&gt;=10,3,0),IF(VALUE(AH55)&gt;=10,2,0),IF(VALUE(AI55)&gt;=10,2,0)))</f>
        <v>10</v>
      </c>
      <c r="AF55" s="40" t="s">
        <v>126</v>
      </c>
      <c r="AG55" s="40" t="s">
        <v>33</v>
      </c>
      <c r="AH55" s="40" t="s">
        <v>60</v>
      </c>
      <c r="AI55" s="40" t="s">
        <v>33</v>
      </c>
      <c r="AJ55" s="41" t="s">
        <v>124</v>
      </c>
      <c r="AK55" s="43">
        <f>IF(VALUE(AJ55)&gt;=10,8,SUM(IF(VALUE(AL55)&gt;=10,2,0),IF(VALUE(AM55)&gt;=10,2,0),IF(VALUE(AN55)&gt;=10,2,0),IF(VALUE(AO55)&gt;=10,2,0)))</f>
        <v>8</v>
      </c>
      <c r="AL55" s="40" t="s">
        <v>92</v>
      </c>
      <c r="AM55" s="40" t="s">
        <v>33</v>
      </c>
      <c r="AN55" s="40" t="s">
        <v>126</v>
      </c>
      <c r="AO55" s="40" t="s">
        <v>91</v>
      </c>
      <c r="AP55" s="2">
        <f>((X55*12)+(AD55*10)+(AJ55*8))/30</f>
        <v>10.024666666666665</v>
      </c>
      <c r="AQ55" s="46">
        <f>IF(AP55&gt;=10,30,Y55+AE55+AK55)</f>
        <v>30</v>
      </c>
      <c r="AR55" s="2">
        <f>(AP55+V55)/2</f>
        <v>10.442999999999998</v>
      </c>
      <c r="AS55" s="48">
        <f>IF(AR55&gt;=9.99,60,AQ55+W55)</f>
        <v>60</v>
      </c>
      <c r="AT55" s="42" t="str">
        <f>IF(AR55&gt;=9.99,"Admis","Ajourné")</f>
        <v>Admis</v>
      </c>
    </row>
    <row r="56" spans="1:46" ht="15">
      <c r="A56" s="40">
        <v>48</v>
      </c>
      <c r="B56" s="50" t="s">
        <v>473</v>
      </c>
      <c r="C56" s="50" t="s">
        <v>474</v>
      </c>
      <c r="D56" s="50" t="s">
        <v>475</v>
      </c>
      <c r="E56" s="41" t="s">
        <v>320</v>
      </c>
      <c r="F56" s="43">
        <f>IF(VALUE(E56)&gt;=10,12,SUM(IF(VALUE(G56)&gt;=10,4,0),IF(VALUE(H56)&gt;=10,4,0),IF(VALUE(I56)&gt;=10,4,0)))</f>
        <v>12</v>
      </c>
      <c r="G56" s="40" t="s">
        <v>44</v>
      </c>
      <c r="H56" s="40" t="s">
        <v>60</v>
      </c>
      <c r="I56" s="40" t="s">
        <v>148</v>
      </c>
      <c r="J56" s="41" t="s">
        <v>83</v>
      </c>
      <c r="K56" s="43">
        <f>IF(VALUE(J56)&gt;=10,10,SUM(IF(VALUE(L56)&gt;=10,2,0),IF(VALUE(M56)&gt;=10,2,0),IF(VALUE(N56)&gt;=10,3,0),IF(VALUE(O56)&gt;=10,3,0)))</f>
        <v>5</v>
      </c>
      <c r="L56" s="40" t="s">
        <v>33</v>
      </c>
      <c r="M56" s="40" t="s">
        <v>99</v>
      </c>
      <c r="N56" s="40" t="s">
        <v>83</v>
      </c>
      <c r="O56" s="40" t="s">
        <v>50</v>
      </c>
      <c r="P56" s="41" t="s">
        <v>61</v>
      </c>
      <c r="Q56" s="43">
        <f>IF(VALUE(P56)&gt;=10,8,SUM(IF(VALUE(R56)&gt;=10,2,0),IF(VALUE(S56)&gt;=10,2,0),IF(VALUE(T56)&gt;=10,2,0),IF(VALUE(U56)&gt;=10,2,0)))</f>
        <v>8</v>
      </c>
      <c r="R56" s="40" t="s">
        <v>154</v>
      </c>
      <c r="S56" s="40" t="s">
        <v>85</v>
      </c>
      <c r="T56" s="40" t="s">
        <v>33</v>
      </c>
      <c r="U56" s="40" t="s">
        <v>182</v>
      </c>
      <c r="V56" s="2">
        <f>((E56*12)+(J56*10)+(P56*8))/30</f>
        <v>10.046</v>
      </c>
      <c r="W56" s="46">
        <f>IF(V56&gt;=10,30,F56+K56+Q56)</f>
        <v>30</v>
      </c>
      <c r="X56" s="41" t="s">
        <v>248</v>
      </c>
      <c r="Y56" s="43">
        <f>IF(VALUE(X56)&gt;=10,12,SUM(IF(VALUE(Z56)&gt;=10,3,0),IF(VALUE(AA56)&gt;=10,3,0),IF(VALUE(AB56)&gt;=10,3,0),IF(VALUE(AC56)&gt;=10,3,0)))</f>
        <v>6</v>
      </c>
      <c r="Z56" s="40" t="s">
        <v>42</v>
      </c>
      <c r="AA56" s="40" t="s">
        <v>85</v>
      </c>
      <c r="AB56" s="40" t="s">
        <v>39</v>
      </c>
      <c r="AC56" s="40" t="s">
        <v>105</v>
      </c>
      <c r="AD56" s="41" t="s">
        <v>476</v>
      </c>
      <c r="AE56" s="43">
        <f>IF(VALUE(AD56)&gt;=10,10,SUM(IF(VALUE(AF56)&gt;=10,3,0),IF(VALUE(AG56)&gt;=10,3,0),IF(VALUE(AH56)&gt;=10,2,0),IF(VALUE(AI56)&gt;=10,2,0)))</f>
        <v>10</v>
      </c>
      <c r="AF56" s="40" t="s">
        <v>174</v>
      </c>
      <c r="AG56" s="40" t="s">
        <v>33</v>
      </c>
      <c r="AH56" s="40" t="s">
        <v>60</v>
      </c>
      <c r="AI56" s="40" t="s">
        <v>32</v>
      </c>
      <c r="AJ56" s="41" t="s">
        <v>242</v>
      </c>
      <c r="AK56" s="43">
        <f>IF(VALUE(AJ56)&gt;=10,8,SUM(IF(VALUE(AL56)&gt;=10,2,0),IF(VALUE(AM56)&gt;=10,2,0),IF(VALUE(AN56)&gt;=10,2,0),IF(VALUE(AO56)&gt;=10,2,0)))</f>
        <v>4</v>
      </c>
      <c r="AL56" s="40" t="s">
        <v>35</v>
      </c>
      <c r="AM56" s="40" t="s">
        <v>59</v>
      </c>
      <c r="AN56" s="40" t="s">
        <v>33</v>
      </c>
      <c r="AO56" s="40" t="s">
        <v>42</v>
      </c>
      <c r="AP56" s="2">
        <f>((X56*12)+(AD56*10)+(AJ56*8))/30</f>
        <v>10.276666666666667</v>
      </c>
      <c r="AQ56" s="46">
        <f>IF(AP56&gt;=10,30,Y56+AE56+AK56)</f>
        <v>30</v>
      </c>
      <c r="AR56" s="2">
        <f>(AP56+V56)/2</f>
        <v>10.161333333333333</v>
      </c>
      <c r="AS56" s="48">
        <f>IF(AR56&gt;=9.99,60,AQ56+W56)</f>
        <v>60</v>
      </c>
      <c r="AT56" s="42" t="str">
        <f>IF(AR56&gt;=9.99,"Admis","Ajourné")</f>
        <v>Admis</v>
      </c>
    </row>
    <row r="57" spans="1:46" ht="15">
      <c r="A57" s="40">
        <v>49</v>
      </c>
      <c r="B57" s="50" t="s">
        <v>477</v>
      </c>
      <c r="C57" s="50" t="s">
        <v>478</v>
      </c>
      <c r="D57" s="50" t="s">
        <v>455</v>
      </c>
      <c r="E57" s="41" t="s">
        <v>45</v>
      </c>
      <c r="F57" s="43">
        <f>IF(VALUE(E57)&gt;=10,12,SUM(IF(VALUE(G57)&gt;=10,4,0),IF(VALUE(H57)&gt;=10,4,0),IF(VALUE(I57)&gt;=10,4,0)))</f>
        <v>12</v>
      </c>
      <c r="G57" s="40" t="s">
        <v>35</v>
      </c>
      <c r="H57" s="40" t="s">
        <v>97</v>
      </c>
      <c r="I57" s="40" t="s">
        <v>50</v>
      </c>
      <c r="J57" s="41" t="s">
        <v>118</v>
      </c>
      <c r="K57" s="43">
        <f>IF(VALUE(J57)&gt;=10,10,SUM(IF(VALUE(L57)&gt;=10,2,0),IF(VALUE(M57)&gt;=10,2,0),IF(VALUE(N57)&gt;=10,3,0),IF(VALUE(O57)&gt;=10,3,0)))</f>
        <v>5</v>
      </c>
      <c r="L57" s="40" t="s">
        <v>97</v>
      </c>
      <c r="M57" s="40" t="s">
        <v>237</v>
      </c>
      <c r="N57" s="40" t="s">
        <v>142</v>
      </c>
      <c r="O57" s="40" t="s">
        <v>33</v>
      </c>
      <c r="P57" s="41" t="s">
        <v>160</v>
      </c>
      <c r="Q57" s="43">
        <f>IF(VALUE(P57)&gt;=10,8,SUM(IF(VALUE(R57)&gt;=10,2,0),IF(VALUE(S57)&gt;=10,2,0),IF(VALUE(T57)&gt;=10,2,0),IF(VALUE(U57)&gt;=10,2,0)))</f>
        <v>8</v>
      </c>
      <c r="R57" s="40" t="s">
        <v>44</v>
      </c>
      <c r="S57" s="40" t="s">
        <v>33</v>
      </c>
      <c r="T57" s="40" t="s">
        <v>97</v>
      </c>
      <c r="U57" s="40" t="s">
        <v>49</v>
      </c>
      <c r="V57" s="2">
        <f>((E57*12)+(J57*10)+(P57*8))/30</f>
        <v>10.533333333333333</v>
      </c>
      <c r="W57" s="46">
        <f>IF(V57&gt;=10,30,F57+K57+Q57)</f>
        <v>30</v>
      </c>
      <c r="X57" s="41" t="s">
        <v>479</v>
      </c>
      <c r="Y57" s="43">
        <f>IF(VALUE(X57)&gt;=10,12,SUM(IF(VALUE(Z57)&gt;=10,3,0),IF(VALUE(AA57)&gt;=10,3,0),IF(VALUE(AB57)&gt;=10,3,0),IF(VALUE(AC57)&gt;=10,3,0)))</f>
        <v>9</v>
      </c>
      <c r="Z57" s="40" t="s">
        <v>51</v>
      </c>
      <c r="AA57" s="40" t="s">
        <v>32</v>
      </c>
      <c r="AB57" s="40" t="s">
        <v>75</v>
      </c>
      <c r="AC57" s="40" t="s">
        <v>33</v>
      </c>
      <c r="AD57" s="41" t="s">
        <v>448</v>
      </c>
      <c r="AE57" s="43">
        <f>IF(VALUE(AD57)&gt;=10,10,SUM(IF(VALUE(AF57)&gt;=10,3,0),IF(VALUE(AG57)&gt;=10,3,0),IF(VALUE(AH57)&gt;=10,2,0),IF(VALUE(AI57)&gt;=10,2,0)))</f>
        <v>10</v>
      </c>
      <c r="AF57" s="40" t="s">
        <v>33</v>
      </c>
      <c r="AG57" s="40" t="s">
        <v>50</v>
      </c>
      <c r="AH57" s="40" t="s">
        <v>85</v>
      </c>
      <c r="AI57" s="40" t="s">
        <v>99</v>
      </c>
      <c r="AJ57" s="41" t="s">
        <v>222</v>
      </c>
      <c r="AK57" s="43">
        <f>IF(VALUE(AJ57)&gt;=10,8,SUM(IF(VALUE(AL57)&gt;=10,2,0),IF(VALUE(AM57)&gt;=10,2,0),IF(VALUE(AN57)&gt;=10,2,0),IF(VALUE(AO57)&gt;=10,2,0)))</f>
        <v>8</v>
      </c>
      <c r="AL57" s="40" t="s">
        <v>97</v>
      </c>
      <c r="AM57" s="40" t="s">
        <v>85</v>
      </c>
      <c r="AN57" s="40" t="s">
        <v>35</v>
      </c>
      <c r="AO57" s="40" t="s">
        <v>171</v>
      </c>
      <c r="AP57" s="2">
        <f>((X57*12)+(AD57*10)+(AJ57*8))/30</f>
        <v>9.559999999999999</v>
      </c>
      <c r="AQ57" s="46">
        <f>IF(AP57&gt;=10,30,Y57+AE57+AK57)</f>
        <v>27</v>
      </c>
      <c r="AR57" s="2">
        <f>(AP57+V57)/2</f>
        <v>10.046666666666667</v>
      </c>
      <c r="AS57" s="48">
        <f>IF(AR57&gt;=9.99,60,AQ57+W57)</f>
        <v>60</v>
      </c>
      <c r="AT57" s="42" t="str">
        <f>IF(AR57&gt;=9.99,"Admis","Ajourné")</f>
        <v>Admis</v>
      </c>
    </row>
    <row r="58" spans="1:46" ht="15">
      <c r="A58" s="40">
        <v>50</v>
      </c>
      <c r="B58" s="50" t="s">
        <v>485</v>
      </c>
      <c r="C58" s="50" t="s">
        <v>486</v>
      </c>
      <c r="D58" s="50" t="s">
        <v>402</v>
      </c>
      <c r="E58" s="54" t="s">
        <v>740</v>
      </c>
      <c r="F58" s="43">
        <f>IF(VALUE(E58)&gt;=10,12,SUM(IF(VALUE(G58)&gt;=10,4,0),IF(VALUE(H58)&gt;=10,4,0),IF(VALUE(I58)&gt;=10,4,0)))</f>
        <v>12</v>
      </c>
      <c r="G58" s="40" t="s">
        <v>99</v>
      </c>
      <c r="H58" s="40" t="s">
        <v>56</v>
      </c>
      <c r="I58" s="53" t="s">
        <v>45</v>
      </c>
      <c r="J58" s="41" t="s">
        <v>320</v>
      </c>
      <c r="K58" s="43">
        <f>IF(VALUE(J58)&gt;=10,10,SUM(IF(VALUE(L58)&gt;=10,2,0),IF(VALUE(M58)&gt;=10,2,0),IF(VALUE(N58)&gt;=10,3,0),IF(VALUE(O58)&gt;=10,3,0)))</f>
        <v>10</v>
      </c>
      <c r="L58" s="40" t="s">
        <v>92</v>
      </c>
      <c r="M58" s="40" t="s">
        <v>65</v>
      </c>
      <c r="N58" s="40" t="s">
        <v>60</v>
      </c>
      <c r="O58" s="40" t="s">
        <v>38</v>
      </c>
      <c r="P58" s="41" t="s">
        <v>196</v>
      </c>
      <c r="Q58" s="43">
        <f>IF(VALUE(P58)&gt;=10,8,SUM(IF(VALUE(R58)&gt;=10,2,0),IF(VALUE(S58)&gt;=10,2,0),IF(VALUE(T58)&gt;=10,2,0),IF(VALUE(U58)&gt;=10,2,0)))</f>
        <v>8</v>
      </c>
      <c r="R58" s="40" t="s">
        <v>44</v>
      </c>
      <c r="S58" s="40" t="s">
        <v>154</v>
      </c>
      <c r="T58" s="40" t="s">
        <v>154</v>
      </c>
      <c r="U58" s="40" t="s">
        <v>139</v>
      </c>
      <c r="V58" s="2">
        <f>((E58*12)+(J58*10)+(P58*8))/30</f>
        <v>10.387333333333334</v>
      </c>
      <c r="W58" s="46">
        <f>IF(V58&gt;=10,30,F58+K58+Q58)</f>
        <v>30</v>
      </c>
      <c r="X58" s="41" t="s">
        <v>137</v>
      </c>
      <c r="Y58" s="43">
        <f>IF(VALUE(X58)&gt;=10,12,SUM(IF(VALUE(Z58)&gt;=10,3,0),IF(VALUE(AA58)&gt;=10,3,0),IF(VALUE(AB58)&gt;=10,3,0),IF(VALUE(AC58)&gt;=10,3,0)))</f>
        <v>9</v>
      </c>
      <c r="Z58" s="40" t="s">
        <v>51</v>
      </c>
      <c r="AA58" s="40" t="s">
        <v>97</v>
      </c>
      <c r="AB58" s="40" t="s">
        <v>32</v>
      </c>
      <c r="AC58" s="40" t="s">
        <v>38</v>
      </c>
      <c r="AD58" s="41" t="s">
        <v>66</v>
      </c>
      <c r="AE58" s="43">
        <f>IF(VALUE(AD58)&gt;=10,10,SUM(IF(VALUE(AF58)&gt;=10,3,0),IF(VALUE(AG58)&gt;=10,3,0),IF(VALUE(AH58)&gt;=10,2,0),IF(VALUE(AI58)&gt;=10,2,0)))</f>
        <v>10</v>
      </c>
      <c r="AF58" s="40" t="s">
        <v>38</v>
      </c>
      <c r="AG58" s="40" t="s">
        <v>35</v>
      </c>
      <c r="AH58" s="40" t="s">
        <v>42</v>
      </c>
      <c r="AI58" s="40" t="s">
        <v>44</v>
      </c>
      <c r="AJ58" s="41" t="s">
        <v>48</v>
      </c>
      <c r="AK58" s="43">
        <f>IF(VALUE(AJ58)&gt;=10,8,SUM(IF(VALUE(AL58)&gt;=10,2,0),IF(VALUE(AM58)&gt;=10,2,0),IF(VALUE(AN58)&gt;=10,2,0),IF(VALUE(AO58)&gt;=10,2,0)))</f>
        <v>8</v>
      </c>
      <c r="AL58" s="40" t="s">
        <v>59</v>
      </c>
      <c r="AM58" s="40" t="s">
        <v>33</v>
      </c>
      <c r="AN58" s="40" t="s">
        <v>154</v>
      </c>
      <c r="AO58" s="40" t="s">
        <v>161</v>
      </c>
      <c r="AP58" s="2">
        <f>((X58*12)+(AD58*10)+(AJ58*8))/30</f>
        <v>9.614</v>
      </c>
      <c r="AQ58" s="46">
        <f>IF(AP58&gt;=10,30,Y58+AE58+AK58)</f>
        <v>27</v>
      </c>
      <c r="AR58" s="2">
        <f>(AP58+V58)/2</f>
        <v>10.000666666666667</v>
      </c>
      <c r="AS58" s="48">
        <f>IF(AR58&gt;=9.99,60,AQ58+W58)</f>
        <v>60</v>
      </c>
      <c r="AT58" s="42" t="str">
        <f>IF(AR58&gt;=9.99,"Admis","Ajourné")</f>
        <v>Admis</v>
      </c>
    </row>
    <row r="59" spans="1:46" ht="15">
      <c r="A59" s="40">
        <v>51</v>
      </c>
      <c r="B59" s="50" t="s">
        <v>488</v>
      </c>
      <c r="C59" s="50" t="s">
        <v>489</v>
      </c>
      <c r="D59" s="50" t="s">
        <v>490</v>
      </c>
      <c r="E59" s="41" t="s">
        <v>281</v>
      </c>
      <c r="F59" s="43">
        <f>IF(VALUE(E59)&gt;=10,12,SUM(IF(VALUE(G59)&gt;=10,4,0),IF(VALUE(H59)&gt;=10,4,0),IF(VALUE(I59)&gt;=10,4,0)))</f>
        <v>4</v>
      </c>
      <c r="G59" s="40" t="s">
        <v>154</v>
      </c>
      <c r="H59" s="40" t="s">
        <v>44</v>
      </c>
      <c r="I59" s="40" t="s">
        <v>56</v>
      </c>
      <c r="J59" s="41" t="s">
        <v>491</v>
      </c>
      <c r="K59" s="43">
        <f>IF(VALUE(J59)&gt;=10,10,SUM(IF(VALUE(L59)&gt;=10,2,0),IF(VALUE(M59)&gt;=10,2,0),IF(VALUE(N59)&gt;=10,3,0),IF(VALUE(O59)&gt;=10,3,0)))</f>
        <v>5</v>
      </c>
      <c r="L59" s="40" t="s">
        <v>33</v>
      </c>
      <c r="M59" s="40" t="s">
        <v>155</v>
      </c>
      <c r="N59" s="40" t="s">
        <v>42</v>
      </c>
      <c r="O59" s="40" t="s">
        <v>85</v>
      </c>
      <c r="P59" s="41" t="s">
        <v>61</v>
      </c>
      <c r="Q59" s="43">
        <f>IF(VALUE(P59)&gt;=10,8,SUM(IF(VALUE(R59)&gt;=10,2,0),IF(VALUE(S59)&gt;=10,2,0),IF(VALUE(T59)&gt;=10,2,0),IF(VALUE(U59)&gt;=10,2,0)))</f>
        <v>8</v>
      </c>
      <c r="R59" s="40" t="s">
        <v>33</v>
      </c>
      <c r="S59" s="40" t="s">
        <v>33</v>
      </c>
      <c r="T59" s="40" t="s">
        <v>33</v>
      </c>
      <c r="U59" s="40" t="s">
        <v>62</v>
      </c>
      <c r="V59" s="2">
        <f>((E59*12)+(J59*10)+(P59*8))/30</f>
        <v>9.383333333333333</v>
      </c>
      <c r="W59" s="46">
        <f>IF(V59&gt;=10,30,F59+K59+Q59)</f>
        <v>17</v>
      </c>
      <c r="X59" s="54" t="s">
        <v>1140</v>
      </c>
      <c r="Y59" s="43">
        <f>IF(VALUE(X59)&gt;=10,12,SUM(IF(VALUE(Z59)&gt;=10,3,0),IF(VALUE(AA59)&gt;=10,3,0),IF(VALUE(AB59)&gt;=10,3,0),IF(VALUE(AC59)&gt;=10,3,0)))</f>
        <v>12</v>
      </c>
      <c r="Z59" s="40" t="s">
        <v>44</v>
      </c>
      <c r="AA59" s="40" t="s">
        <v>32</v>
      </c>
      <c r="AB59" s="53" t="s">
        <v>90</v>
      </c>
      <c r="AC59" s="40" t="s">
        <v>44</v>
      </c>
      <c r="AD59" s="41" t="s">
        <v>84</v>
      </c>
      <c r="AE59" s="43">
        <f>IF(VALUE(AD59)&gt;=10,10,SUM(IF(VALUE(AF59)&gt;=10,3,0),IF(VALUE(AG59)&gt;=10,3,0),IF(VALUE(AH59)&gt;=10,2,0),IF(VALUE(AI59)&gt;=10,2,0)))</f>
        <v>10</v>
      </c>
      <c r="AF59" s="40" t="s">
        <v>34</v>
      </c>
      <c r="AG59" s="40" t="s">
        <v>33</v>
      </c>
      <c r="AH59" s="40" t="s">
        <v>56</v>
      </c>
      <c r="AI59" s="40" t="s">
        <v>275</v>
      </c>
      <c r="AJ59" s="41" t="s">
        <v>303</v>
      </c>
      <c r="AK59" s="43">
        <f>IF(VALUE(AJ59)&gt;=10,8,SUM(IF(VALUE(AL59)&gt;=10,2,0),IF(VALUE(AM59)&gt;=10,2,0),IF(VALUE(AN59)&gt;=10,2,0),IF(VALUE(AO59)&gt;=10,2,0)))</f>
        <v>8</v>
      </c>
      <c r="AL59" s="40" t="s">
        <v>33</v>
      </c>
      <c r="AM59" s="40" t="s">
        <v>33</v>
      </c>
      <c r="AN59" s="40" t="s">
        <v>96</v>
      </c>
      <c r="AO59" s="40" t="s">
        <v>41</v>
      </c>
      <c r="AP59" s="2">
        <f>((X59*12)+(AD59*10)+(AJ59*8))/30</f>
        <v>10.636</v>
      </c>
      <c r="AQ59" s="46">
        <f>IF(AP59&gt;=10,30,Y59+AE59+AK59)</f>
        <v>30</v>
      </c>
      <c r="AR59" s="2">
        <f>(AP59+V59)/2</f>
        <v>10.009666666666666</v>
      </c>
      <c r="AS59" s="48">
        <f>IF(AR59&gt;=9.99,60,AQ59+W59)</f>
        <v>60</v>
      </c>
      <c r="AT59" s="42" t="str">
        <f>IF(AR59&gt;=9.99,"Admis","Ajourné")</f>
        <v>Admis</v>
      </c>
    </row>
    <row r="60" spans="1:46" ht="15">
      <c r="A60" s="40">
        <v>52</v>
      </c>
      <c r="B60" s="50" t="s">
        <v>495</v>
      </c>
      <c r="C60" s="50" t="s">
        <v>496</v>
      </c>
      <c r="D60" s="50" t="s">
        <v>497</v>
      </c>
      <c r="E60" s="41" t="s">
        <v>38</v>
      </c>
      <c r="F60" s="43">
        <f>IF(VALUE(E60)&gt;=10,12,SUM(IF(VALUE(G60)&gt;=10,4,0),IF(VALUE(H60)&gt;=10,4,0),IF(VALUE(I60)&gt;=10,4,0)))</f>
        <v>12</v>
      </c>
      <c r="G60" s="40" t="s">
        <v>59</v>
      </c>
      <c r="H60" s="40" t="s">
        <v>498</v>
      </c>
      <c r="I60" s="40" t="s">
        <v>64</v>
      </c>
      <c r="J60" s="41" t="s">
        <v>159</v>
      </c>
      <c r="K60" s="43">
        <f>IF(VALUE(J60)&gt;=10,10,SUM(IF(VALUE(L60)&gt;=10,2,0),IF(VALUE(M60)&gt;=10,2,0),IF(VALUE(N60)&gt;=10,3,0),IF(VALUE(O60)&gt;=10,3,0)))</f>
        <v>8</v>
      </c>
      <c r="L60" s="40" t="s">
        <v>49</v>
      </c>
      <c r="M60" s="40" t="s">
        <v>115</v>
      </c>
      <c r="N60" s="40" t="s">
        <v>64</v>
      </c>
      <c r="O60" s="40" t="s">
        <v>50</v>
      </c>
      <c r="P60" s="41" t="s">
        <v>249</v>
      </c>
      <c r="Q60" s="43">
        <f>IF(VALUE(P60)&gt;=10,8,SUM(IF(VALUE(R60)&gt;=10,2,0),IF(VALUE(S60)&gt;=10,2,0),IF(VALUE(T60)&gt;=10,2,0),IF(VALUE(U60)&gt;=10,2,0)))</f>
        <v>4</v>
      </c>
      <c r="R60" s="40" t="s">
        <v>38</v>
      </c>
      <c r="S60" s="40" t="s">
        <v>44</v>
      </c>
      <c r="T60" s="40" t="s">
        <v>33</v>
      </c>
      <c r="U60" s="40" t="s">
        <v>91</v>
      </c>
      <c r="V60" s="2">
        <f>((E60*12)+(J60*10)+(P60*8))/30</f>
        <v>10.265333333333333</v>
      </c>
      <c r="W60" s="46">
        <f>IF(V60&gt;=10,30,F60+K60+Q60)</f>
        <v>30</v>
      </c>
      <c r="X60" s="41" t="s">
        <v>74</v>
      </c>
      <c r="Y60" s="43">
        <f>IF(VALUE(X60)&gt;=10,12,SUM(IF(VALUE(Z60)&gt;=10,3,0),IF(VALUE(AA60)&gt;=10,3,0),IF(VALUE(AB60)&gt;=10,3,0),IF(VALUE(AC60)&gt;=10,3,0)))</f>
        <v>6</v>
      </c>
      <c r="Z60" s="40" t="s">
        <v>44</v>
      </c>
      <c r="AA60" s="40" t="s">
        <v>85</v>
      </c>
      <c r="AB60" s="40" t="s">
        <v>56</v>
      </c>
      <c r="AC60" s="40" t="s">
        <v>65</v>
      </c>
      <c r="AD60" s="41" t="s">
        <v>136</v>
      </c>
      <c r="AE60" s="43">
        <f>IF(VALUE(AD60)&gt;=10,10,SUM(IF(VALUE(AF60)&gt;=10,3,0),IF(VALUE(AG60)&gt;=10,3,0),IF(VALUE(AH60)&gt;=10,2,0),IF(VALUE(AI60)&gt;=10,2,0)))</f>
        <v>10</v>
      </c>
      <c r="AF60" s="40" t="s">
        <v>38</v>
      </c>
      <c r="AG60" s="40" t="s">
        <v>35</v>
      </c>
      <c r="AH60" s="40" t="s">
        <v>85</v>
      </c>
      <c r="AI60" s="40" t="s">
        <v>134</v>
      </c>
      <c r="AJ60" s="41" t="s">
        <v>207</v>
      </c>
      <c r="AK60" s="43">
        <f>IF(VALUE(AJ60)&gt;=10,8,SUM(IF(VALUE(AL60)&gt;=10,2,0),IF(VALUE(AM60)&gt;=10,2,0),IF(VALUE(AN60)&gt;=10,2,0),IF(VALUE(AO60)&gt;=10,2,0)))</f>
        <v>8</v>
      </c>
      <c r="AL60" s="40" t="s">
        <v>33</v>
      </c>
      <c r="AM60" s="40" t="s">
        <v>38</v>
      </c>
      <c r="AN60" s="40" t="s">
        <v>62</v>
      </c>
      <c r="AO60" s="40" t="s">
        <v>174</v>
      </c>
      <c r="AP60" s="2">
        <f>((X60*12)+(AD60*10)+(AJ60*8))/30</f>
        <v>10.490666666666666</v>
      </c>
      <c r="AQ60" s="46">
        <f>IF(AP60&gt;=10,30,Y60+AE60+AK60)</f>
        <v>30</v>
      </c>
      <c r="AR60" s="2">
        <f>(AP60+V60)/2</f>
        <v>10.378</v>
      </c>
      <c r="AS60" s="48">
        <f>IF(AR60&gt;=9.99,60,AQ60+W60)</f>
        <v>60</v>
      </c>
      <c r="AT60" s="42" t="str">
        <f>IF(AR60&gt;=9.99,"Admis","Ajourné")</f>
        <v>Admis</v>
      </c>
    </row>
    <row r="61" spans="1:46" ht="15">
      <c r="A61" s="40">
        <v>53</v>
      </c>
      <c r="B61" s="50" t="s">
        <v>499</v>
      </c>
      <c r="C61" s="50" t="s">
        <v>500</v>
      </c>
      <c r="D61" s="50" t="s">
        <v>88</v>
      </c>
      <c r="E61" s="41" t="s">
        <v>167</v>
      </c>
      <c r="F61" s="43">
        <f>IF(VALUE(E61)&gt;=10,12,SUM(IF(VALUE(G61)&gt;=10,4,0),IF(VALUE(H61)&gt;=10,4,0),IF(VALUE(I61)&gt;=10,4,0)))</f>
        <v>12</v>
      </c>
      <c r="G61" s="40" t="s">
        <v>44</v>
      </c>
      <c r="H61" s="40" t="s">
        <v>97</v>
      </c>
      <c r="I61" s="40" t="s">
        <v>32</v>
      </c>
      <c r="J61" s="41" t="s">
        <v>501</v>
      </c>
      <c r="K61" s="43">
        <f>IF(VALUE(J61)&gt;=10,10,SUM(IF(VALUE(L61)&gt;=10,2,0),IF(VALUE(M61)&gt;=10,2,0),IF(VALUE(N61)&gt;=10,3,0),IF(VALUE(O61)&gt;=10,3,0)))</f>
        <v>8</v>
      </c>
      <c r="L61" s="40" t="s">
        <v>34</v>
      </c>
      <c r="M61" s="40" t="s">
        <v>256</v>
      </c>
      <c r="N61" s="40" t="s">
        <v>56</v>
      </c>
      <c r="O61" s="40" t="s">
        <v>33</v>
      </c>
      <c r="P61" s="41" t="s">
        <v>107</v>
      </c>
      <c r="Q61" s="43">
        <f>IF(VALUE(P61)&gt;=10,8,SUM(IF(VALUE(R61)&gt;=10,2,0),IF(VALUE(S61)&gt;=10,2,0),IF(VALUE(T61)&gt;=10,2,0),IF(VALUE(U61)&gt;=10,2,0)))</f>
        <v>8</v>
      </c>
      <c r="R61" s="40" t="s">
        <v>97</v>
      </c>
      <c r="S61" s="40" t="s">
        <v>42</v>
      </c>
      <c r="T61" s="40" t="s">
        <v>97</v>
      </c>
      <c r="U61" s="40" t="s">
        <v>92</v>
      </c>
      <c r="V61" s="2">
        <f>((E61*12)+(J61*10)+(P61*8))/30</f>
        <v>10.661333333333333</v>
      </c>
      <c r="W61" s="46">
        <f>IF(V61&gt;=10,30,F61+K61+Q61)</f>
        <v>30</v>
      </c>
      <c r="X61" s="54" t="s">
        <v>285</v>
      </c>
      <c r="Y61" s="43">
        <f>IF(VALUE(X61)&gt;=10,12,SUM(IF(VALUE(Z61)&gt;=10,3,0),IF(VALUE(AA61)&gt;=10,3,0),IF(VALUE(AB61)&gt;=10,3,0),IF(VALUE(AC61)&gt;=10,3,0)))</f>
        <v>6</v>
      </c>
      <c r="Z61" s="40" t="s">
        <v>51</v>
      </c>
      <c r="AA61" s="53" t="s">
        <v>364</v>
      </c>
      <c r="AB61" s="40" t="s">
        <v>50</v>
      </c>
      <c r="AC61" s="40" t="s">
        <v>135</v>
      </c>
      <c r="AD61" s="41" t="s">
        <v>397</v>
      </c>
      <c r="AE61" s="43">
        <f>IF(VALUE(AD61)&gt;=10,10,SUM(IF(VALUE(AF61)&gt;=10,3,0),IF(VALUE(AG61)&gt;=10,3,0),IF(VALUE(AH61)&gt;=10,2,0),IF(VALUE(AI61)&gt;=10,2,0)))</f>
        <v>10</v>
      </c>
      <c r="AF61" s="40" t="s">
        <v>38</v>
      </c>
      <c r="AG61" s="40" t="s">
        <v>85</v>
      </c>
      <c r="AH61" s="40" t="s">
        <v>43</v>
      </c>
      <c r="AI61" s="40" t="s">
        <v>142</v>
      </c>
      <c r="AJ61" s="41" t="s">
        <v>195</v>
      </c>
      <c r="AK61" s="43">
        <f>IF(VALUE(AJ61)&gt;=10,8,SUM(IF(VALUE(AL61)&gt;=10,2,0),IF(VALUE(AM61)&gt;=10,2,0),IF(VALUE(AN61)&gt;=10,2,0),IF(VALUE(AO61)&gt;=10,2,0)))</f>
        <v>8</v>
      </c>
      <c r="AL61" s="40" t="s">
        <v>38</v>
      </c>
      <c r="AM61" s="40" t="s">
        <v>44</v>
      </c>
      <c r="AN61" s="40" t="s">
        <v>35</v>
      </c>
      <c r="AO61" s="40" t="s">
        <v>121</v>
      </c>
      <c r="AP61" s="2">
        <f>((X61*12)+(AD61*10)+(AJ61*8))/30</f>
        <v>9.339333333333334</v>
      </c>
      <c r="AQ61" s="46">
        <f>IF(AP61&gt;=10,30,Y61+AE61+AK61)</f>
        <v>24</v>
      </c>
      <c r="AR61" s="2">
        <f>(AP61+V61)/2</f>
        <v>10.000333333333334</v>
      </c>
      <c r="AS61" s="48">
        <f>IF(AR61&gt;=9.99,60,AQ61+W61)</f>
        <v>60</v>
      </c>
      <c r="AT61" s="42" t="str">
        <f>IF(AR61&gt;=9.99,"Admis","Ajourné")</f>
        <v>Admis</v>
      </c>
    </row>
    <row r="62" spans="1:46" ht="15">
      <c r="A62" s="40">
        <v>54</v>
      </c>
      <c r="B62" s="50" t="s">
        <v>503</v>
      </c>
      <c r="C62" s="50" t="s">
        <v>504</v>
      </c>
      <c r="D62" s="50" t="s">
        <v>505</v>
      </c>
      <c r="E62" s="41" t="s">
        <v>429</v>
      </c>
      <c r="F62" s="43">
        <f>IF(VALUE(E62)&gt;=10,12,SUM(IF(VALUE(G62)&gt;=10,4,0),IF(VALUE(H62)&gt;=10,4,0),IF(VALUE(I62)&gt;=10,4,0)))</f>
        <v>8</v>
      </c>
      <c r="G62" s="40" t="s">
        <v>134</v>
      </c>
      <c r="H62" s="40" t="s">
        <v>56</v>
      </c>
      <c r="I62" s="40" t="s">
        <v>60</v>
      </c>
      <c r="J62" s="41" t="s">
        <v>137</v>
      </c>
      <c r="K62" s="43">
        <f>IF(VALUE(J62)&gt;=10,10,SUM(IF(VALUE(L62)&gt;=10,2,0),IF(VALUE(M62)&gt;=10,2,0),IF(VALUE(N62)&gt;=10,3,0),IF(VALUE(O62)&gt;=10,3,0)))</f>
        <v>5</v>
      </c>
      <c r="L62" s="40" t="s">
        <v>38</v>
      </c>
      <c r="M62" s="40" t="s">
        <v>359</v>
      </c>
      <c r="N62" s="40" t="s">
        <v>60</v>
      </c>
      <c r="O62" s="40" t="s">
        <v>42</v>
      </c>
      <c r="P62" s="41" t="s">
        <v>321</v>
      </c>
      <c r="Q62" s="43">
        <f>IF(VALUE(P62)&gt;=10,8,SUM(IF(VALUE(R62)&gt;=10,2,0),IF(VALUE(S62)&gt;=10,2,0),IF(VALUE(T62)&gt;=10,2,0),IF(VALUE(U62)&gt;=10,2,0)))</f>
        <v>8</v>
      </c>
      <c r="R62" s="40" t="s">
        <v>85</v>
      </c>
      <c r="S62" s="40" t="s">
        <v>85</v>
      </c>
      <c r="T62" s="40" t="s">
        <v>79</v>
      </c>
      <c r="U62" s="40" t="s">
        <v>161</v>
      </c>
      <c r="V62" s="2">
        <f>((E62*12)+(J62*10)+(P62*8))/30</f>
        <v>10.169999999999998</v>
      </c>
      <c r="W62" s="46">
        <f>IF(V62&gt;=10,30,F62+K62+Q62)</f>
        <v>30</v>
      </c>
      <c r="X62" s="41" t="s">
        <v>56</v>
      </c>
      <c r="Y62" s="43">
        <f>IF(VALUE(X62)&gt;=10,12,SUM(IF(VALUE(Z62)&gt;=10,3,0),IF(VALUE(AA62)&gt;=10,3,0),IF(VALUE(AB62)&gt;=10,3,0),IF(VALUE(AC62)&gt;=10,3,0)))</f>
        <v>12</v>
      </c>
      <c r="Z62" s="40" t="s">
        <v>43</v>
      </c>
      <c r="AA62" s="40" t="s">
        <v>45</v>
      </c>
      <c r="AB62" s="40" t="s">
        <v>60</v>
      </c>
      <c r="AC62" s="40" t="s">
        <v>38</v>
      </c>
      <c r="AD62" s="41" t="s">
        <v>182</v>
      </c>
      <c r="AE62" s="43">
        <f>IF(VALUE(AD62)&gt;=10,10,SUM(IF(VALUE(AF62)&gt;=10,3,0),IF(VALUE(AG62)&gt;=10,3,0),IF(VALUE(AH62)&gt;=10,2,0),IF(VALUE(AI62)&gt;=10,2,0)))</f>
        <v>10</v>
      </c>
      <c r="AF62" s="40" t="s">
        <v>49</v>
      </c>
      <c r="AG62" s="40" t="s">
        <v>38</v>
      </c>
      <c r="AH62" s="40" t="s">
        <v>44</v>
      </c>
      <c r="AI62" s="40" t="s">
        <v>42</v>
      </c>
      <c r="AJ62" s="41" t="s">
        <v>506</v>
      </c>
      <c r="AK62" s="43">
        <f>IF(VALUE(AJ62)&gt;=10,8,SUM(IF(VALUE(AL62)&gt;=10,2,0),IF(VALUE(AM62)&gt;=10,2,0),IF(VALUE(AN62)&gt;=10,2,0),IF(VALUE(AO62)&gt;=10,2,0)))</f>
        <v>8</v>
      </c>
      <c r="AL62" s="40" t="s">
        <v>44</v>
      </c>
      <c r="AM62" s="40" t="s">
        <v>59</v>
      </c>
      <c r="AN62" s="40" t="s">
        <v>41</v>
      </c>
      <c r="AO62" s="40" t="s">
        <v>214</v>
      </c>
      <c r="AP62" s="2">
        <f>((X62*12)+(AD62*10)+(AJ62*8))/30</f>
        <v>10.835333333333333</v>
      </c>
      <c r="AQ62" s="46">
        <f>IF(AP62&gt;=10,30,Y62+AE62+AK62)</f>
        <v>30</v>
      </c>
      <c r="AR62" s="2">
        <f>(AP62+V62)/2</f>
        <v>10.502666666666666</v>
      </c>
      <c r="AS62" s="48">
        <f>IF(AR62&gt;=9.99,60,AQ62+W62)</f>
        <v>60</v>
      </c>
      <c r="AT62" s="42" t="str">
        <f>IF(AR62&gt;=9.99,"Admis","Ajourné")</f>
        <v>Admis</v>
      </c>
    </row>
    <row r="63" spans="1:46" ht="15">
      <c r="A63" s="40">
        <v>55</v>
      </c>
      <c r="B63" s="50" t="s">
        <v>507</v>
      </c>
      <c r="C63" s="50" t="s">
        <v>508</v>
      </c>
      <c r="D63" s="50" t="s">
        <v>463</v>
      </c>
      <c r="E63" s="41" t="s">
        <v>509</v>
      </c>
      <c r="F63" s="43">
        <f>IF(VALUE(E63)&gt;=10,12,SUM(IF(VALUE(G63)&gt;=10,4,0),IF(VALUE(H63)&gt;=10,4,0),IF(VALUE(I63)&gt;=10,4,0)))</f>
        <v>0</v>
      </c>
      <c r="G63" s="40" t="s">
        <v>114</v>
      </c>
      <c r="H63" s="40" t="s">
        <v>99</v>
      </c>
      <c r="I63" s="40" t="s">
        <v>99</v>
      </c>
      <c r="J63" s="41" t="s">
        <v>137</v>
      </c>
      <c r="K63" s="43">
        <f>IF(VALUE(J63)&gt;=10,10,SUM(IF(VALUE(L63)&gt;=10,2,0),IF(VALUE(M63)&gt;=10,2,0),IF(VALUE(N63)&gt;=10,3,0),IF(VALUE(O63)&gt;=10,3,0)))</f>
        <v>5</v>
      </c>
      <c r="L63" s="40" t="s">
        <v>108</v>
      </c>
      <c r="M63" s="40" t="s">
        <v>297</v>
      </c>
      <c r="N63" s="40" t="s">
        <v>33</v>
      </c>
      <c r="O63" s="40" t="s">
        <v>154</v>
      </c>
      <c r="P63" s="41" t="s">
        <v>89</v>
      </c>
      <c r="Q63" s="43">
        <f>IF(VALUE(P63)&gt;=10,8,SUM(IF(VALUE(R63)&gt;=10,2,0),IF(VALUE(S63)&gt;=10,2,0),IF(VALUE(T63)&gt;=10,2,0),IF(VALUE(U63)&gt;=10,2,0)))</f>
        <v>8</v>
      </c>
      <c r="R63" s="40" t="s">
        <v>58</v>
      </c>
      <c r="S63" s="40" t="s">
        <v>38</v>
      </c>
      <c r="T63" s="40" t="s">
        <v>34</v>
      </c>
      <c r="U63" s="40" t="s">
        <v>146</v>
      </c>
      <c r="V63" s="2">
        <f>((E63*12)+(J63*10)+(P63*8))/30</f>
        <v>9.402</v>
      </c>
      <c r="W63" s="46">
        <f>IF(V63&gt;=10,30,F63+K63+Q63)</f>
        <v>13</v>
      </c>
      <c r="X63" s="41" t="s">
        <v>236</v>
      </c>
      <c r="Y63" s="43">
        <f>IF(VALUE(X63)&gt;=10,12,SUM(IF(VALUE(Z63)&gt;=10,3,0),IF(VALUE(AA63)&gt;=10,3,0),IF(VALUE(AB63)&gt;=10,3,0),IF(VALUE(AC63)&gt;=10,3,0)))</f>
        <v>0</v>
      </c>
      <c r="Z63" s="40" t="s">
        <v>65</v>
      </c>
      <c r="AA63" s="40" t="s">
        <v>42</v>
      </c>
      <c r="AB63" s="40" t="s">
        <v>67</v>
      </c>
      <c r="AC63" s="40" t="s">
        <v>105</v>
      </c>
      <c r="AD63" s="41" t="s">
        <v>407</v>
      </c>
      <c r="AE63" s="43">
        <f>IF(VALUE(AD63)&gt;=10,10,SUM(IF(VALUE(AF63)&gt;=10,3,0),IF(VALUE(AG63)&gt;=10,3,0),IF(VALUE(AH63)&gt;=10,2,0),IF(VALUE(AI63)&gt;=10,2,0)))</f>
        <v>10</v>
      </c>
      <c r="AF63" s="40" t="s">
        <v>126</v>
      </c>
      <c r="AG63" s="40" t="s">
        <v>42</v>
      </c>
      <c r="AH63" s="40" t="s">
        <v>99</v>
      </c>
      <c r="AI63" s="40" t="s">
        <v>194</v>
      </c>
      <c r="AJ63" s="41" t="s">
        <v>91</v>
      </c>
      <c r="AK63" s="43">
        <f>IF(VALUE(AJ63)&gt;=10,8,SUM(IF(VALUE(AL63)&gt;=10,2,0),IF(VALUE(AM63)&gt;=10,2,0),IF(VALUE(AN63)&gt;=10,2,0),IF(VALUE(AO63)&gt;=10,2,0)))</f>
        <v>4</v>
      </c>
      <c r="AL63" s="40" t="s">
        <v>44</v>
      </c>
      <c r="AM63" s="40" t="s">
        <v>59</v>
      </c>
      <c r="AN63" s="40" t="s">
        <v>38</v>
      </c>
      <c r="AO63" s="40" t="s">
        <v>85</v>
      </c>
      <c r="AP63" s="2">
        <f>((X63*12)+(AD63*10)+(AJ63*8))/30</f>
        <v>8.698666666666668</v>
      </c>
      <c r="AQ63" s="46">
        <f>IF(AP63&gt;=10,30,Y63+AE63+AK63)</f>
        <v>14</v>
      </c>
      <c r="AR63" s="2">
        <f>(AP63+V63)/2</f>
        <v>9.050333333333334</v>
      </c>
      <c r="AS63" s="48">
        <f>IF(AR63&gt;=9.99,60,AQ63+W63)</f>
        <v>27</v>
      </c>
      <c r="AT63" s="42" t="str">
        <f>IF(AR63&gt;=9.99,"Admis","Ajourné")</f>
        <v>Ajourné</v>
      </c>
    </row>
    <row r="64" spans="1:46" ht="15">
      <c r="A64" s="40">
        <v>56</v>
      </c>
      <c r="B64" s="50" t="s">
        <v>510</v>
      </c>
      <c r="C64" s="50" t="s">
        <v>511</v>
      </c>
      <c r="D64" s="50" t="s">
        <v>512</v>
      </c>
      <c r="E64" s="41" t="s">
        <v>119</v>
      </c>
      <c r="F64" s="43">
        <f>IF(VALUE(E64)&gt;=10,12,SUM(IF(VALUE(G64)&gt;=10,4,0),IF(VALUE(H64)&gt;=10,4,0),IF(VALUE(I64)&gt;=10,4,0)))</f>
        <v>12</v>
      </c>
      <c r="G64" s="40" t="s">
        <v>50</v>
      </c>
      <c r="H64" s="40" t="s">
        <v>33</v>
      </c>
      <c r="I64" s="40" t="s">
        <v>75</v>
      </c>
      <c r="J64" s="41" t="s">
        <v>267</v>
      </c>
      <c r="K64" s="43">
        <f>IF(VALUE(J64)&gt;=10,10,SUM(IF(VALUE(L64)&gt;=10,2,0),IF(VALUE(M64)&gt;=10,2,0),IF(VALUE(N64)&gt;=10,3,0),IF(VALUE(O64)&gt;=10,3,0)))</f>
        <v>5</v>
      </c>
      <c r="L64" s="40" t="s">
        <v>85</v>
      </c>
      <c r="M64" s="40" t="s">
        <v>235</v>
      </c>
      <c r="N64" s="40" t="s">
        <v>99</v>
      </c>
      <c r="O64" s="40" t="s">
        <v>50</v>
      </c>
      <c r="P64" s="41" t="s">
        <v>33</v>
      </c>
      <c r="Q64" s="43">
        <f>IF(VALUE(P64)&gt;=10,8,SUM(IF(VALUE(R64)&gt;=10,2,0),IF(VALUE(S64)&gt;=10,2,0),IF(VALUE(T64)&gt;=10,2,0),IF(VALUE(U64)&gt;=10,2,0)))</f>
        <v>8</v>
      </c>
      <c r="R64" s="40" t="s">
        <v>33</v>
      </c>
      <c r="S64" s="40" t="s">
        <v>44</v>
      </c>
      <c r="T64" s="40" t="s">
        <v>33</v>
      </c>
      <c r="U64" s="40" t="s">
        <v>85</v>
      </c>
      <c r="V64" s="2">
        <f>((E64*12)+(J64*10)+(P64*8))/30</f>
        <v>9.902666666666667</v>
      </c>
      <c r="W64" s="46">
        <f>IF(V64&gt;=10,30,F64+K64+Q64)</f>
        <v>25</v>
      </c>
      <c r="X64" s="41" t="s">
        <v>513</v>
      </c>
      <c r="Y64" s="43">
        <f>IF(VALUE(X64)&gt;=10,12,SUM(IF(VALUE(Z64)&gt;=10,3,0),IF(VALUE(AA64)&gt;=10,3,0),IF(VALUE(AB64)&gt;=10,3,0),IF(VALUE(AC64)&gt;=10,3,0)))</f>
        <v>6</v>
      </c>
      <c r="Z64" s="40" t="s">
        <v>74</v>
      </c>
      <c r="AA64" s="40" t="s">
        <v>38</v>
      </c>
      <c r="AB64" s="40" t="s">
        <v>123</v>
      </c>
      <c r="AC64" s="40" t="s">
        <v>59</v>
      </c>
      <c r="AD64" s="41" t="s">
        <v>448</v>
      </c>
      <c r="AE64" s="43">
        <f>IF(VALUE(AD64)&gt;=10,10,SUM(IF(VALUE(AF64)&gt;=10,3,0),IF(VALUE(AG64)&gt;=10,3,0),IF(VALUE(AH64)&gt;=10,2,0),IF(VALUE(AI64)&gt;=10,2,0)))</f>
        <v>10</v>
      </c>
      <c r="AF64" s="40" t="s">
        <v>41</v>
      </c>
      <c r="AG64" s="40" t="s">
        <v>154</v>
      </c>
      <c r="AH64" s="40" t="s">
        <v>56</v>
      </c>
      <c r="AI64" s="40" t="s">
        <v>59</v>
      </c>
      <c r="AJ64" s="41" t="s">
        <v>429</v>
      </c>
      <c r="AK64" s="43">
        <f>IF(VALUE(AJ64)&gt;=10,8,SUM(IF(VALUE(AL64)&gt;=10,2,0),IF(VALUE(AM64)&gt;=10,2,0),IF(VALUE(AN64)&gt;=10,2,0),IF(VALUE(AO64)&gt;=10,2,0)))</f>
        <v>6</v>
      </c>
      <c r="AL64" s="40" t="s">
        <v>33</v>
      </c>
      <c r="AM64" s="40" t="s">
        <v>33</v>
      </c>
      <c r="AN64" s="40" t="s">
        <v>37</v>
      </c>
      <c r="AO64" s="40" t="s">
        <v>34</v>
      </c>
      <c r="AP64" s="2">
        <f>((X64*12)+(AD64*10)+(AJ64*8))/30</f>
        <v>9.68</v>
      </c>
      <c r="AQ64" s="46">
        <f>IF(AP64&gt;=10,30,Y64+AE64+AK64)</f>
        <v>22</v>
      </c>
      <c r="AR64" s="2">
        <f>(AP64+V64)/2</f>
        <v>9.791333333333334</v>
      </c>
      <c r="AS64" s="48">
        <f>IF(AR64&gt;=9.99,60,AQ64+W64)</f>
        <v>47</v>
      </c>
      <c r="AT64" s="42" t="str">
        <f>IF(AR64&gt;=9.99,"Admis","Ajourné")</f>
        <v>Ajourné</v>
      </c>
    </row>
    <row r="65" spans="1:46" ht="15">
      <c r="A65" s="40">
        <v>57</v>
      </c>
      <c r="B65" s="50" t="s">
        <v>517</v>
      </c>
      <c r="C65" s="50" t="s">
        <v>518</v>
      </c>
      <c r="D65" s="50" t="s">
        <v>519</v>
      </c>
      <c r="E65" s="41" t="s">
        <v>344</v>
      </c>
      <c r="F65" s="43">
        <f>IF(VALUE(E65)&gt;=10,12,SUM(IF(VALUE(G65)&gt;=10,4,0),IF(VALUE(H65)&gt;=10,4,0),IF(VALUE(I65)&gt;=10,4,0)))</f>
        <v>4</v>
      </c>
      <c r="G65" s="40" t="s">
        <v>42</v>
      </c>
      <c r="H65" s="40" t="s">
        <v>33</v>
      </c>
      <c r="I65" s="40" t="s">
        <v>43</v>
      </c>
      <c r="J65" s="41" t="s">
        <v>457</v>
      </c>
      <c r="K65" s="43">
        <f>IF(VALUE(J65)&gt;=10,10,SUM(IF(VALUE(L65)&gt;=10,2,0),IF(VALUE(M65)&gt;=10,2,0),IF(VALUE(N65)&gt;=10,3,0),IF(VALUE(O65)&gt;=10,3,0)))</f>
        <v>10</v>
      </c>
      <c r="L65" s="40" t="s">
        <v>41</v>
      </c>
      <c r="M65" s="40" t="s">
        <v>59</v>
      </c>
      <c r="N65" s="40" t="s">
        <v>43</v>
      </c>
      <c r="O65" s="40" t="s">
        <v>96</v>
      </c>
      <c r="P65" s="41" t="s">
        <v>434</v>
      </c>
      <c r="Q65" s="43">
        <f>IF(VALUE(P65)&gt;=10,8,SUM(IF(VALUE(R65)&gt;=10,2,0),IF(VALUE(S65)&gt;=10,2,0),IF(VALUE(T65)&gt;=10,2,0),IF(VALUE(U65)&gt;=10,2,0)))</f>
        <v>8</v>
      </c>
      <c r="R65" s="40" t="s">
        <v>33</v>
      </c>
      <c r="S65" s="40" t="s">
        <v>33</v>
      </c>
      <c r="T65" s="40" t="s">
        <v>97</v>
      </c>
      <c r="U65" s="40" t="s">
        <v>102</v>
      </c>
      <c r="V65" s="2">
        <f>((E65*12)+(J65*10)+(P65*8))/30</f>
        <v>10.99</v>
      </c>
      <c r="W65" s="46">
        <f>IF(V65&gt;=10,30,F65+K65+Q65)</f>
        <v>30</v>
      </c>
      <c r="X65" s="41" t="s">
        <v>47</v>
      </c>
      <c r="Y65" s="43">
        <f>IF(VALUE(X65)&gt;=10,12,SUM(IF(VALUE(Z65)&gt;=10,3,0),IF(VALUE(AA65)&gt;=10,3,0),IF(VALUE(AB65)&gt;=10,3,0),IF(VALUE(AC65)&gt;=10,3,0)))</f>
        <v>6</v>
      </c>
      <c r="Z65" s="40" t="s">
        <v>51</v>
      </c>
      <c r="AA65" s="40" t="s">
        <v>45</v>
      </c>
      <c r="AB65" s="40" t="s">
        <v>32</v>
      </c>
      <c r="AC65" s="40" t="s">
        <v>59</v>
      </c>
      <c r="AD65" s="41" t="s">
        <v>520</v>
      </c>
      <c r="AE65" s="43">
        <f>IF(VALUE(AD65)&gt;=10,10,SUM(IF(VALUE(AF65)&gt;=10,3,0),IF(VALUE(AG65)&gt;=10,3,0),IF(VALUE(AH65)&gt;=10,2,0),IF(VALUE(AI65)&gt;=10,2,0)))</f>
        <v>10</v>
      </c>
      <c r="AF65" s="40" t="s">
        <v>41</v>
      </c>
      <c r="AG65" s="40" t="s">
        <v>97</v>
      </c>
      <c r="AH65" s="40" t="s">
        <v>38</v>
      </c>
      <c r="AI65" s="40" t="s">
        <v>237</v>
      </c>
      <c r="AJ65" s="41" t="s">
        <v>521</v>
      </c>
      <c r="AK65" s="43">
        <f>IF(VALUE(AJ65)&gt;=10,8,SUM(IF(VALUE(AL65)&gt;=10,2,0),IF(VALUE(AM65)&gt;=10,2,0),IF(VALUE(AN65)&gt;=10,2,0),IF(VALUE(AO65)&gt;=10,2,0)))</f>
        <v>8</v>
      </c>
      <c r="AL65" s="40" t="s">
        <v>33</v>
      </c>
      <c r="AM65" s="40" t="s">
        <v>38</v>
      </c>
      <c r="AN65" s="40" t="s">
        <v>145</v>
      </c>
      <c r="AO65" s="40" t="s">
        <v>239</v>
      </c>
      <c r="AP65" s="2">
        <f>((X65*12)+(AD65*10)+(AJ65*8))/30</f>
        <v>10.134666666666668</v>
      </c>
      <c r="AQ65" s="46">
        <f>IF(AP65&gt;=10,30,Y65+AE65+AK65)</f>
        <v>30</v>
      </c>
      <c r="AR65" s="2">
        <f>(AP65+V65)/2</f>
        <v>10.562333333333335</v>
      </c>
      <c r="AS65" s="48">
        <f>IF(AR65&gt;=9.99,60,AQ65+W65)</f>
        <v>60</v>
      </c>
      <c r="AT65" s="42" t="str">
        <f>IF(AR65&gt;=9.99,"Admis","Ajourné")</f>
        <v>Admis</v>
      </c>
    </row>
    <row r="66" spans="1:46" ht="15">
      <c r="A66" s="40">
        <v>58</v>
      </c>
      <c r="B66" s="50" t="s">
        <v>522</v>
      </c>
      <c r="C66" s="50" t="s">
        <v>523</v>
      </c>
      <c r="D66" s="50" t="s">
        <v>524</v>
      </c>
      <c r="E66" s="41" t="s">
        <v>67</v>
      </c>
      <c r="F66" s="43">
        <f>IF(VALUE(E66)&gt;=10,12,SUM(IF(VALUE(G66)&gt;=10,4,0),IF(VALUE(H66)&gt;=10,4,0),IF(VALUE(I66)&gt;=10,4,0)))</f>
        <v>8</v>
      </c>
      <c r="G66" s="40" t="s">
        <v>47</v>
      </c>
      <c r="H66" s="40" t="s">
        <v>33</v>
      </c>
      <c r="I66" s="40" t="s">
        <v>50</v>
      </c>
      <c r="J66" s="41" t="s">
        <v>266</v>
      </c>
      <c r="K66" s="43">
        <f>IF(VALUE(J66)&gt;=10,10,SUM(IF(VALUE(L66)&gt;=10,2,0),IF(VALUE(M66)&gt;=10,2,0),IF(VALUE(N66)&gt;=10,3,0),IF(VALUE(O66)&gt;=10,3,0)))</f>
        <v>10</v>
      </c>
      <c r="L66" s="40" t="s">
        <v>34</v>
      </c>
      <c r="M66" s="40" t="s">
        <v>275</v>
      </c>
      <c r="N66" s="40" t="s">
        <v>74</v>
      </c>
      <c r="O66" s="40" t="s">
        <v>41</v>
      </c>
      <c r="P66" s="41" t="s">
        <v>218</v>
      </c>
      <c r="Q66" s="43">
        <f>IF(VALUE(P66)&gt;=10,8,SUM(IF(VALUE(R66)&gt;=10,2,0),IF(VALUE(S66)&gt;=10,2,0),IF(VALUE(T66)&gt;=10,2,0),IF(VALUE(U66)&gt;=10,2,0)))</f>
        <v>6</v>
      </c>
      <c r="R66" s="40" t="s">
        <v>33</v>
      </c>
      <c r="S66" s="40" t="s">
        <v>65</v>
      </c>
      <c r="T66" s="40" t="s">
        <v>50</v>
      </c>
      <c r="U66" s="40" t="s">
        <v>108</v>
      </c>
      <c r="V66" s="2">
        <f>((E66*12)+(J66*10)+(P66*8))/30</f>
        <v>9.909333333333333</v>
      </c>
      <c r="W66" s="46">
        <f>IF(V66&gt;=10,30,F66+K66+Q66)</f>
        <v>24</v>
      </c>
      <c r="X66" s="41" t="s">
        <v>525</v>
      </c>
      <c r="Y66" s="43">
        <f>IF(VALUE(X66)&gt;=10,12,SUM(IF(VALUE(Z66)&gt;=10,3,0),IF(VALUE(AA66)&gt;=10,3,0),IF(VALUE(AB66)&gt;=10,3,0),IF(VALUE(AC66)&gt;=10,3,0)))</f>
        <v>6</v>
      </c>
      <c r="Z66" s="40" t="s">
        <v>51</v>
      </c>
      <c r="AA66" s="40" t="s">
        <v>56</v>
      </c>
      <c r="AB66" s="40" t="s">
        <v>34</v>
      </c>
      <c r="AC66" s="40" t="s">
        <v>59</v>
      </c>
      <c r="AD66" s="41" t="s">
        <v>46</v>
      </c>
      <c r="AE66" s="43">
        <f>IF(VALUE(AD66)&gt;=10,10,SUM(IF(VALUE(AF66)&gt;=10,3,0),IF(VALUE(AG66)&gt;=10,3,0),IF(VALUE(AH66)&gt;=10,2,0),IF(VALUE(AI66)&gt;=10,2,0)))</f>
        <v>10</v>
      </c>
      <c r="AF66" s="40" t="s">
        <v>41</v>
      </c>
      <c r="AG66" s="40" t="s">
        <v>38</v>
      </c>
      <c r="AH66" s="40" t="s">
        <v>99</v>
      </c>
      <c r="AI66" s="40" t="s">
        <v>135</v>
      </c>
      <c r="AJ66" s="41" t="s">
        <v>107</v>
      </c>
      <c r="AK66" s="43">
        <f>IF(VALUE(AJ66)&gt;=10,8,SUM(IF(VALUE(AL66)&gt;=10,2,0),IF(VALUE(AM66)&gt;=10,2,0),IF(VALUE(AN66)&gt;=10,2,0),IF(VALUE(AO66)&gt;=10,2,0)))</f>
        <v>8</v>
      </c>
      <c r="AL66" s="40" t="s">
        <v>33</v>
      </c>
      <c r="AM66" s="40" t="s">
        <v>38</v>
      </c>
      <c r="AN66" s="40" t="s">
        <v>33</v>
      </c>
      <c r="AO66" s="40" t="s">
        <v>239</v>
      </c>
      <c r="AP66" s="2">
        <f>((X66*12)+(AD66*10)+(AJ66*8))/30</f>
        <v>9.575333333333335</v>
      </c>
      <c r="AQ66" s="46">
        <f>IF(AP66&gt;=10,30,Y66+AE66+AK66)</f>
        <v>24</v>
      </c>
      <c r="AR66" s="2">
        <f>(AP66+V66)/2</f>
        <v>9.742333333333335</v>
      </c>
      <c r="AS66" s="48">
        <f>IF(AR66&gt;=9.99,60,AQ66+W66)</f>
        <v>48</v>
      </c>
      <c r="AT66" s="42" t="str">
        <f>IF(AR66&gt;=9.99,"Admis","Ajourné")</f>
        <v>Ajourné</v>
      </c>
    </row>
    <row r="67" spans="1:46" ht="15">
      <c r="A67" s="40">
        <v>59</v>
      </c>
      <c r="B67" s="50" t="s">
        <v>526</v>
      </c>
      <c r="C67" s="50" t="s">
        <v>527</v>
      </c>
      <c r="D67" s="50" t="s">
        <v>528</v>
      </c>
      <c r="E67" s="41" t="s">
        <v>529</v>
      </c>
      <c r="F67" s="43">
        <f>IF(VALUE(E67)&gt;=10,12,SUM(IF(VALUE(G67)&gt;=10,4,0),IF(VALUE(H67)&gt;=10,4,0),IF(VALUE(I67)&gt;=10,4,0)))</f>
        <v>4</v>
      </c>
      <c r="G67" s="40" t="s">
        <v>213</v>
      </c>
      <c r="H67" s="40" t="s">
        <v>99</v>
      </c>
      <c r="I67" s="40" t="s">
        <v>38</v>
      </c>
      <c r="J67" s="41" t="s">
        <v>465</v>
      </c>
      <c r="K67" s="43">
        <f>IF(VALUE(J67)&gt;=10,10,SUM(IF(VALUE(L67)&gt;=10,2,0),IF(VALUE(M67)&gt;=10,2,0),IF(VALUE(N67)&gt;=10,3,0),IF(VALUE(O67)&gt;=10,3,0)))</f>
        <v>10</v>
      </c>
      <c r="L67" s="40" t="s">
        <v>41</v>
      </c>
      <c r="M67" s="40" t="s">
        <v>353</v>
      </c>
      <c r="N67" s="40" t="s">
        <v>38</v>
      </c>
      <c r="O67" s="40" t="s">
        <v>41</v>
      </c>
      <c r="P67" s="41" t="s">
        <v>62</v>
      </c>
      <c r="Q67" s="43">
        <f>IF(VALUE(P67)&gt;=10,8,SUM(IF(VALUE(R67)&gt;=10,2,0),IF(VALUE(S67)&gt;=10,2,0),IF(VALUE(T67)&gt;=10,2,0),IF(VALUE(U67)&gt;=10,2,0)))</f>
        <v>8</v>
      </c>
      <c r="R67" s="40" t="s">
        <v>42</v>
      </c>
      <c r="S67" s="40" t="s">
        <v>33</v>
      </c>
      <c r="T67" s="40" t="s">
        <v>96</v>
      </c>
      <c r="U67" s="40" t="s">
        <v>35</v>
      </c>
      <c r="V67" s="2">
        <f>((E67*12)+(J67*10)+(P67*8))/30</f>
        <v>10.044</v>
      </c>
      <c r="W67" s="46">
        <f>IF(V67&gt;=10,30,F67+K67+Q67)</f>
        <v>30</v>
      </c>
      <c r="X67" s="41" t="s">
        <v>82</v>
      </c>
      <c r="Y67" s="43">
        <f>IF(VALUE(X67)&gt;=10,12,SUM(IF(VALUE(Z67)&gt;=10,3,0),IF(VALUE(AA67)&gt;=10,3,0),IF(VALUE(AB67)&gt;=10,3,0),IF(VALUE(AC67)&gt;=10,3,0)))</f>
        <v>0</v>
      </c>
      <c r="Z67" s="40" t="s">
        <v>154</v>
      </c>
      <c r="AA67" s="40" t="s">
        <v>135</v>
      </c>
      <c r="AB67" s="40" t="s">
        <v>137</v>
      </c>
      <c r="AC67" s="40" t="s">
        <v>105</v>
      </c>
      <c r="AD67" s="41" t="s">
        <v>399</v>
      </c>
      <c r="AE67" s="43">
        <f>IF(VALUE(AD67)&gt;=10,10,SUM(IF(VALUE(AF67)&gt;=10,3,0),IF(VALUE(AG67)&gt;=10,3,0),IF(VALUE(AH67)&gt;=10,2,0),IF(VALUE(AI67)&gt;=10,2,0)))</f>
        <v>10</v>
      </c>
      <c r="AF67" s="40" t="s">
        <v>174</v>
      </c>
      <c r="AG67" s="40" t="s">
        <v>85</v>
      </c>
      <c r="AH67" s="40" t="s">
        <v>32</v>
      </c>
      <c r="AI67" s="40" t="s">
        <v>114</v>
      </c>
      <c r="AJ67" s="41" t="s">
        <v>530</v>
      </c>
      <c r="AK67" s="43">
        <f>IF(VALUE(AJ67)&gt;=10,8,SUM(IF(VALUE(AL67)&gt;=10,2,0),IF(VALUE(AM67)&gt;=10,2,0),IF(VALUE(AN67)&gt;=10,2,0),IF(VALUE(AO67)&gt;=10,2,0)))</f>
        <v>8</v>
      </c>
      <c r="AL67" s="40" t="s">
        <v>97</v>
      </c>
      <c r="AM67" s="40" t="s">
        <v>42</v>
      </c>
      <c r="AN67" s="40" t="s">
        <v>41</v>
      </c>
      <c r="AO67" s="40" t="s">
        <v>121</v>
      </c>
      <c r="AP67" s="2">
        <f>((X67*12)+(AD67*10)+(AJ67*8))/30</f>
        <v>10.158</v>
      </c>
      <c r="AQ67" s="46">
        <f>IF(AP67&gt;=10,30,Y67+AE67+AK67)</f>
        <v>30</v>
      </c>
      <c r="AR67" s="2">
        <f>(AP67+V67)/2</f>
        <v>10.100999999999999</v>
      </c>
      <c r="AS67" s="48">
        <f>IF(AR67&gt;=9.99,60,AQ67+W67)</f>
        <v>60</v>
      </c>
      <c r="AT67" s="42" t="str">
        <f>IF(AR67&gt;=9.99,"Admis","Ajourné")</f>
        <v>Admis</v>
      </c>
    </row>
    <row r="68" spans="1:46" ht="15">
      <c r="A68" s="40">
        <v>60</v>
      </c>
      <c r="B68" s="50" t="s">
        <v>531</v>
      </c>
      <c r="C68" s="50" t="s">
        <v>532</v>
      </c>
      <c r="D68" s="50" t="s">
        <v>533</v>
      </c>
      <c r="E68" s="41" t="s">
        <v>83</v>
      </c>
      <c r="F68" s="43">
        <f>IF(VALUE(E68)&gt;=10,12,SUM(IF(VALUE(G68)&gt;=10,4,0),IF(VALUE(H68)&gt;=10,4,0),IF(VALUE(I68)&gt;=10,4,0)))</f>
        <v>8</v>
      </c>
      <c r="G68" s="40" t="s">
        <v>137</v>
      </c>
      <c r="H68" s="40" t="s">
        <v>60</v>
      </c>
      <c r="I68" s="40" t="s">
        <v>60</v>
      </c>
      <c r="J68" s="41" t="s">
        <v>430</v>
      </c>
      <c r="K68" s="43">
        <f>IF(VALUE(J68)&gt;=10,10,SUM(IF(VALUE(L68)&gt;=10,2,0),IF(VALUE(M68)&gt;=10,2,0),IF(VALUE(N68)&gt;=10,3,0),IF(VALUE(O68)&gt;=10,3,0)))</f>
        <v>5</v>
      </c>
      <c r="L68" s="40" t="s">
        <v>34</v>
      </c>
      <c r="M68" s="40" t="s">
        <v>333</v>
      </c>
      <c r="N68" s="40" t="s">
        <v>42</v>
      </c>
      <c r="O68" s="40" t="s">
        <v>34</v>
      </c>
      <c r="P68" s="41" t="s">
        <v>69</v>
      </c>
      <c r="Q68" s="43">
        <f>IF(VALUE(P68)&gt;=10,8,SUM(IF(VALUE(R68)&gt;=10,2,0),IF(VALUE(S68)&gt;=10,2,0),IF(VALUE(T68)&gt;=10,2,0),IF(VALUE(U68)&gt;=10,2,0)))</f>
        <v>6</v>
      </c>
      <c r="R68" s="40" t="s">
        <v>38</v>
      </c>
      <c r="S68" s="40" t="s">
        <v>51</v>
      </c>
      <c r="T68" s="40" t="s">
        <v>121</v>
      </c>
      <c r="U68" s="40" t="s">
        <v>79</v>
      </c>
      <c r="V68" s="2">
        <f>((E68*12)+(J68*10)+(P68*8))/30</f>
        <v>9.805333333333333</v>
      </c>
      <c r="W68" s="46">
        <f>IF(V68&gt;=10,30,F68+K68+Q68)</f>
        <v>19</v>
      </c>
      <c r="X68" s="41" t="s">
        <v>386</v>
      </c>
      <c r="Y68" s="43">
        <f>IF(VALUE(X68)&gt;=10,12,SUM(IF(VALUE(Z68)&gt;=10,3,0),IF(VALUE(AA68)&gt;=10,3,0),IF(VALUE(AB68)&gt;=10,3,0),IF(VALUE(AC68)&gt;=10,3,0)))</f>
        <v>9</v>
      </c>
      <c r="Z68" s="40" t="s">
        <v>51</v>
      </c>
      <c r="AA68" s="40" t="s">
        <v>39</v>
      </c>
      <c r="AB68" s="40" t="s">
        <v>32</v>
      </c>
      <c r="AC68" s="40" t="s">
        <v>97</v>
      </c>
      <c r="AD68" s="41" t="s">
        <v>534</v>
      </c>
      <c r="AE68" s="43">
        <f>IF(VALUE(AD68)&gt;=10,10,SUM(IF(VALUE(AF68)&gt;=10,3,0),IF(VALUE(AG68)&gt;=10,3,0),IF(VALUE(AH68)&gt;=10,2,0),IF(VALUE(AI68)&gt;=10,2,0)))</f>
        <v>10</v>
      </c>
      <c r="AF68" s="40" t="s">
        <v>126</v>
      </c>
      <c r="AG68" s="40" t="s">
        <v>38</v>
      </c>
      <c r="AH68" s="40" t="s">
        <v>38</v>
      </c>
      <c r="AI68" s="40" t="s">
        <v>85</v>
      </c>
      <c r="AJ68" s="41" t="s">
        <v>107</v>
      </c>
      <c r="AK68" s="43">
        <f>IF(VALUE(AJ68)&gt;=10,8,SUM(IF(VALUE(AL68)&gt;=10,2,0),IF(VALUE(AM68)&gt;=10,2,0),IF(VALUE(AN68)&gt;=10,2,0),IF(VALUE(AO68)&gt;=10,2,0)))</f>
        <v>8</v>
      </c>
      <c r="AL68" s="40" t="s">
        <v>33</v>
      </c>
      <c r="AM68" s="40" t="s">
        <v>59</v>
      </c>
      <c r="AN68" s="40" t="s">
        <v>145</v>
      </c>
      <c r="AO68" s="40" t="s">
        <v>126</v>
      </c>
      <c r="AP68" s="2">
        <f>((X68*12)+(AD68*10)+(AJ68*8))/30</f>
        <v>11.046666666666669</v>
      </c>
      <c r="AQ68" s="46">
        <f>IF(AP68&gt;=10,30,Y68+AE68+AK68)</f>
        <v>30</v>
      </c>
      <c r="AR68" s="2">
        <f>(AP68+V68)/2</f>
        <v>10.426000000000002</v>
      </c>
      <c r="AS68" s="48">
        <f>IF(AR68&gt;=9.99,60,AQ68+W68)</f>
        <v>60</v>
      </c>
      <c r="AT68" s="42" t="str">
        <f>IF(AR68&gt;=9.99,"Admis","Ajourné")</f>
        <v>Admis</v>
      </c>
    </row>
    <row r="69" spans="1:46" ht="15">
      <c r="A69" s="40">
        <v>61</v>
      </c>
      <c r="B69" s="50" t="s">
        <v>535</v>
      </c>
      <c r="C69" s="50" t="s">
        <v>536</v>
      </c>
      <c r="D69" s="50" t="s">
        <v>537</v>
      </c>
      <c r="E69" s="41" t="s">
        <v>178</v>
      </c>
      <c r="F69" s="43">
        <f>IF(VALUE(E69)&gt;=10,12,SUM(IF(VALUE(G69)&gt;=10,4,0),IF(VALUE(H69)&gt;=10,4,0),IF(VALUE(I69)&gt;=10,4,0)))</f>
        <v>12</v>
      </c>
      <c r="G69" s="40" t="s">
        <v>39</v>
      </c>
      <c r="H69" s="40" t="s">
        <v>32</v>
      </c>
      <c r="I69" s="40" t="s">
        <v>42</v>
      </c>
      <c r="J69" s="41" t="s">
        <v>538</v>
      </c>
      <c r="K69" s="43">
        <f>IF(VALUE(J69)&gt;=10,10,SUM(IF(VALUE(L69)&gt;=10,2,0),IF(VALUE(M69)&gt;=10,2,0),IF(VALUE(N69)&gt;=10,3,0),IF(VALUE(O69)&gt;=10,3,0)))</f>
        <v>5</v>
      </c>
      <c r="L69" s="40" t="s">
        <v>33</v>
      </c>
      <c r="M69" s="40" t="s">
        <v>256</v>
      </c>
      <c r="N69" s="40" t="s">
        <v>134</v>
      </c>
      <c r="O69" s="40" t="s">
        <v>34</v>
      </c>
      <c r="P69" s="41" t="s">
        <v>263</v>
      </c>
      <c r="Q69" s="43">
        <f>IF(VALUE(P69)&gt;=10,8,SUM(IF(VALUE(R69)&gt;=10,2,0),IF(VALUE(S69)&gt;=10,2,0),IF(VALUE(T69)&gt;=10,2,0),IF(VALUE(U69)&gt;=10,2,0)))</f>
        <v>8</v>
      </c>
      <c r="R69" s="40" t="s">
        <v>85</v>
      </c>
      <c r="S69" s="40" t="s">
        <v>65</v>
      </c>
      <c r="T69" s="40" t="s">
        <v>49</v>
      </c>
      <c r="U69" s="40" t="s">
        <v>33</v>
      </c>
      <c r="V69" s="2">
        <f>((E69*12)+(J69*10)+(P69*8))/30</f>
        <v>10.074000000000002</v>
      </c>
      <c r="W69" s="46">
        <f>IF(V69&gt;=10,30,F69+K69+Q69)</f>
        <v>30</v>
      </c>
      <c r="X69" s="41" t="s">
        <v>249</v>
      </c>
      <c r="Y69" s="43">
        <f>IF(VALUE(X69)&gt;=10,12,SUM(IF(VALUE(Z69)&gt;=10,3,0),IF(VALUE(AA69)&gt;=10,3,0),IF(VALUE(AB69)&gt;=10,3,0),IF(VALUE(AC69)&gt;=10,3,0)))</f>
        <v>6</v>
      </c>
      <c r="Z69" s="40" t="s">
        <v>114</v>
      </c>
      <c r="AA69" s="40" t="s">
        <v>85</v>
      </c>
      <c r="AB69" s="40" t="s">
        <v>64</v>
      </c>
      <c r="AC69" s="40" t="s">
        <v>59</v>
      </c>
      <c r="AD69" s="41" t="s">
        <v>468</v>
      </c>
      <c r="AE69" s="43">
        <f>IF(VALUE(AD69)&gt;=10,10,SUM(IF(VALUE(AF69)&gt;=10,3,0),IF(VALUE(AG69)&gt;=10,3,0),IF(VALUE(AH69)&gt;=10,2,0),IF(VALUE(AI69)&gt;=10,2,0)))</f>
        <v>10</v>
      </c>
      <c r="AF69" s="40" t="s">
        <v>41</v>
      </c>
      <c r="AG69" s="40" t="s">
        <v>42</v>
      </c>
      <c r="AH69" s="40" t="s">
        <v>172</v>
      </c>
      <c r="AI69" s="40" t="s">
        <v>38</v>
      </c>
      <c r="AJ69" s="41" t="s">
        <v>263</v>
      </c>
      <c r="AK69" s="43">
        <f>IF(VALUE(AJ69)&gt;=10,8,SUM(IF(VALUE(AL69)&gt;=10,2,0),IF(VALUE(AM69)&gt;=10,2,0),IF(VALUE(AN69)&gt;=10,2,0),IF(VALUE(AO69)&gt;=10,2,0)))</f>
        <v>8</v>
      </c>
      <c r="AL69" s="40" t="s">
        <v>33</v>
      </c>
      <c r="AM69" s="40" t="s">
        <v>44</v>
      </c>
      <c r="AN69" s="40" t="s">
        <v>86</v>
      </c>
      <c r="AO69" s="40" t="s">
        <v>69</v>
      </c>
      <c r="AP69" s="2">
        <f>((X69*12)+(AD69*10)+(AJ69*8))/30</f>
        <v>10.526000000000002</v>
      </c>
      <c r="AQ69" s="46">
        <f>IF(AP69&gt;=10,30,Y69+AE69+AK69)</f>
        <v>30</v>
      </c>
      <c r="AR69" s="2">
        <f>(AP69+V69)/2</f>
        <v>10.3</v>
      </c>
      <c r="AS69" s="48">
        <f>IF(AR69&gt;=9.99,60,AQ69+W69)</f>
        <v>60</v>
      </c>
      <c r="AT69" s="42" t="str">
        <f>IF(AR69&gt;=9.99,"Admis","Ajourné")</f>
        <v>Admis</v>
      </c>
    </row>
    <row r="70" spans="1:46" ht="15">
      <c r="A70" s="40">
        <v>62</v>
      </c>
      <c r="B70" s="50" t="s">
        <v>539</v>
      </c>
      <c r="C70" s="50" t="s">
        <v>540</v>
      </c>
      <c r="D70" s="50" t="s">
        <v>541</v>
      </c>
      <c r="E70" s="54" t="s">
        <v>83</v>
      </c>
      <c r="F70" s="43">
        <f>IF(VALUE(E70)&gt;=10,12,SUM(IF(VALUE(G70)&gt;=10,4,0),IF(VALUE(H70)&gt;=10,4,0),IF(VALUE(I70)&gt;=10,4,0)))</f>
        <v>8</v>
      </c>
      <c r="G70" s="40" t="s">
        <v>213</v>
      </c>
      <c r="H70" s="40" t="s">
        <v>33</v>
      </c>
      <c r="I70" s="53" t="s">
        <v>90</v>
      </c>
      <c r="J70" s="41" t="s">
        <v>91</v>
      </c>
      <c r="K70" s="43">
        <f>IF(VALUE(J70)&gt;=10,10,SUM(IF(VALUE(L70)&gt;=10,2,0),IF(VALUE(M70)&gt;=10,2,0),IF(VALUE(N70)&gt;=10,3,0),IF(VALUE(O70)&gt;=10,3,0)))</f>
        <v>6</v>
      </c>
      <c r="L70" s="40" t="s">
        <v>42</v>
      </c>
      <c r="M70" s="40" t="s">
        <v>105</v>
      </c>
      <c r="N70" s="40" t="s">
        <v>45</v>
      </c>
      <c r="O70" s="40" t="s">
        <v>85</v>
      </c>
      <c r="P70" s="41" t="s">
        <v>61</v>
      </c>
      <c r="Q70" s="43">
        <f>IF(VALUE(P70)&gt;=10,8,SUM(IF(VALUE(R70)&gt;=10,2,0),IF(VALUE(S70)&gt;=10,2,0),IF(VALUE(T70)&gt;=10,2,0),IF(VALUE(U70)&gt;=10,2,0)))</f>
        <v>8</v>
      </c>
      <c r="R70" s="40" t="s">
        <v>33</v>
      </c>
      <c r="S70" s="40" t="s">
        <v>42</v>
      </c>
      <c r="T70" s="40" t="s">
        <v>79</v>
      </c>
      <c r="U70" s="40" t="s">
        <v>91</v>
      </c>
      <c r="V70" s="2">
        <f>((E70*12)+(J70*10)+(P70*8))/30</f>
        <v>9.848</v>
      </c>
      <c r="W70" s="46">
        <f>IF(V70&gt;=10,30,F70+K70+Q70)</f>
        <v>22</v>
      </c>
      <c r="X70" s="41" t="s">
        <v>158</v>
      </c>
      <c r="Y70" s="43">
        <f>IF(VALUE(X70)&gt;=10,12,SUM(IF(VALUE(Z70)&gt;=10,3,0),IF(VALUE(AA70)&gt;=10,3,0),IF(VALUE(AB70)&gt;=10,3,0),IF(VALUE(AC70)&gt;=10,3,0)))</f>
        <v>6</v>
      </c>
      <c r="Z70" s="40" t="s">
        <v>134</v>
      </c>
      <c r="AA70" s="40" t="s">
        <v>39</v>
      </c>
      <c r="AB70" s="40" t="s">
        <v>60</v>
      </c>
      <c r="AC70" s="40" t="s">
        <v>59</v>
      </c>
      <c r="AD70" s="41" t="s">
        <v>36</v>
      </c>
      <c r="AE70" s="43">
        <f>IF(VALUE(AD70)&gt;=10,10,SUM(IF(VALUE(AF70)&gt;=10,3,0),IF(VALUE(AG70)&gt;=10,3,0),IF(VALUE(AH70)&gt;=10,2,0),IF(VALUE(AI70)&gt;=10,2,0)))</f>
        <v>10</v>
      </c>
      <c r="AF70" s="40" t="s">
        <v>161</v>
      </c>
      <c r="AG70" s="40" t="s">
        <v>33</v>
      </c>
      <c r="AH70" s="40" t="s">
        <v>99</v>
      </c>
      <c r="AI70" s="40" t="s">
        <v>134</v>
      </c>
      <c r="AJ70" s="41" t="s">
        <v>156</v>
      </c>
      <c r="AK70" s="43">
        <f>IF(VALUE(AJ70)&gt;=10,8,SUM(IF(VALUE(AL70)&gt;=10,2,0),IF(VALUE(AM70)&gt;=10,2,0),IF(VALUE(AN70)&gt;=10,2,0),IF(VALUE(AO70)&gt;=10,2,0)))</f>
        <v>8</v>
      </c>
      <c r="AL70" s="40" t="s">
        <v>65</v>
      </c>
      <c r="AM70" s="40" t="s">
        <v>42</v>
      </c>
      <c r="AN70" s="40" t="s">
        <v>108</v>
      </c>
      <c r="AO70" s="40" t="s">
        <v>161</v>
      </c>
      <c r="AP70" s="2">
        <f>((X70*12)+(AD70*10)+(AJ70*8))/30</f>
        <v>10.149333333333335</v>
      </c>
      <c r="AQ70" s="46">
        <f>IF(AP70&gt;=10,30,Y70+AE70+AK70)</f>
        <v>30</v>
      </c>
      <c r="AR70" s="2">
        <f>(AP70+V70)/2</f>
        <v>9.998666666666669</v>
      </c>
      <c r="AS70" s="48">
        <f>IF(AR70&gt;=9.99,60,AQ70+W70)</f>
        <v>60</v>
      </c>
      <c r="AT70" s="42" t="str">
        <f>IF(AR70&gt;=9.99,"Admis","Ajourné")</f>
        <v>Admis</v>
      </c>
    </row>
    <row r="71" spans="1:46" ht="15">
      <c r="A71" s="40">
        <v>63</v>
      </c>
      <c r="B71" s="50" t="s">
        <v>542</v>
      </c>
      <c r="C71" s="50" t="s">
        <v>543</v>
      </c>
      <c r="D71" s="50" t="s">
        <v>544</v>
      </c>
      <c r="E71" s="41" t="s">
        <v>43</v>
      </c>
      <c r="F71" s="43">
        <f>IF(VALUE(E71)&gt;=10,12,SUM(IF(VALUE(G71)&gt;=10,4,0),IF(VALUE(H71)&gt;=10,4,0),IF(VALUE(I71)&gt;=10,4,0)))</f>
        <v>4</v>
      </c>
      <c r="G71" s="40" t="s">
        <v>44</v>
      </c>
      <c r="H71" s="40" t="s">
        <v>43</v>
      </c>
      <c r="I71" s="40" t="s">
        <v>32</v>
      </c>
      <c r="J71" s="41" t="s">
        <v>266</v>
      </c>
      <c r="K71" s="43">
        <f>IF(VALUE(J71)&gt;=10,10,SUM(IF(VALUE(L71)&gt;=10,2,0),IF(VALUE(M71)&gt;=10,2,0),IF(VALUE(N71)&gt;=10,3,0),IF(VALUE(O71)&gt;=10,3,0)))</f>
        <v>10</v>
      </c>
      <c r="L71" s="40" t="s">
        <v>85</v>
      </c>
      <c r="M71" s="40" t="s">
        <v>213</v>
      </c>
      <c r="N71" s="40" t="s">
        <v>74</v>
      </c>
      <c r="O71" s="40" t="s">
        <v>41</v>
      </c>
      <c r="P71" s="41" t="s">
        <v>521</v>
      </c>
      <c r="Q71" s="43">
        <f>IF(VALUE(P71)&gt;=10,8,SUM(IF(VALUE(R71)&gt;=10,2,0),IF(VALUE(S71)&gt;=10,2,0),IF(VALUE(T71)&gt;=10,2,0),IF(VALUE(U71)&gt;=10,2,0)))</f>
        <v>8</v>
      </c>
      <c r="R71" s="40" t="s">
        <v>33</v>
      </c>
      <c r="S71" s="40" t="s">
        <v>38</v>
      </c>
      <c r="T71" s="40" t="s">
        <v>161</v>
      </c>
      <c r="U71" s="40" t="s">
        <v>146</v>
      </c>
      <c r="V71" s="2">
        <f>((E71*12)+(J71*10)+(P71*8))/30</f>
        <v>10.829333333333333</v>
      </c>
      <c r="W71" s="46">
        <f>IF(V71&gt;=10,30,F71+K71+Q71)</f>
        <v>30</v>
      </c>
      <c r="X71" s="41" t="s">
        <v>545</v>
      </c>
      <c r="Y71" s="43">
        <f>IF(VALUE(X71)&gt;=10,12,SUM(IF(VALUE(Z71)&gt;=10,3,0),IF(VALUE(AA71)&gt;=10,3,0),IF(VALUE(AB71)&gt;=10,3,0),IF(VALUE(AC71)&gt;=10,3,0)))</f>
        <v>3</v>
      </c>
      <c r="Z71" s="40" t="s">
        <v>42</v>
      </c>
      <c r="AA71" s="40" t="s">
        <v>135</v>
      </c>
      <c r="AB71" s="40" t="s">
        <v>56</v>
      </c>
      <c r="AC71" s="40" t="s">
        <v>105</v>
      </c>
      <c r="AD71" s="41" t="s">
        <v>41</v>
      </c>
      <c r="AE71" s="43">
        <f>IF(VALUE(AD71)&gt;=10,10,SUM(IF(VALUE(AF71)&gt;=10,3,0),IF(VALUE(AG71)&gt;=10,3,0),IF(VALUE(AH71)&gt;=10,2,0),IF(VALUE(AI71)&gt;=10,2,0)))</f>
        <v>10</v>
      </c>
      <c r="AF71" s="40" t="s">
        <v>174</v>
      </c>
      <c r="AG71" s="40" t="s">
        <v>126</v>
      </c>
      <c r="AH71" s="40" t="s">
        <v>45</v>
      </c>
      <c r="AI71" s="40" t="s">
        <v>137</v>
      </c>
      <c r="AJ71" s="41" t="s">
        <v>157</v>
      </c>
      <c r="AK71" s="43">
        <f>IF(VALUE(AJ71)&gt;=10,8,SUM(IF(VALUE(AL71)&gt;=10,2,0),IF(VALUE(AM71)&gt;=10,2,0),IF(VALUE(AN71)&gt;=10,2,0),IF(VALUE(AO71)&gt;=10,2,0)))</f>
        <v>8</v>
      </c>
      <c r="AL71" s="40" t="s">
        <v>38</v>
      </c>
      <c r="AM71" s="40" t="s">
        <v>33</v>
      </c>
      <c r="AN71" s="40" t="s">
        <v>50</v>
      </c>
      <c r="AO71" s="40" t="s">
        <v>161</v>
      </c>
      <c r="AP71" s="2">
        <f>((X71*12)+(AD71*10)+(AJ71*8))/30</f>
        <v>10.533333333333333</v>
      </c>
      <c r="AQ71" s="46">
        <f>IF(AP71&gt;=10,30,Y71+AE71+AK71)</f>
        <v>30</v>
      </c>
      <c r="AR71" s="2">
        <f>(AP71+V71)/2</f>
        <v>10.681333333333333</v>
      </c>
      <c r="AS71" s="48">
        <f>IF(AR71&gt;=9.99,60,AQ71+W71)</f>
        <v>60</v>
      </c>
      <c r="AT71" s="42" t="str">
        <f>IF(AR71&gt;=9.99,"Admis","Ajourné")</f>
        <v>Admis</v>
      </c>
    </row>
    <row r="72" spans="1:46" ht="15">
      <c r="A72" s="40">
        <v>64</v>
      </c>
      <c r="B72" s="50" t="s">
        <v>547</v>
      </c>
      <c r="C72" s="50" t="s">
        <v>546</v>
      </c>
      <c r="D72" s="50" t="s">
        <v>548</v>
      </c>
      <c r="E72" s="41" t="s">
        <v>192</v>
      </c>
      <c r="F72" s="43">
        <f>IF(VALUE(E72)&gt;=10,12,SUM(IF(VALUE(G72)&gt;=10,4,0),IF(VALUE(H72)&gt;=10,4,0),IF(VALUE(I72)&gt;=10,4,0)))</f>
        <v>12</v>
      </c>
      <c r="G72" s="40" t="s">
        <v>43</v>
      </c>
      <c r="H72" s="40" t="s">
        <v>85</v>
      </c>
      <c r="I72" s="40" t="s">
        <v>50</v>
      </c>
      <c r="J72" s="41" t="s">
        <v>122</v>
      </c>
      <c r="K72" s="43">
        <f>IF(VALUE(J72)&gt;=10,10,SUM(IF(VALUE(L72)&gt;=10,2,0),IF(VALUE(M72)&gt;=10,2,0),IF(VALUE(N72)&gt;=10,3,0),IF(VALUE(O72)&gt;=10,3,0)))</f>
        <v>10</v>
      </c>
      <c r="L72" s="40" t="s">
        <v>42</v>
      </c>
      <c r="M72" s="40" t="s">
        <v>134</v>
      </c>
      <c r="N72" s="40" t="s">
        <v>148</v>
      </c>
      <c r="O72" s="40" t="s">
        <v>34</v>
      </c>
      <c r="P72" s="41" t="s">
        <v>85</v>
      </c>
      <c r="Q72" s="43">
        <f>IF(VALUE(P72)&gt;=10,8,SUM(IF(VALUE(R72)&gt;=10,2,0),IF(VALUE(S72)&gt;=10,2,0),IF(VALUE(T72)&gt;=10,2,0),IF(VALUE(U72)&gt;=10,2,0)))</f>
        <v>8</v>
      </c>
      <c r="R72" s="40" t="s">
        <v>33</v>
      </c>
      <c r="S72" s="40" t="s">
        <v>38</v>
      </c>
      <c r="T72" s="40" t="s">
        <v>38</v>
      </c>
      <c r="U72" s="40" t="s">
        <v>126</v>
      </c>
      <c r="V72" s="2">
        <f>((E72*12)+(J72*10)+(P72*8))/30</f>
        <v>11.008000000000001</v>
      </c>
      <c r="W72" s="46">
        <f>IF(V72&gt;=10,30,F72+K72+Q72)</f>
        <v>30</v>
      </c>
      <c r="X72" s="41" t="s">
        <v>56</v>
      </c>
      <c r="Y72" s="43">
        <f>IF(VALUE(X72)&gt;=10,12,SUM(IF(VALUE(Z72)&gt;=10,3,0),IF(VALUE(AA72)&gt;=10,3,0),IF(VALUE(AB72)&gt;=10,3,0),IF(VALUE(AC72)&gt;=10,3,0)))</f>
        <v>12</v>
      </c>
      <c r="Z72" s="40" t="s">
        <v>56</v>
      </c>
      <c r="AA72" s="40" t="s">
        <v>39</v>
      </c>
      <c r="AB72" s="40" t="s">
        <v>45</v>
      </c>
      <c r="AC72" s="40" t="s">
        <v>44</v>
      </c>
      <c r="AD72" s="41" t="s">
        <v>464</v>
      </c>
      <c r="AE72" s="43">
        <f>IF(VALUE(AD72)&gt;=10,10,SUM(IF(VALUE(AF72)&gt;=10,3,0),IF(VALUE(AG72)&gt;=10,3,0),IF(VALUE(AH72)&gt;=10,2,0),IF(VALUE(AI72)&gt;=10,2,0)))</f>
        <v>10</v>
      </c>
      <c r="AF72" s="40" t="s">
        <v>97</v>
      </c>
      <c r="AG72" s="40" t="s">
        <v>85</v>
      </c>
      <c r="AH72" s="40" t="s">
        <v>43</v>
      </c>
      <c r="AI72" s="40" t="s">
        <v>67</v>
      </c>
      <c r="AJ72" s="41" t="s">
        <v>48</v>
      </c>
      <c r="AK72" s="43">
        <f>IF(VALUE(AJ72)&gt;=10,8,SUM(IF(VALUE(AL72)&gt;=10,2,0),IF(VALUE(AM72)&gt;=10,2,0),IF(VALUE(AN72)&gt;=10,2,0),IF(VALUE(AO72)&gt;=10,2,0)))</f>
        <v>8</v>
      </c>
      <c r="AL72" s="40" t="s">
        <v>33</v>
      </c>
      <c r="AM72" s="40" t="s">
        <v>85</v>
      </c>
      <c r="AN72" s="40" t="s">
        <v>135</v>
      </c>
      <c r="AO72" s="40" t="s">
        <v>49</v>
      </c>
      <c r="AP72" s="2">
        <f>((X72*12)+(AD72*10)+(AJ72*8))/30</f>
        <v>10.733333333333333</v>
      </c>
      <c r="AQ72" s="46">
        <f>IF(AP72&gt;=10,30,Y72+AE72+AK72)</f>
        <v>30</v>
      </c>
      <c r="AR72" s="2">
        <f>(AP72+V72)/2</f>
        <v>10.870666666666667</v>
      </c>
      <c r="AS72" s="48">
        <f>IF(AR72&gt;=9.99,60,AQ72+W72)</f>
        <v>60</v>
      </c>
      <c r="AT72" s="42" t="str">
        <f>IF(AR72&gt;=9.99,"Admis","Ajourné")</f>
        <v>Admis</v>
      </c>
    </row>
    <row r="73" spans="1:46" ht="15">
      <c r="A73" s="40">
        <v>65</v>
      </c>
      <c r="B73" s="50" t="s">
        <v>553</v>
      </c>
      <c r="C73" s="50" t="s">
        <v>554</v>
      </c>
      <c r="D73" s="50" t="s">
        <v>555</v>
      </c>
      <c r="E73" s="41" t="s">
        <v>493</v>
      </c>
      <c r="F73" s="43">
        <f>IF(VALUE(E73)&gt;=10,12,SUM(IF(VALUE(G73)&gt;=10,4,0),IF(VALUE(H73)&gt;=10,4,0),IF(VALUE(I73)&gt;=10,4,0)))</f>
        <v>12</v>
      </c>
      <c r="G73" s="40" t="s">
        <v>42</v>
      </c>
      <c r="H73" s="40" t="s">
        <v>32</v>
      </c>
      <c r="I73" s="40" t="s">
        <v>60</v>
      </c>
      <c r="J73" s="41" t="s">
        <v>249</v>
      </c>
      <c r="K73" s="43">
        <f>IF(VALUE(J73)&gt;=10,10,SUM(IF(VALUE(L73)&gt;=10,2,0),IF(VALUE(M73)&gt;=10,2,0),IF(VALUE(N73)&gt;=10,3,0),IF(VALUE(O73)&gt;=10,3,0)))</f>
        <v>5</v>
      </c>
      <c r="L73" s="40" t="s">
        <v>34</v>
      </c>
      <c r="M73" s="40" t="s">
        <v>131</v>
      </c>
      <c r="N73" s="40" t="s">
        <v>42</v>
      </c>
      <c r="O73" s="40" t="s">
        <v>34</v>
      </c>
      <c r="P73" s="41" t="s">
        <v>68</v>
      </c>
      <c r="Q73" s="43">
        <f>IF(VALUE(P73)&gt;=10,8,SUM(IF(VALUE(R73)&gt;=10,2,0),IF(VALUE(S73)&gt;=10,2,0),IF(VALUE(T73)&gt;=10,2,0),IF(VALUE(U73)&gt;=10,2,0)))</f>
        <v>8</v>
      </c>
      <c r="R73" s="40" t="s">
        <v>33</v>
      </c>
      <c r="S73" s="40" t="s">
        <v>33</v>
      </c>
      <c r="T73" s="40" t="s">
        <v>33</v>
      </c>
      <c r="U73" s="40" t="s">
        <v>38</v>
      </c>
      <c r="V73" s="2">
        <f>((E73*12)+(J73*10)+(P73*8))/30</f>
        <v>10.028</v>
      </c>
      <c r="W73" s="46">
        <f>IF(V73&gt;=10,30,F73+K73+Q73)</f>
        <v>30</v>
      </c>
      <c r="X73" s="41" t="s">
        <v>242</v>
      </c>
      <c r="Y73" s="43">
        <f>IF(VALUE(X73)&gt;=10,12,SUM(IF(VALUE(Z73)&gt;=10,3,0),IF(VALUE(AA73)&gt;=10,3,0),IF(VALUE(AB73)&gt;=10,3,0),IF(VALUE(AC73)&gt;=10,3,0)))</f>
        <v>6</v>
      </c>
      <c r="Z73" s="40" t="s">
        <v>74</v>
      </c>
      <c r="AA73" s="40" t="s">
        <v>33</v>
      </c>
      <c r="AB73" s="40" t="s">
        <v>60</v>
      </c>
      <c r="AC73" s="40" t="s">
        <v>44</v>
      </c>
      <c r="AD73" s="41" t="s">
        <v>106</v>
      </c>
      <c r="AE73" s="43">
        <f>IF(VALUE(AD73)&gt;=10,10,SUM(IF(VALUE(AF73)&gt;=10,3,0),IF(VALUE(AG73)&gt;=10,3,0),IF(VALUE(AH73)&gt;=10,2,0),IF(VALUE(AI73)&gt;=10,2,0)))</f>
        <v>10</v>
      </c>
      <c r="AF73" s="40" t="s">
        <v>33</v>
      </c>
      <c r="AG73" s="40" t="s">
        <v>38</v>
      </c>
      <c r="AH73" s="40" t="s">
        <v>64</v>
      </c>
      <c r="AI73" s="40" t="s">
        <v>142</v>
      </c>
      <c r="AJ73" s="41" t="s">
        <v>38</v>
      </c>
      <c r="AK73" s="43">
        <f>IF(VALUE(AJ73)&gt;=10,8,SUM(IF(VALUE(AL73)&gt;=10,2,0),IF(VALUE(AM73)&gt;=10,2,0),IF(VALUE(AN73)&gt;=10,2,0),IF(VALUE(AO73)&gt;=10,2,0)))</f>
        <v>8</v>
      </c>
      <c r="AL73" s="40" t="s">
        <v>33</v>
      </c>
      <c r="AM73" s="40" t="s">
        <v>42</v>
      </c>
      <c r="AN73" s="40" t="s">
        <v>38</v>
      </c>
      <c r="AO73" s="40" t="s">
        <v>41</v>
      </c>
      <c r="AP73" s="2">
        <f>((X73*12)+(AD73*10)+(AJ73*8))/30</f>
        <v>10.042</v>
      </c>
      <c r="AQ73" s="46">
        <f>IF(AP73&gt;=10,30,Y73+AE73+AK73)</f>
        <v>30</v>
      </c>
      <c r="AR73" s="2">
        <f>(AP73+V73)/2</f>
        <v>10.035</v>
      </c>
      <c r="AS73" s="48">
        <f>IF(AR73&gt;=9.99,60,AQ73+W73)</f>
        <v>60</v>
      </c>
      <c r="AT73" s="42" t="str">
        <f>IF(AR73&gt;=9.99,"Admis","Ajourné")</f>
        <v>Admis</v>
      </c>
    </row>
    <row r="74" spans="1:46" ht="15">
      <c r="A74" s="40">
        <v>66</v>
      </c>
      <c r="B74" s="50" t="s">
        <v>559</v>
      </c>
      <c r="C74" s="50" t="s">
        <v>560</v>
      </c>
      <c r="D74" s="50" t="s">
        <v>391</v>
      </c>
      <c r="E74" s="41" t="s">
        <v>122</v>
      </c>
      <c r="F74" s="43">
        <f>IF(VALUE(E74)&gt;=10,12,SUM(IF(VALUE(G74)&gt;=10,4,0),IF(VALUE(H74)&gt;=10,4,0),IF(VALUE(I74)&gt;=10,4,0)))</f>
        <v>12</v>
      </c>
      <c r="G74" s="40" t="s">
        <v>99</v>
      </c>
      <c r="H74" s="40" t="s">
        <v>45</v>
      </c>
      <c r="I74" s="40" t="s">
        <v>32</v>
      </c>
      <c r="J74" s="41" t="s">
        <v>123</v>
      </c>
      <c r="K74" s="43">
        <f>IF(VALUE(J74)&gt;=10,10,SUM(IF(VALUE(L74)&gt;=10,2,0),IF(VALUE(M74)&gt;=10,2,0),IF(VALUE(N74)&gt;=10,3,0),IF(VALUE(O74)&gt;=10,3,0)))</f>
        <v>10</v>
      </c>
      <c r="L74" s="40" t="s">
        <v>33</v>
      </c>
      <c r="M74" s="40" t="s">
        <v>82</v>
      </c>
      <c r="N74" s="40" t="s">
        <v>85</v>
      </c>
      <c r="O74" s="40" t="s">
        <v>38</v>
      </c>
      <c r="P74" s="41" t="s">
        <v>122</v>
      </c>
      <c r="Q74" s="43">
        <f>IF(VALUE(P74)&gt;=10,8,SUM(IF(VALUE(R74)&gt;=10,2,0),IF(VALUE(S74)&gt;=10,2,0),IF(VALUE(T74)&gt;=10,2,0),IF(VALUE(U74)&gt;=10,2,0)))</f>
        <v>8</v>
      </c>
      <c r="R74" s="40" t="s">
        <v>59</v>
      </c>
      <c r="S74" s="40" t="s">
        <v>33</v>
      </c>
      <c r="T74" s="40" t="s">
        <v>35</v>
      </c>
      <c r="U74" s="40" t="s">
        <v>86</v>
      </c>
      <c r="V74" s="2">
        <f>((E74*12)+(J74*10)+(P74*8))/30</f>
        <v>10.430000000000001</v>
      </c>
      <c r="W74" s="46">
        <f>IF(V74&gt;=10,30,F74+K74+Q74)</f>
        <v>30</v>
      </c>
      <c r="X74" s="41" t="s">
        <v>44</v>
      </c>
      <c r="Y74" s="43">
        <f>IF(VALUE(X74)&gt;=10,12,SUM(IF(VALUE(Z74)&gt;=10,3,0),IF(VALUE(AA74)&gt;=10,3,0),IF(VALUE(AB74)&gt;=10,3,0),IF(VALUE(AC74)&gt;=10,3,0)))</f>
        <v>3</v>
      </c>
      <c r="Z74" s="40" t="s">
        <v>82</v>
      </c>
      <c r="AA74" s="40" t="s">
        <v>56</v>
      </c>
      <c r="AB74" s="40" t="s">
        <v>42</v>
      </c>
      <c r="AC74" s="40" t="s">
        <v>65</v>
      </c>
      <c r="AD74" s="41" t="s">
        <v>38</v>
      </c>
      <c r="AE74" s="43">
        <f>IF(VALUE(AD74)&gt;=10,10,SUM(IF(VALUE(AF74)&gt;=10,3,0),IF(VALUE(AG74)&gt;=10,3,0),IF(VALUE(AH74)&gt;=10,2,0),IF(VALUE(AI74)&gt;=10,2,0)))</f>
        <v>10</v>
      </c>
      <c r="AF74" s="40" t="s">
        <v>97</v>
      </c>
      <c r="AG74" s="40" t="s">
        <v>38</v>
      </c>
      <c r="AH74" s="40" t="s">
        <v>60</v>
      </c>
      <c r="AI74" s="40" t="s">
        <v>99</v>
      </c>
      <c r="AJ74" s="41" t="s">
        <v>195</v>
      </c>
      <c r="AK74" s="43">
        <f>IF(VALUE(AJ74)&gt;=10,8,SUM(IF(VALUE(AL74)&gt;=10,2,0),IF(VALUE(AM74)&gt;=10,2,0),IF(VALUE(AN74)&gt;=10,2,0),IF(VALUE(AO74)&gt;=10,2,0)))</f>
        <v>8</v>
      </c>
      <c r="AL74" s="40" t="s">
        <v>33</v>
      </c>
      <c r="AM74" s="40" t="s">
        <v>42</v>
      </c>
      <c r="AN74" s="40" t="s">
        <v>145</v>
      </c>
      <c r="AO74" s="40" t="s">
        <v>34</v>
      </c>
      <c r="AP74" s="2">
        <f>((X74*12)+(AD74*10)+(AJ74*8))/30</f>
        <v>9.917333333333334</v>
      </c>
      <c r="AQ74" s="46">
        <f>IF(AP74&gt;=10,30,Y74+AE74+AK74)</f>
        <v>21</v>
      </c>
      <c r="AR74" s="2">
        <f>(AP74+V74)/2</f>
        <v>10.173666666666668</v>
      </c>
      <c r="AS74" s="48">
        <f>IF(AR74&gt;=9.99,60,AQ74+W74)</f>
        <v>60</v>
      </c>
      <c r="AT74" s="42" t="str">
        <f>IF(AR74&gt;=9.99,"Admis","Ajourné")</f>
        <v>Admis</v>
      </c>
    </row>
    <row r="75" spans="1:46" ht="15">
      <c r="A75" s="40">
        <v>67</v>
      </c>
      <c r="B75" s="50" t="s">
        <v>562</v>
      </c>
      <c r="C75" s="50" t="s">
        <v>563</v>
      </c>
      <c r="D75" s="50" t="s">
        <v>564</v>
      </c>
      <c r="E75" s="54" t="s">
        <v>1146</v>
      </c>
      <c r="F75" s="43">
        <f>IF(VALUE(E75)&gt;=10,12,SUM(IF(VALUE(G75)&gt;=10,4,0),IF(VALUE(H75)&gt;=10,4,0),IF(VALUE(I75)&gt;=10,4,0)))</f>
        <v>0</v>
      </c>
      <c r="G75" s="40" t="s">
        <v>131</v>
      </c>
      <c r="H75" s="40" t="s">
        <v>44</v>
      </c>
      <c r="I75" s="53" t="s">
        <v>194</v>
      </c>
      <c r="J75" s="54" t="s">
        <v>1139</v>
      </c>
      <c r="K75" s="43">
        <f>IF(VALUE(J75)&gt;=10,10,SUM(IF(VALUE(L75)&gt;=10,2,0),IF(VALUE(M75)&gt;=10,2,0),IF(VALUE(N75)&gt;=10,3,0),IF(VALUE(O75)&gt;=10,3,0)))</f>
        <v>5</v>
      </c>
      <c r="L75" s="53" t="s">
        <v>161</v>
      </c>
      <c r="M75" s="40" t="s">
        <v>131</v>
      </c>
      <c r="N75" s="40" t="s">
        <v>134</v>
      </c>
      <c r="O75" s="40" t="s">
        <v>97</v>
      </c>
      <c r="P75" s="41" t="s">
        <v>160</v>
      </c>
      <c r="Q75" s="43">
        <f>IF(VALUE(P75)&gt;=10,8,SUM(IF(VALUE(R75)&gt;=10,2,0),IF(VALUE(S75)&gt;=10,2,0),IF(VALUE(T75)&gt;=10,2,0),IF(VALUE(U75)&gt;=10,2,0)))</f>
        <v>8</v>
      </c>
      <c r="R75" s="40" t="s">
        <v>33</v>
      </c>
      <c r="S75" s="40" t="s">
        <v>38</v>
      </c>
      <c r="T75" s="40" t="s">
        <v>44</v>
      </c>
      <c r="U75" s="40" t="s">
        <v>146</v>
      </c>
      <c r="V75" s="2">
        <f>((E75*12)+(J75*10)+(P75*8))/30</f>
        <v>8.438666666666666</v>
      </c>
      <c r="W75" s="46">
        <f>IF(V75&gt;=10,30,F75+K75+Q75)</f>
        <v>13</v>
      </c>
      <c r="X75" s="41" t="s">
        <v>142</v>
      </c>
      <c r="Y75" s="43">
        <f>IF(VALUE(X75)&gt;=10,12,SUM(IF(VALUE(Z75)&gt;=10,3,0),IF(VALUE(AA75)&gt;=10,3,0),IF(VALUE(AB75)&gt;=10,3,0),IF(VALUE(AC75)&gt;=10,3,0)))</f>
        <v>6</v>
      </c>
      <c r="Z75" s="40" t="s">
        <v>51</v>
      </c>
      <c r="AA75" s="40" t="s">
        <v>99</v>
      </c>
      <c r="AB75" s="40" t="s">
        <v>33</v>
      </c>
      <c r="AC75" s="40" t="s">
        <v>85</v>
      </c>
      <c r="AD75" s="41" t="s">
        <v>33</v>
      </c>
      <c r="AE75" s="43">
        <f>IF(VALUE(AD75)&gt;=10,10,SUM(IF(VALUE(AF75)&gt;=10,3,0),IF(VALUE(AG75)&gt;=10,3,0),IF(VALUE(AH75)&gt;=10,2,0),IF(VALUE(AI75)&gt;=10,2,0)))</f>
        <v>10</v>
      </c>
      <c r="AF75" s="40" t="s">
        <v>85</v>
      </c>
      <c r="AG75" s="40" t="s">
        <v>33</v>
      </c>
      <c r="AH75" s="40" t="s">
        <v>60</v>
      </c>
      <c r="AI75" s="40" t="s">
        <v>116</v>
      </c>
      <c r="AJ75" s="41" t="s">
        <v>1145</v>
      </c>
      <c r="AK75" s="43">
        <f>IF(VALUE(AJ75)&gt;=10,8,SUM(IF(VALUE(AL75)&gt;=10,2,0),IF(VALUE(AM75)&gt;=10,2,0),IF(VALUE(AN75)&gt;=10,2,0),IF(VALUE(AO75)&gt;=10,2,0)))</f>
        <v>8</v>
      </c>
      <c r="AL75" s="40" t="s">
        <v>85</v>
      </c>
      <c r="AM75" s="40" t="s">
        <v>33</v>
      </c>
      <c r="AN75" s="40" t="s">
        <v>139</v>
      </c>
      <c r="AO75" s="40" t="s">
        <v>363</v>
      </c>
      <c r="AP75" s="2">
        <f>((X75*12)+(AD75*10)+(AJ75*8))/30</f>
        <v>10.283999999999999</v>
      </c>
      <c r="AQ75" s="46">
        <f>IF(AP75&gt;=10,30,Y75+AE75+AK75)</f>
        <v>30</v>
      </c>
      <c r="AR75" s="2">
        <f>(AP75+V75)/2</f>
        <v>9.361333333333333</v>
      </c>
      <c r="AS75" s="48">
        <f>IF(AR75&gt;=9.99,60,AQ75+W75)</f>
        <v>43</v>
      </c>
      <c r="AT75" s="42" t="str">
        <f>IF(AR75&gt;=9.99,"Admis","Ajourné")</f>
        <v>Ajourné</v>
      </c>
    </row>
    <row r="76" spans="1:46" ht="15">
      <c r="A76" s="40">
        <v>68</v>
      </c>
      <c r="B76" s="50" t="s">
        <v>567</v>
      </c>
      <c r="C76" s="50" t="s">
        <v>568</v>
      </c>
      <c r="D76" s="50" t="s">
        <v>420</v>
      </c>
      <c r="E76" s="54" t="s">
        <v>339</v>
      </c>
      <c r="F76" s="43">
        <f>IF(VALUE(E76)&gt;=10,12,SUM(IF(VALUE(G76)&gt;=10,4,0),IF(VALUE(H76)&gt;=10,4,0),IF(VALUE(I76)&gt;=10,4,0)))</f>
        <v>8</v>
      </c>
      <c r="G76" s="40" t="s">
        <v>142</v>
      </c>
      <c r="H76" s="53" t="s">
        <v>32</v>
      </c>
      <c r="I76" s="40" t="s">
        <v>60</v>
      </c>
      <c r="J76" s="41" t="s">
        <v>181</v>
      </c>
      <c r="K76" s="43">
        <f>IF(VALUE(J76)&gt;=10,10,SUM(IF(VALUE(L76)&gt;=10,2,0),IF(VALUE(M76)&gt;=10,2,0),IF(VALUE(N76)&gt;=10,3,0),IF(VALUE(O76)&gt;=10,3,0)))</f>
        <v>8</v>
      </c>
      <c r="L76" s="40" t="s">
        <v>38</v>
      </c>
      <c r="M76" s="40" t="s">
        <v>354</v>
      </c>
      <c r="N76" s="40" t="s">
        <v>33</v>
      </c>
      <c r="O76" s="40" t="s">
        <v>50</v>
      </c>
      <c r="P76" s="41" t="s">
        <v>160</v>
      </c>
      <c r="Q76" s="43">
        <f>IF(VALUE(P76)&gt;=10,8,SUM(IF(VALUE(R76)&gt;=10,2,0),IF(VALUE(S76)&gt;=10,2,0),IF(VALUE(T76)&gt;=10,2,0),IF(VALUE(U76)&gt;=10,2,0)))</f>
        <v>8</v>
      </c>
      <c r="R76" s="40" t="s">
        <v>38</v>
      </c>
      <c r="S76" s="40" t="s">
        <v>85</v>
      </c>
      <c r="T76" s="40" t="s">
        <v>35</v>
      </c>
      <c r="U76" s="40" t="s">
        <v>33</v>
      </c>
      <c r="V76" s="2">
        <f>((E76*12)+(J76*10)+(P76*8))/30</f>
        <v>9.794</v>
      </c>
      <c r="W76" s="46">
        <f>IF(V76&gt;=10,30,F76+K76+Q76)</f>
        <v>24</v>
      </c>
      <c r="X76" s="41" t="s">
        <v>569</v>
      </c>
      <c r="Y76" s="43">
        <f>IF(VALUE(X76)&gt;=10,12,SUM(IF(VALUE(Z76)&gt;=10,3,0),IF(VALUE(AA76)&gt;=10,3,0),IF(VALUE(AB76)&gt;=10,3,0),IF(VALUE(AC76)&gt;=10,3,0)))</f>
        <v>9</v>
      </c>
      <c r="Z76" s="40" t="s">
        <v>50</v>
      </c>
      <c r="AA76" s="40" t="s">
        <v>33</v>
      </c>
      <c r="AB76" s="40" t="s">
        <v>32</v>
      </c>
      <c r="AC76" s="40" t="s">
        <v>59</v>
      </c>
      <c r="AD76" s="41" t="s">
        <v>556</v>
      </c>
      <c r="AE76" s="43">
        <f>IF(VALUE(AD76)&gt;=10,10,SUM(IF(VALUE(AF76)&gt;=10,3,0),IF(VALUE(AG76)&gt;=10,3,0),IF(VALUE(AH76)&gt;=10,2,0),IF(VALUE(AI76)&gt;=10,2,0)))</f>
        <v>5</v>
      </c>
      <c r="AF76" s="40" t="s">
        <v>97</v>
      </c>
      <c r="AG76" s="40" t="s">
        <v>65</v>
      </c>
      <c r="AH76" s="40" t="s">
        <v>64</v>
      </c>
      <c r="AI76" s="40" t="s">
        <v>116</v>
      </c>
      <c r="AJ76" s="41" t="s">
        <v>136</v>
      </c>
      <c r="AK76" s="43">
        <f>IF(VALUE(AJ76)&gt;=10,8,SUM(IF(VALUE(AL76)&gt;=10,2,0),IF(VALUE(AM76)&gt;=10,2,0),IF(VALUE(AN76)&gt;=10,2,0),IF(VALUE(AO76)&gt;=10,2,0)))</f>
        <v>8</v>
      </c>
      <c r="AL76" s="40" t="s">
        <v>44</v>
      </c>
      <c r="AM76" s="40" t="s">
        <v>33</v>
      </c>
      <c r="AN76" s="40" t="s">
        <v>50</v>
      </c>
      <c r="AO76" s="40" t="s">
        <v>41</v>
      </c>
      <c r="AP76" s="2">
        <f>((X76*12)+(AD76*10)+(AJ76*8))/30</f>
        <v>9.806000000000001</v>
      </c>
      <c r="AQ76" s="46">
        <f>IF(AP76&gt;=10,30,Y76+AE76+AK76)</f>
        <v>22</v>
      </c>
      <c r="AR76" s="2">
        <f>(AP76+V76)/2</f>
        <v>9.8</v>
      </c>
      <c r="AS76" s="48">
        <f>IF(AR76&gt;=9.99,60,AQ76+W76)</f>
        <v>46</v>
      </c>
      <c r="AT76" s="42" t="str">
        <f>IF(AR76&gt;=9.99,"Admis","Ajourné")</f>
        <v>Ajourné</v>
      </c>
    </row>
    <row r="77" spans="1:46" ht="15">
      <c r="A77" s="40">
        <v>69</v>
      </c>
      <c r="B77" s="50" t="s">
        <v>571</v>
      </c>
      <c r="C77" s="50" t="s">
        <v>572</v>
      </c>
      <c r="D77" s="50" t="s">
        <v>185</v>
      </c>
      <c r="E77" s="41" t="s">
        <v>167</v>
      </c>
      <c r="F77" s="43">
        <f>IF(VALUE(E77)&gt;=10,12,SUM(IF(VALUE(G77)&gt;=10,4,0),IF(VALUE(H77)&gt;=10,4,0),IF(VALUE(I77)&gt;=10,4,0)))</f>
        <v>12</v>
      </c>
      <c r="G77" s="40" t="s">
        <v>60</v>
      </c>
      <c r="H77" s="40" t="s">
        <v>32</v>
      </c>
      <c r="I77" s="40" t="s">
        <v>56</v>
      </c>
      <c r="J77" s="41" t="s">
        <v>217</v>
      </c>
      <c r="K77" s="43">
        <f>IF(VALUE(J77)&gt;=10,10,SUM(IF(VALUE(L77)&gt;=10,2,0),IF(VALUE(M77)&gt;=10,2,0),IF(VALUE(N77)&gt;=10,3,0),IF(VALUE(O77)&gt;=10,3,0)))</f>
        <v>10</v>
      </c>
      <c r="L77" s="40" t="s">
        <v>161</v>
      </c>
      <c r="M77" s="40" t="s">
        <v>105</v>
      </c>
      <c r="N77" s="40" t="s">
        <v>45</v>
      </c>
      <c r="O77" s="40" t="s">
        <v>33</v>
      </c>
      <c r="P77" s="41" t="s">
        <v>344</v>
      </c>
      <c r="Q77" s="43">
        <f>IF(VALUE(P77)&gt;=10,8,SUM(IF(VALUE(R77)&gt;=10,2,0),IF(VALUE(S77)&gt;=10,2,0),IF(VALUE(T77)&gt;=10,2,0),IF(VALUE(U77)&gt;=10,2,0)))</f>
        <v>4</v>
      </c>
      <c r="R77" s="40" t="s">
        <v>33</v>
      </c>
      <c r="S77" s="40" t="s">
        <v>65</v>
      </c>
      <c r="T77" s="40" t="s">
        <v>79</v>
      </c>
      <c r="U77" s="40" t="s">
        <v>91</v>
      </c>
      <c r="V77" s="2">
        <f>((E77*12)+(J77*10)+(P77*8))/30</f>
        <v>10.228</v>
      </c>
      <c r="W77" s="46">
        <f>IF(V77&gt;=10,30,F77+K77+Q77)</f>
        <v>30</v>
      </c>
      <c r="X77" s="41" t="s">
        <v>229</v>
      </c>
      <c r="Y77" s="43">
        <f>IF(VALUE(X77)&gt;=10,12,SUM(IF(VALUE(Z77)&gt;=10,3,0),IF(VALUE(AA77)&gt;=10,3,0),IF(VALUE(AB77)&gt;=10,3,0),IF(VALUE(AC77)&gt;=10,3,0)))</f>
        <v>12</v>
      </c>
      <c r="Z77" s="40" t="s">
        <v>38</v>
      </c>
      <c r="AA77" s="40" t="s">
        <v>141</v>
      </c>
      <c r="AB77" s="40" t="s">
        <v>33</v>
      </c>
      <c r="AC77" s="40" t="s">
        <v>33</v>
      </c>
      <c r="AD77" s="41" t="s">
        <v>573</v>
      </c>
      <c r="AE77" s="43">
        <f>IF(VALUE(AD77)&gt;=10,10,SUM(IF(VALUE(AF77)&gt;=10,3,0),IF(VALUE(AG77)&gt;=10,3,0),IF(VALUE(AH77)&gt;=10,2,0),IF(VALUE(AI77)&gt;=10,2,0)))</f>
        <v>10</v>
      </c>
      <c r="AF77" s="40" t="s">
        <v>161</v>
      </c>
      <c r="AG77" s="40" t="s">
        <v>44</v>
      </c>
      <c r="AH77" s="40" t="s">
        <v>39</v>
      </c>
      <c r="AI77" s="40" t="s">
        <v>60</v>
      </c>
      <c r="AJ77" s="41" t="s">
        <v>50</v>
      </c>
      <c r="AK77" s="43">
        <f>IF(VALUE(AJ77)&gt;=10,8,SUM(IF(VALUE(AL77)&gt;=10,2,0),IF(VALUE(AM77)&gt;=10,2,0),IF(VALUE(AN77)&gt;=10,2,0),IF(VALUE(AO77)&gt;=10,2,0)))</f>
        <v>8</v>
      </c>
      <c r="AL77" s="40" t="s">
        <v>85</v>
      </c>
      <c r="AM77" s="40" t="s">
        <v>33</v>
      </c>
      <c r="AN77" s="40" t="s">
        <v>171</v>
      </c>
      <c r="AO77" s="40" t="s">
        <v>79</v>
      </c>
      <c r="AP77" s="2">
        <f>((X77*12)+(AD77*10)+(AJ77*8))/30</f>
        <v>10.978</v>
      </c>
      <c r="AQ77" s="46">
        <f>IF(AP77&gt;=10,30,Y77+AE77+AK77)</f>
        <v>30</v>
      </c>
      <c r="AR77" s="2">
        <f>(AP77+V77)/2</f>
        <v>10.603</v>
      </c>
      <c r="AS77" s="48">
        <f>IF(AR77&gt;=9.99,60,AQ77+W77)</f>
        <v>60</v>
      </c>
      <c r="AT77" s="42" t="str">
        <f>IF(AR77&gt;=9.99,"Admis","Ajourné")</f>
        <v>Admis</v>
      </c>
    </row>
    <row r="78" spans="1:46" ht="15">
      <c r="A78" s="40">
        <v>70</v>
      </c>
      <c r="B78" s="50" t="s">
        <v>574</v>
      </c>
      <c r="C78" s="50" t="s">
        <v>575</v>
      </c>
      <c r="D78" s="50" t="s">
        <v>576</v>
      </c>
      <c r="E78" s="41" t="s">
        <v>577</v>
      </c>
      <c r="F78" s="43">
        <f>IF(VALUE(E78)&gt;=10,12,SUM(IF(VALUE(G78)&gt;=10,4,0),IF(VALUE(H78)&gt;=10,4,0),IF(VALUE(I78)&gt;=10,4,0)))</f>
        <v>12</v>
      </c>
      <c r="G78" s="40" t="s">
        <v>60</v>
      </c>
      <c r="H78" s="40" t="s">
        <v>39</v>
      </c>
      <c r="I78" s="40" t="s">
        <v>39</v>
      </c>
      <c r="J78" s="41" t="s">
        <v>578</v>
      </c>
      <c r="K78" s="43">
        <f>IF(VALUE(J78)&gt;=10,10,SUM(IF(VALUE(L78)&gt;=10,2,0),IF(VALUE(M78)&gt;=10,2,0),IF(VALUE(N78)&gt;=10,3,0),IF(VALUE(O78)&gt;=10,3,0)))</f>
        <v>5</v>
      </c>
      <c r="L78" s="40" t="s">
        <v>41</v>
      </c>
      <c r="M78" s="40" t="s">
        <v>354</v>
      </c>
      <c r="N78" s="40" t="s">
        <v>38</v>
      </c>
      <c r="O78" s="40" t="s">
        <v>42</v>
      </c>
      <c r="P78" s="41" t="s">
        <v>183</v>
      </c>
      <c r="Q78" s="43">
        <f>IF(VALUE(P78)&gt;=10,8,SUM(IF(VALUE(R78)&gt;=10,2,0),IF(VALUE(S78)&gt;=10,2,0),IF(VALUE(T78)&gt;=10,2,0),IF(VALUE(U78)&gt;=10,2,0)))</f>
        <v>4</v>
      </c>
      <c r="R78" s="40" t="s">
        <v>283</v>
      </c>
      <c r="S78" s="40" t="s">
        <v>85</v>
      </c>
      <c r="T78" s="40" t="s">
        <v>41</v>
      </c>
      <c r="U78" s="40" t="s">
        <v>69</v>
      </c>
      <c r="V78" s="2">
        <f>((E78*12)+(J78*10)+(P78*8))/30</f>
        <v>10.365333333333334</v>
      </c>
      <c r="W78" s="46">
        <f>IF(V78&gt;=10,30,F78+K78+Q78)</f>
        <v>30</v>
      </c>
      <c r="X78" s="41" t="s">
        <v>382</v>
      </c>
      <c r="Y78" s="43">
        <f>IF(VALUE(X78)&gt;=10,12,SUM(IF(VALUE(Z78)&gt;=10,3,0),IF(VALUE(AA78)&gt;=10,3,0),IF(VALUE(AB78)&gt;=10,3,0),IF(VALUE(AC78)&gt;=10,3,0)))</f>
        <v>12</v>
      </c>
      <c r="Z78" s="40" t="s">
        <v>75</v>
      </c>
      <c r="AA78" s="40" t="s">
        <v>32</v>
      </c>
      <c r="AB78" s="40" t="s">
        <v>56</v>
      </c>
      <c r="AC78" s="40" t="s">
        <v>33</v>
      </c>
      <c r="AD78" s="41" t="s">
        <v>395</v>
      </c>
      <c r="AE78" s="43">
        <f>IF(VALUE(AD78)&gt;=10,10,SUM(IF(VALUE(AF78)&gt;=10,3,0),IF(VALUE(AG78)&gt;=10,3,0),IF(VALUE(AH78)&gt;=10,2,0),IF(VALUE(AI78)&gt;=10,2,0)))</f>
        <v>5</v>
      </c>
      <c r="AF78" s="40" t="s">
        <v>44</v>
      </c>
      <c r="AG78" s="40" t="s">
        <v>33</v>
      </c>
      <c r="AH78" s="40" t="s">
        <v>33</v>
      </c>
      <c r="AI78" s="40" t="s">
        <v>59</v>
      </c>
      <c r="AJ78" s="41" t="s">
        <v>50</v>
      </c>
      <c r="AK78" s="43">
        <f>IF(VALUE(AJ78)&gt;=10,8,SUM(IF(VALUE(AL78)&gt;=10,2,0),IF(VALUE(AM78)&gt;=10,2,0),IF(VALUE(AN78)&gt;=10,2,0),IF(VALUE(AO78)&gt;=10,2,0)))</f>
        <v>8</v>
      </c>
      <c r="AL78" s="40" t="s">
        <v>49</v>
      </c>
      <c r="AM78" s="40" t="s">
        <v>65</v>
      </c>
      <c r="AN78" s="40" t="s">
        <v>171</v>
      </c>
      <c r="AO78" s="40" t="s">
        <v>121</v>
      </c>
      <c r="AP78" s="2">
        <f>((X78*12)+(AD78*10)+(AJ78*8))/30</f>
        <v>10.017333333333333</v>
      </c>
      <c r="AQ78" s="46">
        <f>IF(AP78&gt;=10,30,Y78+AE78+AK78)</f>
        <v>30</v>
      </c>
      <c r="AR78" s="2">
        <f>(AP78+V78)/2</f>
        <v>10.191333333333333</v>
      </c>
      <c r="AS78" s="48">
        <f>IF(AR78&gt;=9.99,60,AQ78+W78)</f>
        <v>60</v>
      </c>
      <c r="AT78" s="42" t="str">
        <f>IF(AR78&gt;=9.99,"Admis","Ajourné")</f>
        <v>Admis</v>
      </c>
    </row>
    <row r="79" spans="1:46" ht="15">
      <c r="A79" s="40">
        <v>71</v>
      </c>
      <c r="B79" s="50" t="s">
        <v>579</v>
      </c>
      <c r="C79" s="50" t="s">
        <v>580</v>
      </c>
      <c r="D79" s="50" t="s">
        <v>581</v>
      </c>
      <c r="E79" s="41" t="s">
        <v>212</v>
      </c>
      <c r="F79" s="43">
        <f>IF(VALUE(E79)&gt;=10,12,SUM(IF(VALUE(G79)&gt;=10,4,0),IF(VALUE(H79)&gt;=10,4,0),IF(VALUE(I79)&gt;=10,4,0)))</f>
        <v>12</v>
      </c>
      <c r="G79" s="40" t="s">
        <v>67</v>
      </c>
      <c r="H79" s="40" t="s">
        <v>162</v>
      </c>
      <c r="I79" s="40" t="s">
        <v>60</v>
      </c>
      <c r="J79" s="41" t="s">
        <v>513</v>
      </c>
      <c r="K79" s="43">
        <f>IF(VALUE(J79)&gt;=10,10,SUM(IF(VALUE(L79)&gt;=10,2,0),IF(VALUE(M79)&gt;=10,2,0),IF(VALUE(N79)&gt;=10,3,0),IF(VALUE(O79)&gt;=10,3,0)))</f>
        <v>8</v>
      </c>
      <c r="L79" s="40" t="s">
        <v>38</v>
      </c>
      <c r="M79" s="40" t="s">
        <v>297</v>
      </c>
      <c r="N79" s="40" t="s">
        <v>45</v>
      </c>
      <c r="O79" s="40" t="s">
        <v>33</v>
      </c>
      <c r="P79" s="41" t="s">
        <v>92</v>
      </c>
      <c r="Q79" s="43">
        <f>IF(VALUE(P79)&gt;=10,8,SUM(IF(VALUE(R79)&gt;=10,2,0),IF(VALUE(S79)&gt;=10,2,0),IF(VALUE(T79)&gt;=10,2,0),IF(VALUE(U79)&gt;=10,2,0)))</f>
        <v>8</v>
      </c>
      <c r="R79" s="40" t="s">
        <v>33</v>
      </c>
      <c r="S79" s="40" t="s">
        <v>33</v>
      </c>
      <c r="T79" s="40" t="s">
        <v>86</v>
      </c>
      <c r="U79" s="40" t="s">
        <v>121</v>
      </c>
      <c r="V79" s="2">
        <f>((E79*12)+(J79*10)+(P79*8))/30</f>
        <v>10.624</v>
      </c>
      <c r="W79" s="46">
        <f>IF(V79&gt;=10,30,F79+K79+Q79)</f>
        <v>30</v>
      </c>
      <c r="X79" s="41" t="s">
        <v>396</v>
      </c>
      <c r="Y79" s="43">
        <f>IF(VALUE(X79)&gt;=10,12,SUM(IF(VALUE(Z79)&gt;=10,3,0),IF(VALUE(AA79)&gt;=10,3,0),IF(VALUE(AB79)&gt;=10,3,0),IF(VALUE(AC79)&gt;=10,3,0)))</f>
        <v>3</v>
      </c>
      <c r="Z79" s="40" t="s">
        <v>228</v>
      </c>
      <c r="AA79" s="40" t="s">
        <v>39</v>
      </c>
      <c r="AB79" s="40" t="s">
        <v>43</v>
      </c>
      <c r="AC79" s="40" t="s">
        <v>59</v>
      </c>
      <c r="AD79" s="41" t="s">
        <v>265</v>
      </c>
      <c r="AE79" s="43">
        <f>IF(VALUE(AD79)&gt;=10,10,SUM(IF(VALUE(AF79)&gt;=10,3,0),IF(VALUE(AG79)&gt;=10,3,0),IF(VALUE(AH79)&gt;=10,2,0),IF(VALUE(AI79)&gt;=10,2,0)))</f>
        <v>10</v>
      </c>
      <c r="AF79" s="40" t="s">
        <v>34</v>
      </c>
      <c r="AG79" s="40" t="s">
        <v>42</v>
      </c>
      <c r="AH79" s="40" t="s">
        <v>39</v>
      </c>
      <c r="AI79" s="40" t="s">
        <v>59</v>
      </c>
      <c r="AJ79" s="41" t="s">
        <v>48</v>
      </c>
      <c r="AK79" s="43">
        <f>IF(VALUE(AJ79)&gt;=10,8,SUM(IF(VALUE(AL79)&gt;=10,2,0),IF(VALUE(AM79)&gt;=10,2,0),IF(VALUE(AN79)&gt;=10,2,0),IF(VALUE(AO79)&gt;=10,2,0)))</f>
        <v>8</v>
      </c>
      <c r="AL79" s="40" t="s">
        <v>34</v>
      </c>
      <c r="AM79" s="40" t="s">
        <v>33</v>
      </c>
      <c r="AN79" s="40" t="s">
        <v>65</v>
      </c>
      <c r="AO79" s="40" t="s">
        <v>85</v>
      </c>
      <c r="AP79" s="2">
        <f>((X79*12)+(AD79*10)+(AJ79*8))/30</f>
        <v>9.822666666666667</v>
      </c>
      <c r="AQ79" s="46">
        <f>IF(AP79&gt;=10,30,Y79+AE79+AK79)</f>
        <v>21</v>
      </c>
      <c r="AR79" s="2">
        <f>(AP79+V79)/2</f>
        <v>10.223333333333333</v>
      </c>
      <c r="AS79" s="48">
        <f>IF(AR79&gt;=9.99,60,AQ79+W79)</f>
        <v>60</v>
      </c>
      <c r="AT79" s="42" t="str">
        <f>IF(AR79&gt;=9.99,"Admis","Ajourné")</f>
        <v>Admis</v>
      </c>
    </row>
    <row r="80" spans="1:46" ht="15">
      <c r="A80" s="40">
        <v>72</v>
      </c>
      <c r="B80" s="50" t="s">
        <v>583</v>
      </c>
      <c r="C80" s="50" t="s">
        <v>584</v>
      </c>
      <c r="D80" s="50" t="s">
        <v>585</v>
      </c>
      <c r="E80" s="41" t="s">
        <v>162</v>
      </c>
      <c r="F80" s="43">
        <f>IF(VALUE(E80)&gt;=10,12,SUM(IF(VALUE(G80)&gt;=10,4,0),IF(VALUE(H80)&gt;=10,4,0),IF(VALUE(I80)&gt;=10,4,0)))</f>
        <v>12</v>
      </c>
      <c r="G80" s="40" t="s">
        <v>50</v>
      </c>
      <c r="H80" s="40" t="s">
        <v>39</v>
      </c>
      <c r="I80" s="40" t="s">
        <v>188</v>
      </c>
      <c r="J80" s="41" t="s">
        <v>586</v>
      </c>
      <c r="K80" s="43">
        <f>IF(VALUE(J80)&gt;=10,10,SUM(IF(VALUE(L80)&gt;=10,2,0),IF(VALUE(M80)&gt;=10,2,0),IF(VALUE(N80)&gt;=10,3,0),IF(VALUE(O80)&gt;=10,3,0)))</f>
        <v>10</v>
      </c>
      <c r="L80" s="40" t="s">
        <v>34</v>
      </c>
      <c r="M80" s="40" t="s">
        <v>154</v>
      </c>
      <c r="N80" s="40" t="s">
        <v>56</v>
      </c>
      <c r="O80" s="40" t="s">
        <v>34</v>
      </c>
      <c r="P80" s="41" t="s">
        <v>269</v>
      </c>
      <c r="Q80" s="43">
        <f>IF(VALUE(P80)&gt;=10,8,SUM(IF(VALUE(R80)&gt;=10,2,0),IF(VALUE(S80)&gt;=10,2,0),IF(VALUE(T80)&gt;=10,2,0),IF(VALUE(U80)&gt;=10,2,0)))</f>
        <v>8</v>
      </c>
      <c r="R80" s="40" t="s">
        <v>33</v>
      </c>
      <c r="S80" s="40" t="s">
        <v>126</v>
      </c>
      <c r="T80" s="40" t="s">
        <v>68</v>
      </c>
      <c r="U80" s="40" t="s">
        <v>85</v>
      </c>
      <c r="V80" s="2">
        <f>((E80*12)+(J80*10)+(P80*8))/30</f>
        <v>11.800666666666666</v>
      </c>
      <c r="W80" s="46">
        <f>IF(V80&gt;=10,30,F80+K80+Q80)</f>
        <v>30</v>
      </c>
      <c r="X80" s="41" t="s">
        <v>101</v>
      </c>
      <c r="Y80" s="43">
        <f>IF(VALUE(X80)&gt;=10,12,SUM(IF(VALUE(Z80)&gt;=10,3,0),IF(VALUE(AA80)&gt;=10,3,0),IF(VALUE(AB80)&gt;=10,3,0),IF(VALUE(AC80)&gt;=10,3,0)))</f>
        <v>6</v>
      </c>
      <c r="Z80" s="40" t="s">
        <v>44</v>
      </c>
      <c r="AA80" s="40" t="s">
        <v>56</v>
      </c>
      <c r="AB80" s="40" t="s">
        <v>32</v>
      </c>
      <c r="AC80" s="40" t="s">
        <v>105</v>
      </c>
      <c r="AD80" s="41" t="s">
        <v>192</v>
      </c>
      <c r="AE80" s="43">
        <f>IF(VALUE(AD80)&gt;=10,10,SUM(IF(VALUE(AF80)&gt;=10,3,0),IF(VALUE(AG80)&gt;=10,3,0),IF(VALUE(AH80)&gt;=10,2,0),IF(VALUE(AI80)&gt;=10,2,0)))</f>
        <v>10</v>
      </c>
      <c r="AF80" s="40" t="s">
        <v>41</v>
      </c>
      <c r="AG80" s="40" t="s">
        <v>91</v>
      </c>
      <c r="AH80" s="40" t="s">
        <v>45</v>
      </c>
      <c r="AI80" s="40" t="s">
        <v>116</v>
      </c>
      <c r="AJ80" s="41" t="s">
        <v>61</v>
      </c>
      <c r="AK80" s="43">
        <f>IF(VALUE(AJ80)&gt;=10,8,SUM(IF(VALUE(AL80)&gt;=10,2,0),IF(VALUE(AM80)&gt;=10,2,0),IF(VALUE(AN80)&gt;=10,2,0),IF(VALUE(AO80)&gt;=10,2,0)))</f>
        <v>8</v>
      </c>
      <c r="AL80" s="40" t="s">
        <v>146</v>
      </c>
      <c r="AM80" s="40" t="s">
        <v>38</v>
      </c>
      <c r="AN80" s="40" t="s">
        <v>58</v>
      </c>
      <c r="AO80" s="40" t="s">
        <v>101</v>
      </c>
      <c r="AP80" s="2">
        <f>((X80*12)+(AD80*10)+(AJ80*8))/30</f>
        <v>9.622666666666667</v>
      </c>
      <c r="AQ80" s="46">
        <f>IF(AP80&gt;=10,30,Y80+AE80+AK80)</f>
        <v>24</v>
      </c>
      <c r="AR80" s="2">
        <f>(AP80+V80)/2</f>
        <v>10.711666666666666</v>
      </c>
      <c r="AS80" s="48">
        <f>IF(AR80&gt;=9.99,60,AQ80+W80)</f>
        <v>60</v>
      </c>
      <c r="AT80" s="42" t="str">
        <f>IF(AR80&gt;=9.99,"Admis","Ajourné")</f>
        <v>Admis</v>
      </c>
    </row>
    <row r="81" spans="1:46" ht="15">
      <c r="A81" s="40">
        <v>73</v>
      </c>
      <c r="B81" s="50" t="s">
        <v>587</v>
      </c>
      <c r="C81" s="50" t="s">
        <v>588</v>
      </c>
      <c r="D81" s="50" t="s">
        <v>202</v>
      </c>
      <c r="E81" s="41" t="s">
        <v>83</v>
      </c>
      <c r="F81" s="43">
        <f>IF(VALUE(E81)&gt;=10,12,SUM(IF(VALUE(G81)&gt;=10,4,0),IF(VALUE(H81)&gt;=10,4,0),IF(VALUE(I81)&gt;=10,4,0)))</f>
        <v>4</v>
      </c>
      <c r="G81" s="40" t="s">
        <v>154</v>
      </c>
      <c r="H81" s="40" t="s">
        <v>32</v>
      </c>
      <c r="I81" s="40" t="s">
        <v>43</v>
      </c>
      <c r="J81" s="41" t="s">
        <v>570</v>
      </c>
      <c r="K81" s="43">
        <f>IF(VALUE(J81)&gt;=10,10,SUM(IF(VALUE(L81)&gt;=10,2,0),IF(VALUE(M81)&gt;=10,2,0),IF(VALUE(N81)&gt;=10,3,0),IF(VALUE(O81)&gt;=10,3,0)))</f>
        <v>5</v>
      </c>
      <c r="L81" s="40" t="s">
        <v>38</v>
      </c>
      <c r="M81" s="40" t="s">
        <v>82</v>
      </c>
      <c r="N81" s="40" t="s">
        <v>67</v>
      </c>
      <c r="O81" s="40" t="s">
        <v>33</v>
      </c>
      <c r="P81" s="41" t="s">
        <v>97</v>
      </c>
      <c r="Q81" s="43">
        <f>IF(VALUE(P81)&gt;=10,8,SUM(IF(VALUE(R81)&gt;=10,2,0),IF(VALUE(S81)&gt;=10,2,0),IF(VALUE(T81)&gt;=10,2,0),IF(VALUE(U81)&gt;=10,2,0)))</f>
        <v>8</v>
      </c>
      <c r="R81" s="40" t="s">
        <v>34</v>
      </c>
      <c r="S81" s="40" t="s">
        <v>33</v>
      </c>
      <c r="T81" s="40" t="s">
        <v>96</v>
      </c>
      <c r="U81" s="40" t="s">
        <v>161</v>
      </c>
      <c r="V81" s="2">
        <f>((E81*12)+(J81*10)+(P81*8))/30</f>
        <v>10.485333333333333</v>
      </c>
      <c r="W81" s="46">
        <f>IF(V81&gt;=10,30,F81+K81+Q81)</f>
        <v>30</v>
      </c>
      <c r="X81" s="41" t="s">
        <v>561</v>
      </c>
      <c r="Y81" s="43">
        <f>IF(VALUE(X81)&gt;=10,12,SUM(IF(VALUE(Z81)&gt;=10,3,0),IF(VALUE(AA81)&gt;=10,3,0),IF(VALUE(AB81)&gt;=10,3,0),IF(VALUE(AC81)&gt;=10,3,0)))</f>
        <v>6</v>
      </c>
      <c r="Z81" s="40" t="s">
        <v>137</v>
      </c>
      <c r="AA81" s="40" t="s">
        <v>141</v>
      </c>
      <c r="AB81" s="40" t="s">
        <v>33</v>
      </c>
      <c r="AC81" s="40" t="s">
        <v>105</v>
      </c>
      <c r="AD81" s="41" t="s">
        <v>440</v>
      </c>
      <c r="AE81" s="43">
        <f>IF(VALUE(AD81)&gt;=10,10,SUM(IF(VALUE(AF81)&gt;=10,3,0),IF(VALUE(AG81)&gt;=10,3,0),IF(VALUE(AH81)&gt;=10,2,0),IF(VALUE(AI81)&gt;=10,2,0)))</f>
        <v>10</v>
      </c>
      <c r="AF81" s="40" t="s">
        <v>97</v>
      </c>
      <c r="AG81" s="40" t="s">
        <v>50</v>
      </c>
      <c r="AH81" s="40" t="s">
        <v>56</v>
      </c>
      <c r="AI81" s="40" t="s">
        <v>45</v>
      </c>
      <c r="AJ81" s="41" t="s">
        <v>182</v>
      </c>
      <c r="AK81" s="43">
        <f>IF(VALUE(AJ81)&gt;=10,8,SUM(IF(VALUE(AL81)&gt;=10,2,0),IF(VALUE(AM81)&gt;=10,2,0),IF(VALUE(AN81)&gt;=10,2,0),IF(VALUE(AO81)&gt;=10,2,0)))</f>
        <v>8</v>
      </c>
      <c r="AL81" s="40" t="s">
        <v>158</v>
      </c>
      <c r="AM81" s="40" t="s">
        <v>38</v>
      </c>
      <c r="AN81" s="40" t="s">
        <v>91</v>
      </c>
      <c r="AO81" s="40" t="s">
        <v>108</v>
      </c>
      <c r="AP81" s="2">
        <f>((X81*12)+(AD81*10)+(AJ81*8))/30</f>
        <v>10.154666666666666</v>
      </c>
      <c r="AQ81" s="46">
        <f>IF(AP81&gt;=10,30,Y81+AE81+AK81)</f>
        <v>30</v>
      </c>
      <c r="AR81" s="2">
        <f>(AP81+V81)/2</f>
        <v>10.32</v>
      </c>
      <c r="AS81" s="48">
        <f>IF(AR81&gt;=9.99,60,AQ81+W81)</f>
        <v>60</v>
      </c>
      <c r="AT81" s="42" t="str">
        <f>IF(AR81&gt;=9.99,"Admis","Ajourné")</f>
        <v>Admis</v>
      </c>
    </row>
    <row r="82" spans="1:46" ht="15">
      <c r="A82" s="40">
        <v>74</v>
      </c>
      <c r="B82" s="50" t="s">
        <v>589</v>
      </c>
      <c r="C82" s="50" t="s">
        <v>588</v>
      </c>
      <c r="D82" s="50" t="s">
        <v>428</v>
      </c>
      <c r="E82" s="41" t="s">
        <v>481</v>
      </c>
      <c r="F82" s="43">
        <f>IF(VALUE(E82)&gt;=10,12,SUM(IF(VALUE(G82)&gt;=10,4,0),IF(VALUE(H82)&gt;=10,4,0),IF(VALUE(I82)&gt;=10,4,0)))</f>
        <v>12</v>
      </c>
      <c r="G82" s="40" t="s">
        <v>35</v>
      </c>
      <c r="H82" s="40" t="s">
        <v>56</v>
      </c>
      <c r="I82" s="40" t="s">
        <v>42</v>
      </c>
      <c r="J82" s="41" t="s">
        <v>204</v>
      </c>
      <c r="K82" s="43">
        <f>IF(VALUE(J82)&gt;=10,10,SUM(IF(VALUE(L82)&gt;=10,2,0),IF(VALUE(M82)&gt;=10,2,0),IF(VALUE(N82)&gt;=10,3,0),IF(VALUE(O82)&gt;=10,3,0)))</f>
        <v>5</v>
      </c>
      <c r="L82" s="40" t="s">
        <v>38</v>
      </c>
      <c r="M82" s="40" t="s">
        <v>275</v>
      </c>
      <c r="N82" s="40" t="s">
        <v>99</v>
      </c>
      <c r="O82" s="40" t="s">
        <v>33</v>
      </c>
      <c r="P82" s="41" t="s">
        <v>590</v>
      </c>
      <c r="Q82" s="43">
        <f>IF(VALUE(P82)&gt;=10,8,SUM(IF(VALUE(R82)&gt;=10,2,0),IF(VALUE(S82)&gt;=10,2,0),IF(VALUE(T82)&gt;=10,2,0),IF(VALUE(U82)&gt;=10,2,0)))</f>
        <v>8</v>
      </c>
      <c r="R82" s="40" t="s">
        <v>49</v>
      </c>
      <c r="S82" s="40" t="s">
        <v>85</v>
      </c>
      <c r="T82" s="40" t="s">
        <v>126</v>
      </c>
      <c r="U82" s="40" t="s">
        <v>174</v>
      </c>
      <c r="V82" s="2">
        <f>((E82*12)+(J82*10)+(P82*8))/30</f>
        <v>11.034666666666665</v>
      </c>
      <c r="W82" s="46">
        <f>IF(V82&gt;=10,30,F82+K82+Q82)</f>
        <v>30</v>
      </c>
      <c r="X82" s="41" t="s">
        <v>248</v>
      </c>
      <c r="Y82" s="43">
        <f>IF(VALUE(X82)&gt;=10,12,SUM(IF(VALUE(Z82)&gt;=10,3,0),IF(VALUE(AA82)&gt;=10,3,0),IF(VALUE(AB82)&gt;=10,3,0),IF(VALUE(AC82)&gt;=10,3,0)))</f>
        <v>6</v>
      </c>
      <c r="Z82" s="40" t="s">
        <v>32</v>
      </c>
      <c r="AA82" s="40" t="s">
        <v>188</v>
      </c>
      <c r="AB82" s="40" t="s">
        <v>114</v>
      </c>
      <c r="AC82" s="40" t="s">
        <v>105</v>
      </c>
      <c r="AD82" s="41" t="s">
        <v>339</v>
      </c>
      <c r="AE82" s="43">
        <f>IF(VALUE(AD82)&gt;=10,10,SUM(IF(VALUE(AF82)&gt;=10,3,0),IF(VALUE(AG82)&gt;=10,3,0),IF(VALUE(AH82)&gt;=10,2,0),IF(VALUE(AI82)&gt;=10,2,0)))</f>
        <v>5</v>
      </c>
      <c r="AF82" s="40" t="s">
        <v>97</v>
      </c>
      <c r="AG82" s="40" t="s">
        <v>58</v>
      </c>
      <c r="AH82" s="40" t="s">
        <v>85</v>
      </c>
      <c r="AI82" s="40" t="s">
        <v>142</v>
      </c>
      <c r="AJ82" s="41" t="s">
        <v>124</v>
      </c>
      <c r="AK82" s="43">
        <f>IF(VALUE(AJ82)&gt;=10,8,SUM(IF(VALUE(AL82)&gt;=10,2,0),IF(VALUE(AM82)&gt;=10,2,0),IF(VALUE(AN82)&gt;=10,2,0),IF(VALUE(AO82)&gt;=10,2,0)))</f>
        <v>8</v>
      </c>
      <c r="AL82" s="40" t="s">
        <v>171</v>
      </c>
      <c r="AM82" s="40" t="s">
        <v>38</v>
      </c>
      <c r="AN82" s="40" t="s">
        <v>145</v>
      </c>
      <c r="AO82" s="40" t="s">
        <v>121</v>
      </c>
      <c r="AP82" s="2">
        <f>((X82*12)+(AD82*10)+(AJ82*8))/30</f>
        <v>10.075999999999999</v>
      </c>
      <c r="AQ82" s="46">
        <f>IF(AP82&gt;=10,30,Y82+AE82+AK82)</f>
        <v>30</v>
      </c>
      <c r="AR82" s="2">
        <f>(AP82+V82)/2</f>
        <v>10.555333333333332</v>
      </c>
      <c r="AS82" s="48">
        <f>IF(AR82&gt;=9.99,60,AQ82+W82)</f>
        <v>60</v>
      </c>
      <c r="AT82" s="42" t="str">
        <f>IF(AR82&gt;=9.99,"Admis","Ajourné")</f>
        <v>Admis</v>
      </c>
    </row>
    <row r="83" spans="1:46" ht="15">
      <c r="A83" s="40">
        <v>75</v>
      </c>
      <c r="B83" s="50" t="s">
        <v>591</v>
      </c>
      <c r="C83" s="50" t="s">
        <v>592</v>
      </c>
      <c r="D83" s="50" t="s">
        <v>593</v>
      </c>
      <c r="E83" s="41" t="s">
        <v>594</v>
      </c>
      <c r="F83" s="43">
        <f>IF(VALUE(E83)&gt;=10,12,SUM(IF(VALUE(G83)&gt;=10,4,0),IF(VALUE(H83)&gt;=10,4,0),IF(VALUE(I83)&gt;=10,4,0)))</f>
        <v>4</v>
      </c>
      <c r="G83" s="40" t="s">
        <v>74</v>
      </c>
      <c r="H83" s="40" t="s">
        <v>44</v>
      </c>
      <c r="I83" s="40" t="s">
        <v>56</v>
      </c>
      <c r="J83" s="41" t="s">
        <v>515</v>
      </c>
      <c r="K83" s="43">
        <f>IF(VALUE(J83)&gt;=10,10,SUM(IF(VALUE(L83)&gt;=10,2,0),IF(VALUE(M83)&gt;=10,2,0),IF(VALUE(N83)&gt;=10,3,0),IF(VALUE(O83)&gt;=10,3,0)))</f>
        <v>10</v>
      </c>
      <c r="L83" s="40" t="s">
        <v>126</v>
      </c>
      <c r="M83" s="40" t="s">
        <v>482</v>
      </c>
      <c r="N83" s="40" t="s">
        <v>33</v>
      </c>
      <c r="O83" s="40" t="s">
        <v>49</v>
      </c>
      <c r="P83" s="41" t="s">
        <v>55</v>
      </c>
      <c r="Q83" s="43">
        <f>IF(VALUE(P83)&gt;=10,8,SUM(IF(VALUE(R83)&gt;=10,2,0),IF(VALUE(S83)&gt;=10,2,0),IF(VALUE(T83)&gt;=10,2,0),IF(VALUE(U83)&gt;=10,2,0)))</f>
        <v>8</v>
      </c>
      <c r="R83" s="40" t="s">
        <v>42</v>
      </c>
      <c r="S83" s="40" t="s">
        <v>33</v>
      </c>
      <c r="T83" s="40" t="s">
        <v>121</v>
      </c>
      <c r="U83" s="40" t="s">
        <v>85</v>
      </c>
      <c r="V83" s="2">
        <f>((E83*12)+(J83*10)+(P83*8))/30</f>
        <v>10.534666666666668</v>
      </c>
      <c r="W83" s="46">
        <f>IF(V83&gt;=10,30,F83+K83+Q83)</f>
        <v>30</v>
      </c>
      <c r="X83" s="41" t="s">
        <v>257</v>
      </c>
      <c r="Y83" s="43">
        <f>IF(VALUE(X83)&gt;=10,12,SUM(IF(VALUE(Z83)&gt;=10,3,0),IF(VALUE(AA83)&gt;=10,3,0),IF(VALUE(AB83)&gt;=10,3,0),IF(VALUE(AC83)&gt;=10,3,0)))</f>
        <v>3</v>
      </c>
      <c r="Z83" s="40" t="s">
        <v>76</v>
      </c>
      <c r="AA83" s="40" t="s">
        <v>99</v>
      </c>
      <c r="AB83" s="40" t="s">
        <v>39</v>
      </c>
      <c r="AC83" s="40" t="s">
        <v>59</v>
      </c>
      <c r="AD83" s="41" t="s">
        <v>84</v>
      </c>
      <c r="AE83" s="43">
        <f>IF(VALUE(AD83)&gt;=10,10,SUM(IF(VALUE(AF83)&gt;=10,3,0),IF(VALUE(AG83)&gt;=10,3,0),IF(VALUE(AH83)&gt;=10,2,0),IF(VALUE(AI83)&gt;=10,2,0)))</f>
        <v>10</v>
      </c>
      <c r="AF83" s="40" t="s">
        <v>34</v>
      </c>
      <c r="AG83" s="40" t="s">
        <v>33</v>
      </c>
      <c r="AH83" s="40" t="s">
        <v>33</v>
      </c>
      <c r="AI83" s="40" t="s">
        <v>82</v>
      </c>
      <c r="AJ83" s="41" t="s">
        <v>549</v>
      </c>
      <c r="AK83" s="43">
        <f>IF(VALUE(AJ83)&gt;=10,8,SUM(IF(VALUE(AL83)&gt;=10,2,0),IF(VALUE(AM83)&gt;=10,2,0),IF(VALUE(AN83)&gt;=10,2,0),IF(VALUE(AO83)&gt;=10,2,0)))</f>
        <v>8</v>
      </c>
      <c r="AL83" s="40" t="s">
        <v>44</v>
      </c>
      <c r="AM83" s="40" t="s">
        <v>97</v>
      </c>
      <c r="AN83" s="40" t="s">
        <v>174</v>
      </c>
      <c r="AO83" s="40" t="s">
        <v>182</v>
      </c>
      <c r="AP83" s="2">
        <f>((X83*12)+(AD83*10)+(AJ83*8))/30</f>
        <v>10.106666666666666</v>
      </c>
      <c r="AQ83" s="46">
        <f>IF(AP83&gt;=10,30,Y83+AE83+AK83)</f>
        <v>30</v>
      </c>
      <c r="AR83" s="2">
        <f>(AP83+V83)/2</f>
        <v>10.320666666666668</v>
      </c>
      <c r="AS83" s="48">
        <f>IF(AR83&gt;=9.99,60,AQ83+W83)</f>
        <v>60</v>
      </c>
      <c r="AT83" s="42" t="str">
        <f>IF(AR83&gt;=9.99,"Admis","Ajourné")</f>
        <v>Admis</v>
      </c>
    </row>
    <row r="84" spans="1:46" ht="15">
      <c r="A84" s="40">
        <v>76</v>
      </c>
      <c r="B84" s="50" t="s">
        <v>596</v>
      </c>
      <c r="C84" s="50" t="s">
        <v>597</v>
      </c>
      <c r="D84" s="50" t="s">
        <v>202</v>
      </c>
      <c r="E84" s="41" t="s">
        <v>598</v>
      </c>
      <c r="F84" s="43">
        <f>IF(VALUE(E84)&gt;=10,12,SUM(IF(VALUE(G84)&gt;=10,4,0),IF(VALUE(H84)&gt;=10,4,0),IF(VALUE(I84)&gt;=10,4,0)))</f>
        <v>0</v>
      </c>
      <c r="G84" s="40" t="s">
        <v>228</v>
      </c>
      <c r="H84" s="40" t="s">
        <v>65</v>
      </c>
      <c r="I84" s="40" t="s">
        <v>51</v>
      </c>
      <c r="J84" s="41" t="s">
        <v>599</v>
      </c>
      <c r="K84" s="43">
        <f>IF(VALUE(J84)&gt;=10,10,SUM(IF(VALUE(L84)&gt;=10,2,0),IF(VALUE(M84)&gt;=10,2,0),IF(VALUE(N84)&gt;=10,3,0),IF(VALUE(O84)&gt;=10,3,0)))</f>
        <v>2</v>
      </c>
      <c r="L84" s="40" t="s">
        <v>33</v>
      </c>
      <c r="M84" s="40" t="s">
        <v>51</v>
      </c>
      <c r="N84" s="40" t="s">
        <v>354</v>
      </c>
      <c r="O84" s="40" t="s">
        <v>51</v>
      </c>
      <c r="P84" s="41" t="s">
        <v>600</v>
      </c>
      <c r="Q84" s="43">
        <f>IF(VALUE(P84)&gt;=10,8,SUM(IF(VALUE(R84)&gt;=10,2,0),IF(VALUE(S84)&gt;=10,2,0),IF(VALUE(T84)&gt;=10,2,0),IF(VALUE(U84)&gt;=10,2,0)))</f>
        <v>4</v>
      </c>
      <c r="R84" s="40" t="s">
        <v>51</v>
      </c>
      <c r="S84" s="40" t="s">
        <v>51</v>
      </c>
      <c r="T84" s="40" t="s">
        <v>86</v>
      </c>
      <c r="U84" s="40" t="s">
        <v>38</v>
      </c>
      <c r="V84" s="2">
        <f>((E84*12)+(J84*10)+(P84*8))/30</f>
        <v>4.3613333333333335</v>
      </c>
      <c r="W84" s="46">
        <f>IF(V84&gt;=10,30,F84+K84+Q84)</f>
        <v>6</v>
      </c>
      <c r="X84" s="41" t="s">
        <v>601</v>
      </c>
      <c r="Y84" s="43">
        <f>IF(VALUE(X84)&gt;=10,12,SUM(IF(VALUE(Z84)&gt;=10,3,0),IF(VALUE(AA84)&gt;=10,3,0),IF(VALUE(AB84)&gt;=10,3,0),IF(VALUE(AC84)&gt;=10,3,0)))</f>
        <v>0</v>
      </c>
      <c r="Z84" s="40" t="s">
        <v>134</v>
      </c>
      <c r="AA84" s="40" t="s">
        <v>42</v>
      </c>
      <c r="AB84" s="40" t="s">
        <v>228</v>
      </c>
      <c r="AC84" s="40" t="s">
        <v>105</v>
      </c>
      <c r="AD84" s="41" t="s">
        <v>602</v>
      </c>
      <c r="AE84" s="43">
        <f>IF(VALUE(AD84)&gt;=10,10,SUM(IF(VALUE(AF84)&gt;=10,3,0),IF(VALUE(AG84)&gt;=10,3,0),IF(VALUE(AH84)&gt;=10,2,0),IF(VALUE(AI84)&gt;=10,2,0)))</f>
        <v>3</v>
      </c>
      <c r="AF84" s="40" t="s">
        <v>35</v>
      </c>
      <c r="AG84" s="40" t="s">
        <v>42</v>
      </c>
      <c r="AH84" s="40" t="s">
        <v>116</v>
      </c>
      <c r="AI84" s="40" t="s">
        <v>67</v>
      </c>
      <c r="AJ84" s="41" t="s">
        <v>603</v>
      </c>
      <c r="AK84" s="43">
        <f>IF(VALUE(AJ84)&gt;=10,8,SUM(IF(VALUE(AL84)&gt;=10,2,0),IF(VALUE(AM84)&gt;=10,2,0),IF(VALUE(AN84)&gt;=10,2,0),IF(VALUE(AO84)&gt;=10,2,0)))</f>
        <v>2</v>
      </c>
      <c r="AL84" s="40" t="s">
        <v>58</v>
      </c>
      <c r="AM84" s="40" t="s">
        <v>44</v>
      </c>
      <c r="AN84" s="40" t="s">
        <v>51</v>
      </c>
      <c r="AO84" s="40" t="s">
        <v>182</v>
      </c>
      <c r="AP84" s="2">
        <f>((X84*12)+(AD84*10)+(AJ84*8))/30</f>
        <v>7.515333333333333</v>
      </c>
      <c r="AQ84" s="46">
        <f>IF(AP84&gt;=10,30,Y84+AE84+AK84)</f>
        <v>5</v>
      </c>
      <c r="AR84" s="2">
        <f>(AP84+V84)/2</f>
        <v>5.9383333333333335</v>
      </c>
      <c r="AS84" s="48">
        <f>IF(AR84&gt;=9.99,60,AQ84+W84)</f>
        <v>11</v>
      </c>
      <c r="AT84" s="42" t="str">
        <f>IF(AR84&gt;=9.99,"Admis","Ajourné")</f>
        <v>Ajourné</v>
      </c>
    </row>
    <row r="85" spans="1:46" ht="15">
      <c r="A85" s="40">
        <v>77</v>
      </c>
      <c r="B85" s="50" t="s">
        <v>605</v>
      </c>
      <c r="C85" s="50" t="s">
        <v>606</v>
      </c>
      <c r="D85" s="50" t="s">
        <v>537</v>
      </c>
      <c r="E85" s="41" t="s">
        <v>73</v>
      </c>
      <c r="F85" s="43">
        <f>IF(VALUE(E85)&gt;=10,12,SUM(IF(VALUE(G85)&gt;=10,4,0),IF(VALUE(H85)&gt;=10,4,0),IF(VALUE(I85)&gt;=10,4,0)))</f>
        <v>12</v>
      </c>
      <c r="G85" s="40" t="s">
        <v>114</v>
      </c>
      <c r="H85" s="40" t="s">
        <v>56</v>
      </c>
      <c r="I85" s="40" t="s">
        <v>32</v>
      </c>
      <c r="J85" s="41" t="s">
        <v>607</v>
      </c>
      <c r="K85" s="43">
        <f>IF(VALUE(J85)&gt;=10,10,SUM(IF(VALUE(L85)&gt;=10,2,0),IF(VALUE(M85)&gt;=10,2,0),IF(VALUE(N85)&gt;=10,3,0),IF(VALUE(O85)&gt;=10,3,0)))</f>
        <v>10</v>
      </c>
      <c r="L85" s="40" t="s">
        <v>126</v>
      </c>
      <c r="M85" s="40" t="s">
        <v>194</v>
      </c>
      <c r="N85" s="40" t="s">
        <v>60</v>
      </c>
      <c r="O85" s="40" t="s">
        <v>38</v>
      </c>
      <c r="P85" s="41" t="s">
        <v>334</v>
      </c>
      <c r="Q85" s="43">
        <f>IF(VALUE(P85)&gt;=10,8,SUM(IF(VALUE(R85)&gt;=10,2,0),IF(VALUE(S85)&gt;=10,2,0),IF(VALUE(T85)&gt;=10,2,0),IF(VALUE(U85)&gt;=10,2,0)))</f>
        <v>8</v>
      </c>
      <c r="R85" s="40" t="s">
        <v>42</v>
      </c>
      <c r="S85" s="40" t="s">
        <v>33</v>
      </c>
      <c r="T85" s="40" t="s">
        <v>394</v>
      </c>
      <c r="U85" s="40" t="s">
        <v>38</v>
      </c>
      <c r="V85" s="2">
        <f>((E85*12)+(J85*10)+(P85*8))/30</f>
        <v>10.765333333333333</v>
      </c>
      <c r="W85" s="46">
        <f>IF(V85&gt;=10,30,F85+K85+Q85)</f>
        <v>30</v>
      </c>
      <c r="X85" s="41" t="s">
        <v>114</v>
      </c>
      <c r="Y85" s="43">
        <f>IF(VALUE(X85)&gt;=10,12,SUM(IF(VALUE(Z85)&gt;=10,3,0),IF(VALUE(AA85)&gt;=10,3,0),IF(VALUE(AB85)&gt;=10,3,0),IF(VALUE(AC85)&gt;=10,3,0)))</f>
        <v>3</v>
      </c>
      <c r="Z85" s="40" t="s">
        <v>44</v>
      </c>
      <c r="AA85" s="40" t="s">
        <v>90</v>
      </c>
      <c r="AB85" s="40" t="s">
        <v>42</v>
      </c>
      <c r="AC85" s="40" t="s">
        <v>105</v>
      </c>
      <c r="AD85" s="41" t="s">
        <v>520</v>
      </c>
      <c r="AE85" s="43">
        <f>IF(VALUE(AD85)&gt;=10,10,SUM(IF(VALUE(AF85)&gt;=10,3,0),IF(VALUE(AG85)&gt;=10,3,0),IF(VALUE(AH85)&gt;=10,2,0),IF(VALUE(AI85)&gt;=10,2,0)))</f>
        <v>10</v>
      </c>
      <c r="AF85" s="40" t="s">
        <v>41</v>
      </c>
      <c r="AG85" s="40" t="s">
        <v>42</v>
      </c>
      <c r="AH85" s="40" t="s">
        <v>60</v>
      </c>
      <c r="AI85" s="40" t="s">
        <v>56</v>
      </c>
      <c r="AJ85" s="41" t="s">
        <v>33</v>
      </c>
      <c r="AK85" s="43">
        <f>IF(VALUE(AJ85)&gt;=10,8,SUM(IF(VALUE(AL85)&gt;=10,2,0),IF(VALUE(AM85)&gt;=10,2,0),IF(VALUE(AN85)&gt;=10,2,0),IF(VALUE(AO85)&gt;=10,2,0)))</f>
        <v>8</v>
      </c>
      <c r="AL85" s="40" t="s">
        <v>79</v>
      </c>
      <c r="AM85" s="40" t="s">
        <v>44</v>
      </c>
      <c r="AN85" s="40" t="s">
        <v>171</v>
      </c>
      <c r="AO85" s="40" t="s">
        <v>85</v>
      </c>
      <c r="AP85" s="2">
        <f>((X85*12)+(AD85*10)+(AJ85*8))/30</f>
        <v>9.698666666666668</v>
      </c>
      <c r="AQ85" s="46">
        <f>IF(AP85&gt;=10,30,Y85+AE85+AK85)</f>
        <v>21</v>
      </c>
      <c r="AR85" s="2">
        <f>(AP85+V85)/2</f>
        <v>10.232</v>
      </c>
      <c r="AS85" s="48">
        <f>IF(AR85&gt;=9.99,60,AQ85+W85)</f>
        <v>60</v>
      </c>
      <c r="AT85" s="42" t="str">
        <f>IF(AR85&gt;=9.99,"Admis","Ajourné")</f>
        <v>Admis</v>
      </c>
    </row>
    <row r="86" spans="1:46" ht="15">
      <c r="A86" s="40">
        <v>78</v>
      </c>
      <c r="B86" s="50" t="s">
        <v>609</v>
      </c>
      <c r="C86" s="50" t="s">
        <v>610</v>
      </c>
      <c r="D86" s="50" t="s">
        <v>611</v>
      </c>
      <c r="E86" s="41" t="s">
        <v>33</v>
      </c>
      <c r="F86" s="43">
        <f>IF(VALUE(E86)&gt;=10,12,SUM(IF(VALUE(G86)&gt;=10,4,0),IF(VALUE(H86)&gt;=10,4,0),IF(VALUE(I86)&gt;=10,4,0)))</f>
        <v>12</v>
      </c>
      <c r="G86" s="40" t="s">
        <v>44</v>
      </c>
      <c r="H86" s="40" t="s">
        <v>45</v>
      </c>
      <c r="I86" s="40" t="s">
        <v>60</v>
      </c>
      <c r="J86" s="41" t="s">
        <v>612</v>
      </c>
      <c r="K86" s="43">
        <f>IF(VALUE(J86)&gt;=10,10,SUM(IF(VALUE(L86)&gt;=10,2,0),IF(VALUE(M86)&gt;=10,2,0),IF(VALUE(N86)&gt;=10,3,0),IF(VALUE(O86)&gt;=10,3,0)))</f>
        <v>8</v>
      </c>
      <c r="L86" s="40" t="s">
        <v>34</v>
      </c>
      <c r="M86" s="40" t="s">
        <v>237</v>
      </c>
      <c r="N86" s="40" t="s">
        <v>32</v>
      </c>
      <c r="O86" s="40" t="s">
        <v>50</v>
      </c>
      <c r="P86" s="41" t="s">
        <v>49</v>
      </c>
      <c r="Q86" s="43">
        <f>IF(VALUE(P86)&gt;=10,8,SUM(IF(VALUE(R86)&gt;=10,2,0),IF(VALUE(S86)&gt;=10,2,0),IF(VALUE(T86)&gt;=10,2,0),IF(VALUE(U86)&gt;=10,2,0)))</f>
        <v>8</v>
      </c>
      <c r="R86" s="40" t="s">
        <v>49</v>
      </c>
      <c r="S86" s="40" t="s">
        <v>33</v>
      </c>
      <c r="T86" s="40" t="s">
        <v>174</v>
      </c>
      <c r="U86" s="40" t="s">
        <v>49</v>
      </c>
      <c r="V86" s="2">
        <f>((E86*12)+(J86*10)+(P86*8))/30</f>
        <v>10.883333333333333</v>
      </c>
      <c r="W86" s="46">
        <f>IF(V86&gt;=10,30,F86+K86+Q86)</f>
        <v>30</v>
      </c>
      <c r="X86" s="41" t="s">
        <v>50</v>
      </c>
      <c r="Y86" s="43">
        <f>IF(VALUE(X86)&gt;=10,12,SUM(IF(VALUE(Z86)&gt;=10,3,0),IF(VALUE(AA86)&gt;=10,3,0),IF(VALUE(AB86)&gt;=10,3,0),IF(VALUE(AC86)&gt;=10,3,0)))</f>
        <v>12</v>
      </c>
      <c r="Z86" s="40" t="s">
        <v>42</v>
      </c>
      <c r="AA86" s="40" t="s">
        <v>33</v>
      </c>
      <c r="AB86" s="40" t="s">
        <v>33</v>
      </c>
      <c r="AC86" s="40" t="s">
        <v>97</v>
      </c>
      <c r="AD86" s="41" t="s">
        <v>551</v>
      </c>
      <c r="AE86" s="43">
        <f>IF(VALUE(AD86)&gt;=10,10,SUM(IF(VALUE(AF86)&gt;=10,3,0),IF(VALUE(AG86)&gt;=10,3,0),IF(VALUE(AH86)&gt;=10,2,0),IF(VALUE(AI86)&gt;=10,2,0)))</f>
        <v>5</v>
      </c>
      <c r="AF86" s="40" t="s">
        <v>85</v>
      </c>
      <c r="AG86" s="40" t="s">
        <v>42</v>
      </c>
      <c r="AH86" s="40" t="s">
        <v>56</v>
      </c>
      <c r="AI86" s="40" t="s">
        <v>116</v>
      </c>
      <c r="AJ86" s="41" t="s">
        <v>122</v>
      </c>
      <c r="AK86" s="43">
        <f>IF(VALUE(AJ86)&gt;=10,8,SUM(IF(VALUE(AL86)&gt;=10,2,0),IF(VALUE(AM86)&gt;=10,2,0),IF(VALUE(AN86)&gt;=10,2,0),IF(VALUE(AO86)&gt;=10,2,0)))</f>
        <v>8</v>
      </c>
      <c r="AL86" s="40" t="s">
        <v>284</v>
      </c>
      <c r="AM86" s="40" t="s">
        <v>135</v>
      </c>
      <c r="AN86" s="40" t="s">
        <v>33</v>
      </c>
      <c r="AO86" s="40" t="s">
        <v>34</v>
      </c>
      <c r="AP86" s="2">
        <f>((X86*12)+(AD86*10)+(AJ86*8))/30</f>
        <v>10.272666666666668</v>
      </c>
      <c r="AQ86" s="46">
        <f>IF(AP86&gt;=10,30,Y86+AE86+AK86)</f>
        <v>30</v>
      </c>
      <c r="AR86" s="2">
        <f>(AP86+V86)/2</f>
        <v>10.578</v>
      </c>
      <c r="AS86" s="48">
        <f>IF(AR86&gt;=9.99,60,AQ86+W86)</f>
        <v>60</v>
      </c>
      <c r="AT86" s="42" t="str">
        <f>IF(AR86&gt;=9.99,"Admis","Ajourné")</f>
        <v>Admis</v>
      </c>
    </row>
    <row r="87" spans="1:46" ht="15">
      <c r="A87" s="40">
        <v>79</v>
      </c>
      <c r="B87" s="50" t="s">
        <v>613</v>
      </c>
      <c r="C87" s="50" t="s">
        <v>614</v>
      </c>
      <c r="D87" s="50" t="s">
        <v>615</v>
      </c>
      <c r="E87" s="41" t="s">
        <v>33</v>
      </c>
      <c r="F87" s="43">
        <f>IF(VALUE(E87)&gt;=10,12,SUM(IF(VALUE(G87)&gt;=10,4,0),IF(VALUE(H87)&gt;=10,4,0),IF(VALUE(I87)&gt;=10,4,0)))</f>
        <v>12</v>
      </c>
      <c r="G87" s="40" t="s">
        <v>56</v>
      </c>
      <c r="H87" s="40" t="s">
        <v>33</v>
      </c>
      <c r="I87" s="40" t="s">
        <v>67</v>
      </c>
      <c r="J87" s="41" t="s">
        <v>616</v>
      </c>
      <c r="K87" s="43">
        <f>IF(VALUE(J87)&gt;=10,10,SUM(IF(VALUE(L87)&gt;=10,2,0),IF(VALUE(M87)&gt;=10,2,0),IF(VALUE(N87)&gt;=10,3,0),IF(VALUE(O87)&gt;=10,3,0)))</f>
        <v>10</v>
      </c>
      <c r="L87" s="40" t="s">
        <v>97</v>
      </c>
      <c r="M87" s="40" t="s">
        <v>194</v>
      </c>
      <c r="N87" s="40" t="s">
        <v>32</v>
      </c>
      <c r="O87" s="40" t="s">
        <v>97</v>
      </c>
      <c r="P87" s="41" t="s">
        <v>434</v>
      </c>
      <c r="Q87" s="43">
        <f>IF(VALUE(P87)&gt;=10,8,SUM(IF(VALUE(R87)&gt;=10,2,0),IF(VALUE(S87)&gt;=10,2,0),IF(VALUE(T87)&gt;=10,2,0),IF(VALUE(U87)&gt;=10,2,0)))</f>
        <v>8</v>
      </c>
      <c r="R87" s="40" t="s">
        <v>34</v>
      </c>
      <c r="S87" s="40" t="s">
        <v>85</v>
      </c>
      <c r="T87" s="40" t="s">
        <v>214</v>
      </c>
      <c r="U87" s="40" t="s">
        <v>33</v>
      </c>
      <c r="V87" s="2">
        <f>((E87*12)+(J87*10)+(P87*8))/30</f>
        <v>11.002666666666668</v>
      </c>
      <c r="W87" s="46">
        <f>IF(V87&gt;=10,30,F87+K87+Q87)</f>
        <v>30</v>
      </c>
      <c r="X87" s="41" t="s">
        <v>249</v>
      </c>
      <c r="Y87" s="43">
        <f>IF(VALUE(X87)&gt;=10,12,SUM(IF(VALUE(Z87)&gt;=10,3,0),IF(VALUE(AA87)&gt;=10,3,0),IF(VALUE(AB87)&gt;=10,3,0),IF(VALUE(AC87)&gt;=10,3,0)))</f>
        <v>6</v>
      </c>
      <c r="Z87" s="40" t="s">
        <v>228</v>
      </c>
      <c r="AA87" s="40" t="s">
        <v>141</v>
      </c>
      <c r="AB87" s="40" t="s">
        <v>33</v>
      </c>
      <c r="AC87" s="40" t="s">
        <v>44</v>
      </c>
      <c r="AD87" s="41" t="s">
        <v>36</v>
      </c>
      <c r="AE87" s="43">
        <f>IF(VALUE(AD87)&gt;=10,10,SUM(IF(VALUE(AF87)&gt;=10,3,0),IF(VALUE(AG87)&gt;=10,3,0),IF(VALUE(AH87)&gt;=10,2,0),IF(VALUE(AI87)&gt;=10,2,0)))</f>
        <v>10</v>
      </c>
      <c r="AF87" s="40" t="s">
        <v>50</v>
      </c>
      <c r="AG87" s="40" t="s">
        <v>50</v>
      </c>
      <c r="AH87" s="40" t="s">
        <v>38</v>
      </c>
      <c r="AI87" s="40" t="s">
        <v>38</v>
      </c>
      <c r="AJ87" s="41" t="s">
        <v>506</v>
      </c>
      <c r="AK87" s="43">
        <f>IF(VALUE(AJ87)&gt;=10,8,SUM(IF(VALUE(AL87)&gt;=10,2,0),IF(VALUE(AM87)&gt;=10,2,0),IF(VALUE(AN87)&gt;=10,2,0),IF(VALUE(AO87)&gt;=10,2,0)))</f>
        <v>8</v>
      </c>
      <c r="AL87" s="40" t="s">
        <v>97</v>
      </c>
      <c r="AM87" s="40" t="s">
        <v>41</v>
      </c>
      <c r="AN87" s="40" t="s">
        <v>58</v>
      </c>
      <c r="AO87" s="40" t="s">
        <v>62</v>
      </c>
      <c r="AP87" s="2">
        <f>((X87*12)+(AD87*10)+(AJ87*8))/30</f>
        <v>10.398666666666665</v>
      </c>
      <c r="AQ87" s="46">
        <f>IF(AP87&gt;=10,30,Y87+AE87+AK87)</f>
        <v>30</v>
      </c>
      <c r="AR87" s="2">
        <f>(AP87+V87)/2</f>
        <v>10.700666666666667</v>
      </c>
      <c r="AS87" s="48">
        <f>IF(AR87&gt;=9.99,60,AQ87+W87)</f>
        <v>60</v>
      </c>
      <c r="AT87" s="42" t="str">
        <f>IF(AR87&gt;=9.99,"Admis","Ajourné")</f>
        <v>Admis</v>
      </c>
    </row>
    <row r="88" spans="1:46" ht="15">
      <c r="A88" s="40">
        <v>80</v>
      </c>
      <c r="B88" s="50" t="s">
        <v>617</v>
      </c>
      <c r="C88" s="50" t="s">
        <v>618</v>
      </c>
      <c r="D88" s="50" t="s">
        <v>226</v>
      </c>
      <c r="E88" s="54" t="s">
        <v>481</v>
      </c>
      <c r="F88" s="43">
        <f>IF(VALUE(E88)&gt;=10,12,SUM(IF(VALUE(G88)&gt;=10,4,0),IF(VALUE(H88)&gt;=10,4,0),IF(VALUE(I88)&gt;=10,4,0)))</f>
        <v>12</v>
      </c>
      <c r="G88" s="53" t="s">
        <v>64</v>
      </c>
      <c r="H88" s="40" t="s">
        <v>67</v>
      </c>
      <c r="I88" s="40" t="s">
        <v>56</v>
      </c>
      <c r="J88" s="41" t="s">
        <v>292</v>
      </c>
      <c r="K88" s="43">
        <f>IF(VALUE(J88)&gt;=10,10,SUM(IF(VALUE(L88)&gt;=10,2,0),IF(VALUE(M88)&gt;=10,2,0),IF(VALUE(N88)&gt;=10,3,0),IF(VALUE(O88)&gt;=10,3,0)))</f>
        <v>8</v>
      </c>
      <c r="L88" s="40" t="s">
        <v>38</v>
      </c>
      <c r="M88" s="40" t="s">
        <v>155</v>
      </c>
      <c r="N88" s="40" t="s">
        <v>38</v>
      </c>
      <c r="O88" s="40" t="s">
        <v>38</v>
      </c>
      <c r="P88" s="41" t="s">
        <v>183</v>
      </c>
      <c r="Q88" s="43">
        <f>IF(VALUE(P88)&gt;=10,8,SUM(IF(VALUE(R88)&gt;=10,2,0),IF(VALUE(S88)&gt;=10,2,0),IF(VALUE(T88)&gt;=10,2,0),IF(VALUE(U88)&gt;=10,2,0)))</f>
        <v>6</v>
      </c>
      <c r="R88" s="40" t="s">
        <v>42</v>
      </c>
      <c r="S88" s="40" t="s">
        <v>33</v>
      </c>
      <c r="T88" s="40" t="s">
        <v>50</v>
      </c>
      <c r="U88" s="40" t="s">
        <v>33</v>
      </c>
      <c r="V88" s="2">
        <f>((E88*12)+(J88*10)+(P88*8))/30</f>
        <v>9.967333333333334</v>
      </c>
      <c r="W88" s="46">
        <f>IF(V88&gt;=10,30,F88+K88+Q88)</f>
        <v>26</v>
      </c>
      <c r="X88" s="41" t="s">
        <v>619</v>
      </c>
      <c r="Y88" s="43">
        <f>IF(VALUE(X88)&gt;=10,12,SUM(IF(VALUE(Z88)&gt;=10,3,0),IF(VALUE(AA88)&gt;=10,3,0),IF(VALUE(AB88)&gt;=10,3,0),IF(VALUE(AC88)&gt;=10,3,0)))</f>
        <v>3</v>
      </c>
      <c r="Z88" s="40" t="s">
        <v>43</v>
      </c>
      <c r="AA88" s="40" t="s">
        <v>43</v>
      </c>
      <c r="AB88" s="40" t="s">
        <v>32</v>
      </c>
      <c r="AC88" s="40" t="s">
        <v>59</v>
      </c>
      <c r="AD88" s="41" t="s">
        <v>620</v>
      </c>
      <c r="AE88" s="43">
        <f>IF(VALUE(AD88)&gt;=10,10,SUM(IF(VALUE(AF88)&gt;=10,3,0),IF(VALUE(AG88)&gt;=10,3,0),IF(VALUE(AH88)&gt;=10,2,0),IF(VALUE(AI88)&gt;=10,2,0)))</f>
        <v>10</v>
      </c>
      <c r="AF88" s="40" t="s">
        <v>96</v>
      </c>
      <c r="AG88" s="40" t="s">
        <v>44</v>
      </c>
      <c r="AH88" s="40" t="s">
        <v>32</v>
      </c>
      <c r="AI88" s="40" t="s">
        <v>134</v>
      </c>
      <c r="AJ88" s="41" t="s">
        <v>119</v>
      </c>
      <c r="AK88" s="43">
        <f>IF(VALUE(AJ88)&gt;=10,8,SUM(IF(VALUE(AL88)&gt;=10,2,0),IF(VALUE(AM88)&gt;=10,2,0),IF(VALUE(AN88)&gt;=10,2,0),IF(VALUE(AO88)&gt;=10,2,0)))</f>
        <v>8</v>
      </c>
      <c r="AL88" s="40" t="s">
        <v>42</v>
      </c>
      <c r="AM88" s="40" t="s">
        <v>38</v>
      </c>
      <c r="AN88" s="40" t="s">
        <v>40</v>
      </c>
      <c r="AO88" s="40" t="s">
        <v>33</v>
      </c>
      <c r="AP88" s="2">
        <f>((X88*12)+(AD88*10)+(AJ88*8))/30</f>
        <v>10.045333333333334</v>
      </c>
      <c r="AQ88" s="46">
        <f>IF(AP88&gt;=10,30,Y88+AE88+AK88)</f>
        <v>30</v>
      </c>
      <c r="AR88" s="2">
        <f>(AP88+V88)/2</f>
        <v>10.006333333333334</v>
      </c>
      <c r="AS88" s="48">
        <f>IF(AR88&gt;=9.99,60,AQ88+W88)</f>
        <v>60</v>
      </c>
      <c r="AT88" s="42" t="str">
        <f>IF(AR88&gt;=9.99,"Admis","Ajourné")</f>
        <v>Admis</v>
      </c>
    </row>
    <row r="89" spans="1:46" ht="15">
      <c r="A89" s="40">
        <v>81</v>
      </c>
      <c r="B89" s="50" t="s">
        <v>621</v>
      </c>
      <c r="C89" s="50" t="s">
        <v>622</v>
      </c>
      <c r="D89" s="50" t="s">
        <v>463</v>
      </c>
      <c r="E89" s="41" t="s">
        <v>47</v>
      </c>
      <c r="F89" s="43">
        <f>IF(VALUE(E89)&gt;=10,12,SUM(IF(VALUE(G89)&gt;=10,4,0),IF(VALUE(H89)&gt;=10,4,0),IF(VALUE(I89)&gt;=10,4,0)))</f>
        <v>4</v>
      </c>
      <c r="G89" s="40" t="s">
        <v>142</v>
      </c>
      <c r="H89" s="40" t="s">
        <v>364</v>
      </c>
      <c r="I89" s="40" t="s">
        <v>354</v>
      </c>
      <c r="J89" s="41" t="s">
        <v>557</v>
      </c>
      <c r="K89" s="43">
        <f>IF(VALUE(J89)&gt;=10,10,SUM(IF(VALUE(L89)&gt;=10,2,0),IF(VALUE(M89)&gt;=10,2,0),IF(VALUE(N89)&gt;=10,3,0),IF(VALUE(O89)&gt;=10,3,0)))</f>
        <v>10</v>
      </c>
      <c r="L89" s="40" t="s">
        <v>97</v>
      </c>
      <c r="M89" s="40" t="s">
        <v>114</v>
      </c>
      <c r="N89" s="40" t="s">
        <v>32</v>
      </c>
      <c r="O89" s="40" t="s">
        <v>49</v>
      </c>
      <c r="P89" s="41" t="s">
        <v>361</v>
      </c>
      <c r="Q89" s="43">
        <f>IF(VALUE(P89)&gt;=10,8,SUM(IF(VALUE(R89)&gt;=10,2,0),IF(VALUE(S89)&gt;=10,2,0),IF(VALUE(T89)&gt;=10,2,0),IF(VALUE(U89)&gt;=10,2,0)))</f>
        <v>8</v>
      </c>
      <c r="R89" s="40" t="s">
        <v>33</v>
      </c>
      <c r="S89" s="40" t="s">
        <v>41</v>
      </c>
      <c r="T89" s="40" t="s">
        <v>35</v>
      </c>
      <c r="U89" s="40" t="s">
        <v>41</v>
      </c>
      <c r="V89" s="2">
        <f>((E89*12)+(J89*10)+(P89*8))/30</f>
        <v>10.208</v>
      </c>
      <c r="W89" s="46">
        <f>IF(V89&gt;=10,30,F89+K89+Q89)</f>
        <v>30</v>
      </c>
      <c r="X89" s="41" t="s">
        <v>623</v>
      </c>
      <c r="Y89" s="43">
        <f>IF(VALUE(X89)&gt;=10,12,SUM(IF(VALUE(Z89)&gt;=10,3,0),IF(VALUE(AA89)&gt;=10,3,0),IF(VALUE(AB89)&gt;=10,3,0),IF(VALUE(AC89)&gt;=10,3,0)))</f>
        <v>6</v>
      </c>
      <c r="Z89" s="40" t="s">
        <v>228</v>
      </c>
      <c r="AA89" s="40" t="s">
        <v>134</v>
      </c>
      <c r="AB89" s="40" t="s">
        <v>33</v>
      </c>
      <c r="AC89" s="40" t="s">
        <v>38</v>
      </c>
      <c r="AD89" s="41" t="s">
        <v>493</v>
      </c>
      <c r="AE89" s="43">
        <f>IF(VALUE(AD89)&gt;=10,10,SUM(IF(VALUE(AF89)&gt;=10,3,0),IF(VALUE(AG89)&gt;=10,3,0),IF(VALUE(AH89)&gt;=10,2,0),IF(VALUE(AI89)&gt;=10,2,0)))</f>
        <v>10</v>
      </c>
      <c r="AF89" s="40" t="s">
        <v>35</v>
      </c>
      <c r="AG89" s="40" t="s">
        <v>38</v>
      </c>
      <c r="AH89" s="40" t="s">
        <v>33</v>
      </c>
      <c r="AI89" s="40" t="s">
        <v>134</v>
      </c>
      <c r="AJ89" s="41" t="s">
        <v>222</v>
      </c>
      <c r="AK89" s="43">
        <f>IF(VALUE(AJ89)&gt;=10,8,SUM(IF(VALUE(AL89)&gt;=10,2,0),IF(VALUE(AM89)&gt;=10,2,0),IF(VALUE(AN89)&gt;=10,2,0),IF(VALUE(AO89)&gt;=10,2,0)))</f>
        <v>8</v>
      </c>
      <c r="AL89" s="40" t="s">
        <v>38</v>
      </c>
      <c r="AM89" s="40" t="s">
        <v>42</v>
      </c>
      <c r="AN89" s="40" t="s">
        <v>41</v>
      </c>
      <c r="AO89" s="40" t="s">
        <v>69</v>
      </c>
      <c r="AP89" s="2">
        <f>((X89*12)+(AD89*10)+(AJ89*8))/30</f>
        <v>9.94</v>
      </c>
      <c r="AQ89" s="46">
        <f>IF(AP89&gt;=10,30,Y89+AE89+AK89)</f>
        <v>24</v>
      </c>
      <c r="AR89" s="2">
        <f>(AP89+V89)/2</f>
        <v>10.074</v>
      </c>
      <c r="AS89" s="48">
        <f>IF(AR89&gt;=9.99,60,AQ89+W89)</f>
        <v>60</v>
      </c>
      <c r="AT89" s="42" t="str">
        <f>IF(AR89&gt;=9.99,"Admis","Ajourné")</f>
        <v>Admis</v>
      </c>
    </row>
    <row r="90" spans="1:46" ht="15">
      <c r="A90" s="40">
        <v>82</v>
      </c>
      <c r="B90" s="50" t="s">
        <v>626</v>
      </c>
      <c r="C90" s="50" t="s">
        <v>624</v>
      </c>
      <c r="D90" s="50" t="s">
        <v>152</v>
      </c>
      <c r="E90" s="41" t="s">
        <v>493</v>
      </c>
      <c r="F90" s="43">
        <f>IF(VALUE(E90)&gt;=10,12,SUM(IF(VALUE(G90)&gt;=10,4,0),IF(VALUE(H90)&gt;=10,4,0),IF(VALUE(I90)&gt;=10,4,0)))</f>
        <v>12</v>
      </c>
      <c r="G90" s="40" t="s">
        <v>43</v>
      </c>
      <c r="H90" s="40" t="s">
        <v>38</v>
      </c>
      <c r="I90" s="40" t="s">
        <v>33</v>
      </c>
      <c r="J90" s="41" t="s">
        <v>627</v>
      </c>
      <c r="K90" s="43">
        <f>IF(VALUE(J90)&gt;=10,10,SUM(IF(VALUE(L90)&gt;=10,2,0),IF(VALUE(M90)&gt;=10,2,0),IF(VALUE(N90)&gt;=10,3,0),IF(VALUE(O90)&gt;=10,3,0)))</f>
        <v>8</v>
      </c>
      <c r="L90" s="40" t="s">
        <v>33</v>
      </c>
      <c r="M90" s="40" t="s">
        <v>42</v>
      </c>
      <c r="N90" s="40" t="s">
        <v>33</v>
      </c>
      <c r="O90" s="40" t="s">
        <v>33</v>
      </c>
      <c r="P90" s="41" t="s">
        <v>85</v>
      </c>
      <c r="Q90" s="43">
        <f>IF(VALUE(P90)&gt;=10,8,SUM(IF(VALUE(R90)&gt;=10,2,0),IF(VALUE(S90)&gt;=10,2,0),IF(VALUE(T90)&gt;=10,2,0),IF(VALUE(U90)&gt;=10,2,0)))</f>
        <v>8</v>
      </c>
      <c r="R90" s="40" t="s">
        <v>33</v>
      </c>
      <c r="S90" s="40" t="s">
        <v>33</v>
      </c>
      <c r="T90" s="40" t="s">
        <v>145</v>
      </c>
      <c r="U90" s="40" t="s">
        <v>86</v>
      </c>
      <c r="V90" s="2">
        <f>((E90*12)+(J90*10)+(P90*8))/30</f>
        <v>10.554666666666666</v>
      </c>
      <c r="W90" s="46">
        <f>IF(V90&gt;=10,30,F90+K90+Q90)</f>
        <v>30</v>
      </c>
      <c r="X90" s="41" t="s">
        <v>136</v>
      </c>
      <c r="Y90" s="43">
        <f>IF(VALUE(X90)&gt;=10,12,SUM(IF(VALUE(Z90)&gt;=10,3,0),IF(VALUE(AA90)&gt;=10,3,0),IF(VALUE(AB90)&gt;=10,3,0),IF(VALUE(AC90)&gt;=10,3,0)))</f>
        <v>12</v>
      </c>
      <c r="Z90" s="40" t="s">
        <v>50</v>
      </c>
      <c r="AA90" s="40" t="s">
        <v>56</v>
      </c>
      <c r="AB90" s="40" t="s">
        <v>32</v>
      </c>
      <c r="AC90" s="40" t="s">
        <v>33</v>
      </c>
      <c r="AD90" s="41" t="s">
        <v>136</v>
      </c>
      <c r="AE90" s="43">
        <f>IF(VALUE(AD90)&gt;=10,10,SUM(IF(VALUE(AF90)&gt;=10,3,0),IF(VALUE(AG90)&gt;=10,3,0),IF(VALUE(AH90)&gt;=10,2,0),IF(VALUE(AI90)&gt;=10,2,0)))</f>
        <v>10</v>
      </c>
      <c r="AF90" s="40" t="s">
        <v>35</v>
      </c>
      <c r="AG90" s="40" t="s">
        <v>33</v>
      </c>
      <c r="AH90" s="40" t="s">
        <v>123</v>
      </c>
      <c r="AI90" s="40" t="s">
        <v>56</v>
      </c>
      <c r="AJ90" s="41" t="s">
        <v>33</v>
      </c>
      <c r="AK90" s="43">
        <f>IF(VALUE(AJ90)&gt;=10,8,SUM(IF(VALUE(AL90)&gt;=10,2,0),IF(VALUE(AM90)&gt;=10,2,0),IF(VALUE(AN90)&gt;=10,2,0),IF(VALUE(AO90)&gt;=10,2,0)))</f>
        <v>8</v>
      </c>
      <c r="AL90" s="40" t="s">
        <v>42</v>
      </c>
      <c r="AM90" s="40" t="s">
        <v>33</v>
      </c>
      <c r="AN90" s="40" t="s">
        <v>58</v>
      </c>
      <c r="AO90" s="40" t="s">
        <v>96</v>
      </c>
      <c r="AP90" s="2">
        <f>((X90*12)+(AD90*10)+(AJ90*8))/30</f>
        <v>10.454666666666666</v>
      </c>
      <c r="AQ90" s="46">
        <f>IF(AP90&gt;=10,30,Y90+AE90+AK90)</f>
        <v>30</v>
      </c>
      <c r="AR90" s="2">
        <f>(AP90+V90)/2</f>
        <v>10.504666666666665</v>
      </c>
      <c r="AS90" s="48">
        <f>IF(AR90&gt;=9.99,60,AQ90+W90)</f>
        <v>60</v>
      </c>
      <c r="AT90" s="42" t="str">
        <f>IF(AR90&gt;=9.99,"Admis","Ajourné")</f>
        <v>Admis</v>
      </c>
    </row>
    <row r="91" spans="1:46" ht="15">
      <c r="A91" s="40">
        <v>83</v>
      </c>
      <c r="B91" s="50" t="s">
        <v>628</v>
      </c>
      <c r="C91" s="50" t="s">
        <v>629</v>
      </c>
      <c r="D91" s="50" t="s">
        <v>630</v>
      </c>
      <c r="E91" s="41" t="s">
        <v>60</v>
      </c>
      <c r="F91" s="43">
        <f>IF(VALUE(E91)&gt;=10,12,SUM(IF(VALUE(G91)&gt;=10,4,0),IF(VALUE(H91)&gt;=10,4,0),IF(VALUE(I91)&gt;=10,4,0)))</f>
        <v>12</v>
      </c>
      <c r="G91" s="40" t="s">
        <v>134</v>
      </c>
      <c r="H91" s="40" t="s">
        <v>141</v>
      </c>
      <c r="I91" s="40" t="s">
        <v>38</v>
      </c>
      <c r="J91" s="41" t="s">
        <v>91</v>
      </c>
      <c r="K91" s="43">
        <f>IF(VALUE(J91)&gt;=10,10,SUM(IF(VALUE(L91)&gt;=10,2,0),IF(VALUE(M91)&gt;=10,2,0),IF(VALUE(N91)&gt;=10,3,0),IF(VALUE(O91)&gt;=10,3,0)))</f>
        <v>8</v>
      </c>
      <c r="L91" s="40" t="s">
        <v>38</v>
      </c>
      <c r="M91" s="40" t="s">
        <v>256</v>
      </c>
      <c r="N91" s="40" t="s">
        <v>32</v>
      </c>
      <c r="O91" s="40" t="s">
        <v>33</v>
      </c>
      <c r="P91" s="41" t="s">
        <v>303</v>
      </c>
      <c r="Q91" s="43">
        <f>IF(VALUE(P91)&gt;=10,8,SUM(IF(VALUE(R91)&gt;=10,2,0),IF(VALUE(S91)&gt;=10,2,0),IF(VALUE(T91)&gt;=10,2,0),IF(VALUE(U91)&gt;=10,2,0)))</f>
        <v>8</v>
      </c>
      <c r="R91" s="40" t="s">
        <v>108</v>
      </c>
      <c r="S91" s="40" t="s">
        <v>33</v>
      </c>
      <c r="T91" s="40" t="s">
        <v>62</v>
      </c>
      <c r="U91" s="40" t="s">
        <v>41</v>
      </c>
      <c r="V91" s="2">
        <f>((E91*12)+(J91*10)+(P91*8))/30</f>
        <v>10.530666666666667</v>
      </c>
      <c r="W91" s="46">
        <f>IF(V91&gt;=10,30,F91+K91+Q91)</f>
        <v>30</v>
      </c>
      <c r="X91" s="41" t="s">
        <v>263</v>
      </c>
      <c r="Y91" s="43">
        <f>IF(VALUE(X91)&gt;=10,12,SUM(IF(VALUE(Z91)&gt;=10,3,0),IF(VALUE(AA91)&gt;=10,3,0),IF(VALUE(AB91)&gt;=10,3,0),IF(VALUE(AC91)&gt;=10,3,0)))</f>
        <v>12</v>
      </c>
      <c r="Z91" s="40" t="s">
        <v>83</v>
      </c>
      <c r="AA91" s="40" t="s">
        <v>85</v>
      </c>
      <c r="AB91" s="40" t="s">
        <v>45</v>
      </c>
      <c r="AC91" s="40" t="s">
        <v>44</v>
      </c>
      <c r="AD91" s="41" t="s">
        <v>123</v>
      </c>
      <c r="AE91" s="43">
        <f>IF(VALUE(AD91)&gt;=10,10,SUM(IF(VALUE(AF91)&gt;=10,3,0),IF(VALUE(AG91)&gt;=10,3,0),IF(VALUE(AH91)&gt;=10,2,0),IF(VALUE(AI91)&gt;=10,2,0)))</f>
        <v>10</v>
      </c>
      <c r="AF91" s="40" t="s">
        <v>34</v>
      </c>
      <c r="AG91" s="40" t="s">
        <v>50</v>
      </c>
      <c r="AH91" s="40" t="s">
        <v>43</v>
      </c>
      <c r="AI91" s="40" t="s">
        <v>116</v>
      </c>
      <c r="AJ91" s="41" t="s">
        <v>40</v>
      </c>
      <c r="AK91" s="43">
        <f>IF(VALUE(AJ91)&gt;=10,8,SUM(IF(VALUE(AL91)&gt;=10,2,0),IF(VALUE(AM91)&gt;=10,2,0),IF(VALUE(AN91)&gt;=10,2,0),IF(VALUE(AO91)&gt;=10,2,0)))</f>
        <v>8</v>
      </c>
      <c r="AL91" s="40" t="s">
        <v>121</v>
      </c>
      <c r="AM91" s="40" t="s">
        <v>33</v>
      </c>
      <c r="AN91" s="40" t="s">
        <v>435</v>
      </c>
      <c r="AO91" s="40" t="s">
        <v>126</v>
      </c>
      <c r="AP91" s="2">
        <f>((X91*12)+(AD91*10)+(AJ91*8))/30</f>
        <v>10.675333333333333</v>
      </c>
      <c r="AQ91" s="46">
        <f>IF(AP91&gt;=10,30,Y91+AE91+AK91)</f>
        <v>30</v>
      </c>
      <c r="AR91" s="2">
        <f>(AP91+V91)/2</f>
        <v>10.603</v>
      </c>
      <c r="AS91" s="48">
        <f>IF(AR91&gt;=9.99,60,AQ91+W91)</f>
        <v>60</v>
      </c>
      <c r="AT91" s="42" t="str">
        <f>IF(AR91&gt;=9.99,"Admis","Ajourné")</f>
        <v>Admis</v>
      </c>
    </row>
    <row r="92" spans="1:46" ht="15">
      <c r="A92" s="40">
        <v>84</v>
      </c>
      <c r="B92" s="50" t="s">
        <v>631</v>
      </c>
      <c r="C92" s="50" t="s">
        <v>632</v>
      </c>
      <c r="D92" s="50" t="s">
        <v>633</v>
      </c>
      <c r="E92" s="41" t="s">
        <v>38</v>
      </c>
      <c r="F92" s="43">
        <f>IF(VALUE(E92)&gt;=10,12,SUM(IF(VALUE(G92)&gt;=10,4,0),IF(VALUE(H92)&gt;=10,4,0),IF(VALUE(I92)&gt;=10,4,0)))</f>
        <v>12</v>
      </c>
      <c r="G92" s="40" t="s">
        <v>45</v>
      </c>
      <c r="H92" s="40" t="s">
        <v>38</v>
      </c>
      <c r="I92" s="40" t="s">
        <v>60</v>
      </c>
      <c r="J92" s="41" t="s">
        <v>430</v>
      </c>
      <c r="K92" s="43">
        <f>IF(VALUE(J92)&gt;=10,10,SUM(IF(VALUE(L92)&gt;=10,2,0),IF(VALUE(M92)&gt;=10,2,0),IF(VALUE(N92)&gt;=10,3,0),IF(VALUE(O92)&gt;=10,3,0)))</f>
        <v>8</v>
      </c>
      <c r="L92" s="40" t="s">
        <v>38</v>
      </c>
      <c r="M92" s="40" t="s">
        <v>194</v>
      </c>
      <c r="N92" s="40" t="s">
        <v>32</v>
      </c>
      <c r="O92" s="40" t="s">
        <v>50</v>
      </c>
      <c r="P92" s="41" t="s">
        <v>182</v>
      </c>
      <c r="Q92" s="43">
        <f>IF(VALUE(P92)&gt;=10,8,SUM(IF(VALUE(R92)&gt;=10,2,0),IF(VALUE(S92)&gt;=10,2,0),IF(VALUE(T92)&gt;=10,2,0),IF(VALUE(U92)&gt;=10,2,0)))</f>
        <v>8</v>
      </c>
      <c r="R92" s="40" t="s">
        <v>44</v>
      </c>
      <c r="S92" s="40" t="s">
        <v>42</v>
      </c>
      <c r="T92" s="40" t="s">
        <v>126</v>
      </c>
      <c r="U92" s="40" t="s">
        <v>33</v>
      </c>
      <c r="V92" s="2">
        <f>((E92*12)+(J92*10)+(P92*8))/30</f>
        <v>10.54</v>
      </c>
      <c r="W92" s="46">
        <f>IF(V92&gt;=10,30,F92+K92+Q92)</f>
        <v>30</v>
      </c>
      <c r="X92" s="41" t="s">
        <v>137</v>
      </c>
      <c r="Y92" s="43">
        <f>IF(VALUE(X92)&gt;=10,12,SUM(IF(VALUE(Z92)&gt;=10,3,0),IF(VALUE(AA92)&gt;=10,3,0),IF(VALUE(AB92)&gt;=10,3,0),IF(VALUE(AC92)&gt;=10,3,0)))</f>
        <v>6</v>
      </c>
      <c r="Z92" s="40" t="s">
        <v>42</v>
      </c>
      <c r="AA92" s="40" t="s">
        <v>97</v>
      </c>
      <c r="AB92" s="40" t="s">
        <v>60</v>
      </c>
      <c r="AC92" s="40" t="s">
        <v>105</v>
      </c>
      <c r="AD92" s="41" t="s">
        <v>424</v>
      </c>
      <c r="AE92" s="43">
        <f>IF(VALUE(AD92)&gt;=10,10,SUM(IF(VALUE(AF92)&gt;=10,3,0),IF(VALUE(AG92)&gt;=10,3,0),IF(VALUE(AH92)&gt;=10,2,0),IF(VALUE(AI92)&gt;=10,2,0)))</f>
        <v>10</v>
      </c>
      <c r="AF92" s="40" t="s">
        <v>35</v>
      </c>
      <c r="AG92" s="40" t="s">
        <v>33</v>
      </c>
      <c r="AH92" s="40" t="s">
        <v>32</v>
      </c>
      <c r="AI92" s="40" t="s">
        <v>134</v>
      </c>
      <c r="AJ92" s="41" t="s">
        <v>35</v>
      </c>
      <c r="AK92" s="43">
        <f>IF(VALUE(AJ92)&gt;=10,8,SUM(IF(VALUE(AL92)&gt;=10,2,0),IF(VALUE(AM92)&gt;=10,2,0),IF(VALUE(AN92)&gt;=10,2,0),IF(VALUE(AO92)&gt;=10,2,0)))</f>
        <v>8</v>
      </c>
      <c r="AL92" s="40" t="s">
        <v>92</v>
      </c>
      <c r="AM92" s="40" t="s">
        <v>85</v>
      </c>
      <c r="AN92" s="40" t="s">
        <v>33</v>
      </c>
      <c r="AO92" s="40" t="s">
        <v>40</v>
      </c>
      <c r="AP92" s="2">
        <f>((X92*12)+(AD92*10)+(AJ92*8))/30</f>
        <v>9.991999999999999</v>
      </c>
      <c r="AQ92" s="46">
        <f>IF(AP92&gt;=10,30,Y92+AE92+AK92)</f>
        <v>24</v>
      </c>
      <c r="AR92" s="2">
        <f>(AP92+V92)/2</f>
        <v>10.265999999999998</v>
      </c>
      <c r="AS92" s="48">
        <f>IF(AR92&gt;=9.99,60,AQ92+W92)</f>
        <v>60</v>
      </c>
      <c r="AT92" s="42" t="str">
        <f>IF(AR92&gt;=9.99,"Admis","Ajourné")</f>
        <v>Admis</v>
      </c>
    </row>
    <row r="93" spans="1:46" ht="15">
      <c r="A93" s="40">
        <v>85</v>
      </c>
      <c r="B93" s="50" t="s">
        <v>635</v>
      </c>
      <c r="C93" s="50" t="s">
        <v>636</v>
      </c>
      <c r="D93" s="50" t="s">
        <v>637</v>
      </c>
      <c r="E93" s="41" t="s">
        <v>638</v>
      </c>
      <c r="F93" s="43">
        <f>IF(VALUE(E93)&gt;=10,12,SUM(IF(VALUE(G93)&gt;=10,4,0),IF(VALUE(H93)&gt;=10,4,0),IF(VALUE(I93)&gt;=10,4,0)))</f>
        <v>0</v>
      </c>
      <c r="G93" s="40" t="s">
        <v>137</v>
      </c>
      <c r="H93" s="40" t="s">
        <v>116</v>
      </c>
      <c r="I93" s="40" t="s">
        <v>142</v>
      </c>
      <c r="J93" s="41" t="s">
        <v>639</v>
      </c>
      <c r="K93" s="43">
        <f>IF(VALUE(J93)&gt;=10,10,SUM(IF(VALUE(L93)&gt;=10,2,0),IF(VALUE(M93)&gt;=10,2,0),IF(VALUE(N93)&gt;=10,3,0),IF(VALUE(O93)&gt;=10,3,0)))</f>
        <v>5</v>
      </c>
      <c r="L93" s="40" t="s">
        <v>33</v>
      </c>
      <c r="M93" s="40" t="s">
        <v>77</v>
      </c>
      <c r="N93" s="40" t="s">
        <v>134</v>
      </c>
      <c r="O93" s="40" t="s">
        <v>35</v>
      </c>
      <c r="P93" s="41" t="s">
        <v>346</v>
      </c>
      <c r="Q93" s="43">
        <f>IF(VALUE(P93)&gt;=10,8,SUM(IF(VALUE(R93)&gt;=10,2,0),IF(VALUE(S93)&gt;=10,2,0),IF(VALUE(T93)&gt;=10,2,0),IF(VALUE(U93)&gt;=10,2,0)))</f>
        <v>8</v>
      </c>
      <c r="R93" s="40" t="s">
        <v>126</v>
      </c>
      <c r="S93" s="40" t="s">
        <v>59</v>
      </c>
      <c r="T93" s="40" t="s">
        <v>38</v>
      </c>
      <c r="U93" s="40" t="s">
        <v>62</v>
      </c>
      <c r="V93" s="2">
        <f>((E93*12)+(J93*10)+(P93*8))/30</f>
        <v>8.810666666666666</v>
      </c>
      <c r="W93" s="46">
        <f>IF(V93&gt;=10,30,F93+K93+Q93)</f>
        <v>13</v>
      </c>
      <c r="X93" s="41" t="s">
        <v>91</v>
      </c>
      <c r="Y93" s="43">
        <f>IF(VALUE(X93)&gt;=10,12,SUM(IF(VALUE(Z93)&gt;=10,3,0),IF(VALUE(AA93)&gt;=10,3,0),IF(VALUE(AB93)&gt;=10,3,0),IF(VALUE(AC93)&gt;=10,3,0)))</f>
        <v>3</v>
      </c>
      <c r="Z93" s="40" t="s">
        <v>33</v>
      </c>
      <c r="AA93" s="40" t="s">
        <v>43</v>
      </c>
      <c r="AB93" s="40" t="s">
        <v>67</v>
      </c>
      <c r="AC93" s="40" t="s">
        <v>42</v>
      </c>
      <c r="AD93" s="41" t="s">
        <v>417</v>
      </c>
      <c r="AE93" s="43">
        <f>IF(VALUE(AD93)&gt;=10,10,SUM(IF(VALUE(AF93)&gt;=10,3,0),IF(VALUE(AG93)&gt;=10,3,0),IF(VALUE(AH93)&gt;=10,2,0),IF(VALUE(AI93)&gt;=10,2,0)))</f>
        <v>10</v>
      </c>
      <c r="AF93" s="40" t="s">
        <v>33</v>
      </c>
      <c r="AG93" s="40" t="s">
        <v>33</v>
      </c>
      <c r="AH93" s="40" t="s">
        <v>45</v>
      </c>
      <c r="AI93" s="40" t="s">
        <v>67</v>
      </c>
      <c r="AJ93" s="41" t="s">
        <v>269</v>
      </c>
      <c r="AK93" s="43">
        <f>IF(VALUE(AJ93)&gt;=10,8,SUM(IF(VALUE(AL93)&gt;=10,2,0),IF(VALUE(AM93)&gt;=10,2,0),IF(VALUE(AN93)&gt;=10,2,0),IF(VALUE(AO93)&gt;=10,2,0)))</f>
        <v>8</v>
      </c>
      <c r="AL93" s="40" t="s">
        <v>35</v>
      </c>
      <c r="AM93" s="40" t="s">
        <v>85</v>
      </c>
      <c r="AN93" s="40" t="s">
        <v>97</v>
      </c>
      <c r="AO93" s="40" t="s">
        <v>40</v>
      </c>
      <c r="AP93" s="2">
        <f>((X93*12)+(AD93*10)+(AJ93*8))/30</f>
        <v>10.416</v>
      </c>
      <c r="AQ93" s="46">
        <f>IF(AP93&gt;=10,30,Y93+AE93+AK93)</f>
        <v>30</v>
      </c>
      <c r="AR93" s="2">
        <f>(AP93+V93)/2</f>
        <v>9.613333333333333</v>
      </c>
      <c r="AS93" s="48">
        <f>IF(AR93&gt;=9.99,60,AQ93+W93)</f>
        <v>43</v>
      </c>
      <c r="AT93" s="42" t="str">
        <f>IF(AR93&gt;=9.99,"Admis","Ajourné")</f>
        <v>Ajourné</v>
      </c>
    </row>
    <row r="94" spans="1:46" ht="15">
      <c r="A94" s="40">
        <v>86</v>
      </c>
      <c r="B94" s="50" t="s">
        <v>641</v>
      </c>
      <c r="C94" s="50" t="s">
        <v>642</v>
      </c>
      <c r="D94" s="50" t="s">
        <v>463</v>
      </c>
      <c r="E94" s="41" t="s">
        <v>60</v>
      </c>
      <c r="F94" s="43">
        <f>IF(VALUE(E94)&gt;=10,12,SUM(IF(VALUE(G94)&gt;=10,4,0),IF(VALUE(H94)&gt;=10,4,0),IF(VALUE(I94)&gt;=10,4,0)))</f>
        <v>12</v>
      </c>
      <c r="G94" s="40" t="s">
        <v>142</v>
      </c>
      <c r="H94" s="40" t="s">
        <v>85</v>
      </c>
      <c r="I94" s="40" t="s">
        <v>32</v>
      </c>
      <c r="J94" s="41" t="s">
        <v>277</v>
      </c>
      <c r="K94" s="43">
        <f>IF(VALUE(J94)&gt;=10,10,SUM(IF(VALUE(L94)&gt;=10,2,0),IF(VALUE(M94)&gt;=10,2,0),IF(VALUE(N94)&gt;=10,3,0),IF(VALUE(O94)&gt;=10,3,0)))</f>
        <v>8</v>
      </c>
      <c r="L94" s="40" t="s">
        <v>33</v>
      </c>
      <c r="M94" s="40" t="s">
        <v>237</v>
      </c>
      <c r="N94" s="40" t="s">
        <v>38</v>
      </c>
      <c r="O94" s="40" t="s">
        <v>35</v>
      </c>
      <c r="P94" s="41" t="s">
        <v>40</v>
      </c>
      <c r="Q94" s="43">
        <f>IF(VALUE(P94)&gt;=10,8,SUM(IF(VALUE(R94)&gt;=10,2,0),IF(VALUE(S94)&gt;=10,2,0),IF(VALUE(T94)&gt;=10,2,0),IF(VALUE(U94)&gt;=10,2,0)))</f>
        <v>8</v>
      </c>
      <c r="R94" s="40" t="s">
        <v>135</v>
      </c>
      <c r="S94" s="40" t="s">
        <v>33</v>
      </c>
      <c r="T94" s="40" t="s">
        <v>126</v>
      </c>
      <c r="U94" s="40" t="s">
        <v>126</v>
      </c>
      <c r="V94" s="2">
        <f>((E94*12)+(J94*10)+(P94*8))/30</f>
        <v>10.448666666666668</v>
      </c>
      <c r="W94" s="46">
        <f>IF(V94&gt;=10,30,F94+K94+Q94)</f>
        <v>30</v>
      </c>
      <c r="X94" s="41" t="s">
        <v>257</v>
      </c>
      <c r="Y94" s="43">
        <f>IF(VALUE(X94)&gt;=10,12,SUM(IF(VALUE(Z94)&gt;=10,3,0),IF(VALUE(AA94)&gt;=10,3,0),IF(VALUE(AB94)&gt;=10,3,0),IF(VALUE(AC94)&gt;=10,3,0)))</f>
        <v>6</v>
      </c>
      <c r="Z94" s="40" t="s">
        <v>236</v>
      </c>
      <c r="AA94" s="40" t="s">
        <v>45</v>
      </c>
      <c r="AB94" s="40" t="s">
        <v>45</v>
      </c>
      <c r="AC94" s="40" t="s">
        <v>135</v>
      </c>
      <c r="AD94" s="41" t="s">
        <v>189</v>
      </c>
      <c r="AE94" s="43">
        <f>IF(VALUE(AD94)&gt;=10,10,SUM(IF(VALUE(AF94)&gt;=10,3,0),IF(VALUE(AG94)&gt;=10,3,0),IF(VALUE(AH94)&gt;=10,2,0),IF(VALUE(AI94)&gt;=10,2,0)))</f>
        <v>10</v>
      </c>
      <c r="AF94" s="40" t="s">
        <v>49</v>
      </c>
      <c r="AG94" s="40" t="s">
        <v>97</v>
      </c>
      <c r="AH94" s="40" t="s">
        <v>32</v>
      </c>
      <c r="AI94" s="40" t="s">
        <v>44</v>
      </c>
      <c r="AJ94" s="41" t="s">
        <v>136</v>
      </c>
      <c r="AK94" s="43">
        <f>IF(VALUE(AJ94)&gt;=10,8,SUM(IF(VALUE(AL94)&gt;=10,2,0),IF(VALUE(AM94)&gt;=10,2,0),IF(VALUE(AN94)&gt;=10,2,0),IF(VALUE(AO94)&gt;=10,2,0)))</f>
        <v>8</v>
      </c>
      <c r="AL94" s="40" t="s">
        <v>181</v>
      </c>
      <c r="AM94" s="40" t="s">
        <v>97</v>
      </c>
      <c r="AN94" s="40" t="s">
        <v>50</v>
      </c>
      <c r="AO94" s="40" t="s">
        <v>68</v>
      </c>
      <c r="AP94" s="2">
        <f>((X94*12)+(AD94*10)+(AJ94*8))/30</f>
        <v>10.288</v>
      </c>
      <c r="AQ94" s="46">
        <f>IF(AP94&gt;=10,30,Y94+AE94+AK94)</f>
        <v>30</v>
      </c>
      <c r="AR94" s="2">
        <f>(AP94+V94)/2</f>
        <v>10.368333333333334</v>
      </c>
      <c r="AS94" s="48">
        <f>IF(AR94&gt;=9.99,60,AQ94+W94)</f>
        <v>60</v>
      </c>
      <c r="AT94" s="42" t="str">
        <f>IF(AR94&gt;=9.99,"Admis","Ajourné")</f>
        <v>Admis</v>
      </c>
    </row>
    <row r="95" spans="1:46" ht="15">
      <c r="A95" s="40">
        <v>87</v>
      </c>
      <c r="B95" s="50" t="s">
        <v>643</v>
      </c>
      <c r="C95" s="50" t="s">
        <v>644</v>
      </c>
      <c r="D95" s="50" t="s">
        <v>391</v>
      </c>
      <c r="E95" s="41" t="s">
        <v>206</v>
      </c>
      <c r="F95" s="43">
        <f>IF(VALUE(E95)&gt;=10,12,SUM(IF(VALUE(G95)&gt;=10,4,0),IF(VALUE(H95)&gt;=10,4,0),IF(VALUE(I95)&gt;=10,4,0)))</f>
        <v>8</v>
      </c>
      <c r="G95" s="40" t="s">
        <v>142</v>
      </c>
      <c r="H95" s="40" t="s">
        <v>56</v>
      </c>
      <c r="I95" s="40" t="s">
        <v>33</v>
      </c>
      <c r="J95" s="41" t="s">
        <v>317</v>
      </c>
      <c r="K95" s="43">
        <f>IF(VALUE(J95)&gt;=10,10,SUM(IF(VALUE(L95)&gt;=10,2,0),IF(VALUE(M95)&gt;=10,2,0),IF(VALUE(N95)&gt;=10,3,0),IF(VALUE(O95)&gt;=10,3,0)))</f>
        <v>5</v>
      </c>
      <c r="L95" s="40" t="s">
        <v>38</v>
      </c>
      <c r="M95" s="40" t="s">
        <v>135</v>
      </c>
      <c r="N95" s="40" t="s">
        <v>42</v>
      </c>
      <c r="O95" s="40" t="s">
        <v>50</v>
      </c>
      <c r="P95" s="41" t="s">
        <v>429</v>
      </c>
      <c r="Q95" s="43">
        <f>IF(VALUE(P95)&gt;=10,8,SUM(IF(VALUE(R95)&gt;=10,2,0),IF(VALUE(S95)&gt;=10,2,0),IF(VALUE(T95)&gt;=10,2,0),IF(VALUE(U95)&gt;=10,2,0)))</f>
        <v>6</v>
      </c>
      <c r="R95" s="40" t="s">
        <v>33</v>
      </c>
      <c r="S95" s="40" t="s">
        <v>135</v>
      </c>
      <c r="T95" s="40" t="s">
        <v>40</v>
      </c>
      <c r="U95" s="40" t="s">
        <v>38</v>
      </c>
      <c r="V95" s="2">
        <f>((E95*12)+(J95*10)+(P95*8))/30</f>
        <v>9.313999999999998</v>
      </c>
      <c r="W95" s="46">
        <f>IF(V95&gt;=10,30,F95+K95+Q95)</f>
        <v>19</v>
      </c>
      <c r="X95" s="41" t="s">
        <v>193</v>
      </c>
      <c r="Y95" s="43">
        <f>IF(VALUE(X95)&gt;=10,12,SUM(IF(VALUE(Z95)&gt;=10,3,0),IF(VALUE(AA95)&gt;=10,3,0),IF(VALUE(AB95)&gt;=10,3,0),IF(VALUE(AC95)&gt;=10,3,0)))</f>
        <v>6</v>
      </c>
      <c r="Z95" s="40" t="s">
        <v>114</v>
      </c>
      <c r="AA95" s="40" t="s">
        <v>97</v>
      </c>
      <c r="AB95" s="40" t="s">
        <v>60</v>
      </c>
      <c r="AC95" s="40" t="s">
        <v>59</v>
      </c>
      <c r="AD95" s="41" t="s">
        <v>56</v>
      </c>
      <c r="AE95" s="43">
        <f>IF(VALUE(AD95)&gt;=10,10,SUM(IF(VALUE(AF95)&gt;=10,3,0),IF(VALUE(AG95)&gt;=10,3,0),IF(VALUE(AH95)&gt;=10,2,0),IF(VALUE(AI95)&gt;=10,2,0)))</f>
        <v>10</v>
      </c>
      <c r="AF95" s="40" t="s">
        <v>91</v>
      </c>
      <c r="AG95" s="40" t="s">
        <v>34</v>
      </c>
      <c r="AH95" s="40" t="s">
        <v>85</v>
      </c>
      <c r="AI95" s="40" t="s">
        <v>114</v>
      </c>
      <c r="AJ95" s="41" t="s">
        <v>444</v>
      </c>
      <c r="AK95" s="43">
        <f>IF(VALUE(AJ95)&gt;=10,8,SUM(IF(VALUE(AL95)&gt;=10,2,0),IF(VALUE(AM95)&gt;=10,2,0),IF(VALUE(AN95)&gt;=10,2,0),IF(VALUE(AO95)&gt;=10,2,0)))</f>
        <v>2</v>
      </c>
      <c r="AL95" s="40" t="s">
        <v>62</v>
      </c>
      <c r="AM95" s="40" t="s">
        <v>105</v>
      </c>
      <c r="AN95" s="40" t="s">
        <v>101</v>
      </c>
      <c r="AO95" s="40" t="s">
        <v>42</v>
      </c>
      <c r="AP95" s="2">
        <f>((X95*12)+(AD95*10)+(AJ95*8))/30</f>
        <v>9.522</v>
      </c>
      <c r="AQ95" s="46">
        <f>IF(AP95&gt;=10,30,Y95+AE95+AK95)</f>
        <v>18</v>
      </c>
      <c r="AR95" s="2">
        <f>(AP95+V95)/2</f>
        <v>9.418</v>
      </c>
      <c r="AS95" s="48">
        <f>IF(AR95&gt;=9.99,60,AQ95+W95)</f>
        <v>37</v>
      </c>
      <c r="AT95" s="42" t="str">
        <f>IF(AR95&gt;=9.99,"Admis","Ajourné")</f>
        <v>Ajourné</v>
      </c>
    </row>
    <row r="96" spans="1:46" ht="15">
      <c r="A96" s="40">
        <v>88</v>
      </c>
      <c r="B96" s="50" t="s">
        <v>645</v>
      </c>
      <c r="C96" s="50" t="s">
        <v>646</v>
      </c>
      <c r="D96" s="50" t="s">
        <v>640</v>
      </c>
      <c r="E96" s="41" t="s">
        <v>33</v>
      </c>
      <c r="F96" s="43">
        <f>IF(VALUE(E96)&gt;=10,12,SUM(IF(VALUE(G96)&gt;=10,4,0),IF(VALUE(H96)&gt;=10,4,0),IF(VALUE(I96)&gt;=10,4,0)))</f>
        <v>12</v>
      </c>
      <c r="G96" s="40" t="s">
        <v>67</v>
      </c>
      <c r="H96" s="40" t="s">
        <v>33</v>
      </c>
      <c r="I96" s="40" t="s">
        <v>56</v>
      </c>
      <c r="J96" s="41" t="s">
        <v>320</v>
      </c>
      <c r="K96" s="43">
        <f>IF(VALUE(J96)&gt;=10,10,SUM(IF(VALUE(L96)&gt;=10,2,0),IF(VALUE(M96)&gt;=10,2,0),IF(VALUE(N96)&gt;=10,3,0),IF(VALUE(O96)&gt;=10,3,0)))</f>
        <v>10</v>
      </c>
      <c r="L96" s="40" t="s">
        <v>34</v>
      </c>
      <c r="M96" s="40" t="s">
        <v>135</v>
      </c>
      <c r="N96" s="40" t="s">
        <v>32</v>
      </c>
      <c r="O96" s="40" t="s">
        <v>50</v>
      </c>
      <c r="P96" s="41" t="s">
        <v>303</v>
      </c>
      <c r="Q96" s="43">
        <f>IF(VALUE(P96)&gt;=10,8,SUM(IF(VALUE(R96)&gt;=10,2,0),IF(VALUE(S96)&gt;=10,2,0),IF(VALUE(T96)&gt;=10,2,0),IF(VALUE(U96)&gt;=10,2,0)))</f>
        <v>8</v>
      </c>
      <c r="R96" s="40" t="s">
        <v>33</v>
      </c>
      <c r="S96" s="40" t="s">
        <v>33</v>
      </c>
      <c r="T96" s="40" t="s">
        <v>126</v>
      </c>
      <c r="U96" s="40" t="s">
        <v>34</v>
      </c>
      <c r="V96" s="2">
        <f>((E96*12)+(J96*10)+(P96*8))/30</f>
        <v>10.581999999999999</v>
      </c>
      <c r="W96" s="46">
        <f>IF(V96&gt;=10,30,F96+K96+Q96)</f>
        <v>30</v>
      </c>
      <c r="X96" s="41" t="s">
        <v>104</v>
      </c>
      <c r="Y96" s="43">
        <f>IF(VALUE(X96)&gt;=10,12,SUM(IF(VALUE(Z96)&gt;=10,3,0),IF(VALUE(AA96)&gt;=10,3,0),IF(VALUE(AB96)&gt;=10,3,0),IF(VALUE(AC96)&gt;=10,3,0)))</f>
        <v>3</v>
      </c>
      <c r="Z96" s="40" t="s">
        <v>67</v>
      </c>
      <c r="AA96" s="40" t="s">
        <v>38</v>
      </c>
      <c r="AB96" s="40" t="s">
        <v>67</v>
      </c>
      <c r="AC96" s="40" t="s">
        <v>237</v>
      </c>
      <c r="AD96" s="41" t="s">
        <v>647</v>
      </c>
      <c r="AE96" s="43">
        <f>IF(VALUE(AD96)&gt;=10,10,SUM(IF(VALUE(AF96)&gt;=10,3,0),IF(VALUE(AG96)&gt;=10,3,0),IF(VALUE(AH96)&gt;=10,2,0),IF(VALUE(AI96)&gt;=10,2,0)))</f>
        <v>10</v>
      </c>
      <c r="AF96" s="40" t="s">
        <v>85</v>
      </c>
      <c r="AG96" s="40" t="s">
        <v>42</v>
      </c>
      <c r="AH96" s="40" t="s">
        <v>33</v>
      </c>
      <c r="AI96" s="40" t="s">
        <v>99</v>
      </c>
      <c r="AJ96" s="41" t="s">
        <v>361</v>
      </c>
      <c r="AK96" s="43">
        <f>IF(VALUE(AJ96)&gt;=10,8,SUM(IF(VALUE(AL96)&gt;=10,2,0),IF(VALUE(AM96)&gt;=10,2,0),IF(VALUE(AN96)&gt;=10,2,0),IF(VALUE(AO96)&gt;=10,2,0)))</f>
        <v>8</v>
      </c>
      <c r="AL96" s="40" t="s">
        <v>182</v>
      </c>
      <c r="AM96" s="40" t="s">
        <v>85</v>
      </c>
      <c r="AN96" s="40" t="s">
        <v>38</v>
      </c>
      <c r="AO96" s="40" t="s">
        <v>214</v>
      </c>
      <c r="AP96" s="2">
        <f>((X96*12)+(AD96*10)+(AJ96*8))/30</f>
        <v>10.008666666666667</v>
      </c>
      <c r="AQ96" s="46">
        <f>IF(AP96&gt;=10,30,Y96+AE96+AK96)</f>
        <v>30</v>
      </c>
      <c r="AR96" s="2">
        <f>(AP96+V96)/2</f>
        <v>10.295333333333332</v>
      </c>
      <c r="AS96" s="48">
        <f>IF(AR96&gt;=9.99,60,AQ96+W96)</f>
        <v>60</v>
      </c>
      <c r="AT96" s="42" t="str">
        <f>IF(AR96&gt;=9.99,"Admis","Ajourné")</f>
        <v>Admis</v>
      </c>
    </row>
    <row r="97" spans="1:46" ht="15">
      <c r="A97" s="40">
        <v>89</v>
      </c>
      <c r="B97" s="50" t="s">
        <v>648</v>
      </c>
      <c r="C97" s="50" t="s">
        <v>649</v>
      </c>
      <c r="D97" s="50" t="s">
        <v>301</v>
      </c>
      <c r="E97" s="41" t="s">
        <v>650</v>
      </c>
      <c r="F97" s="43">
        <f>IF(VALUE(E97)&gt;=10,12,SUM(IF(VALUE(G97)&gt;=10,4,0),IF(VALUE(H97)&gt;=10,4,0),IF(VALUE(I97)&gt;=10,4,0)))</f>
        <v>8</v>
      </c>
      <c r="G97" s="40" t="s">
        <v>59</v>
      </c>
      <c r="H97" s="40" t="s">
        <v>56</v>
      </c>
      <c r="I97" s="40" t="s">
        <v>33</v>
      </c>
      <c r="J97" s="41" t="s">
        <v>38</v>
      </c>
      <c r="K97" s="43">
        <f>IF(VALUE(J97)&gt;=10,10,SUM(IF(VALUE(L97)&gt;=10,2,0),IF(VALUE(M97)&gt;=10,2,0),IF(VALUE(N97)&gt;=10,3,0),IF(VALUE(O97)&gt;=10,3,0)))</f>
        <v>10</v>
      </c>
      <c r="L97" s="40" t="s">
        <v>126</v>
      </c>
      <c r="M97" s="40" t="s">
        <v>65</v>
      </c>
      <c r="N97" s="40" t="s">
        <v>85</v>
      </c>
      <c r="O97" s="40" t="s">
        <v>33</v>
      </c>
      <c r="P97" s="41" t="s">
        <v>91</v>
      </c>
      <c r="Q97" s="43">
        <f>IF(VALUE(P97)&gt;=10,8,SUM(IF(VALUE(R97)&gt;=10,2,0),IF(VALUE(S97)&gt;=10,2,0),IF(VALUE(T97)&gt;=10,2,0),IF(VALUE(U97)&gt;=10,2,0)))</f>
        <v>6</v>
      </c>
      <c r="R97" s="40" t="s">
        <v>59</v>
      </c>
      <c r="S97" s="40" t="s">
        <v>38</v>
      </c>
      <c r="T97" s="40" t="s">
        <v>33</v>
      </c>
      <c r="U97" s="40" t="s">
        <v>33</v>
      </c>
      <c r="V97" s="2">
        <f>((E97*12)+(J97*10)+(P97*8))/30</f>
        <v>9.888</v>
      </c>
      <c r="W97" s="46">
        <f>IF(V97&gt;=10,30,F97+K97+Q97)</f>
        <v>24</v>
      </c>
      <c r="X97" s="54" t="s">
        <v>1141</v>
      </c>
      <c r="Y97" s="43">
        <f>IF(VALUE(X97)&gt;=10,12,SUM(IF(VALUE(Z97)&gt;=10,3,0),IF(VALUE(AA97)&gt;=10,3,0),IF(VALUE(AB97)&gt;=10,3,0),IF(VALUE(AC97)&gt;=10,3,0)))</f>
        <v>12</v>
      </c>
      <c r="Z97" s="40" t="s">
        <v>64</v>
      </c>
      <c r="AA97" s="40" t="s">
        <v>141</v>
      </c>
      <c r="AB97" s="53" t="s">
        <v>39</v>
      </c>
      <c r="AC97" s="40" t="s">
        <v>33</v>
      </c>
      <c r="AD97" s="41" t="s">
        <v>407</v>
      </c>
      <c r="AE97" s="43">
        <f>IF(VALUE(AD97)&gt;=10,10,SUM(IF(VALUE(AF97)&gt;=10,3,0),IF(VALUE(AG97)&gt;=10,3,0),IF(VALUE(AH97)&gt;=10,2,0),IF(VALUE(AI97)&gt;=10,2,0)))</f>
        <v>10</v>
      </c>
      <c r="AF97" s="40" t="s">
        <v>50</v>
      </c>
      <c r="AG97" s="40" t="s">
        <v>50</v>
      </c>
      <c r="AH97" s="40" t="s">
        <v>56</v>
      </c>
      <c r="AI97" s="40" t="s">
        <v>67</v>
      </c>
      <c r="AJ97" s="41" t="s">
        <v>95</v>
      </c>
      <c r="AK97" s="43">
        <f>IF(VALUE(AJ97)&gt;=10,8,SUM(IF(VALUE(AL97)&gt;=10,2,0),IF(VALUE(AM97)&gt;=10,2,0),IF(VALUE(AN97)&gt;=10,2,0),IF(VALUE(AO97)&gt;=10,2,0)))</f>
        <v>8</v>
      </c>
      <c r="AL97" s="40" t="s">
        <v>33</v>
      </c>
      <c r="AM97" s="40" t="s">
        <v>85</v>
      </c>
      <c r="AN97" s="40" t="s">
        <v>33</v>
      </c>
      <c r="AO97" s="40" t="s">
        <v>284</v>
      </c>
      <c r="AP97" s="2">
        <f>((X97*12)+(AD97*10)+(AJ97*8))/30</f>
        <v>11.166666666666666</v>
      </c>
      <c r="AQ97" s="46">
        <f>IF(AP97&gt;=10,30,Y97+AE97+AK97)</f>
        <v>30</v>
      </c>
      <c r="AR97" s="2">
        <f>(AP97+V97)/2</f>
        <v>10.527333333333333</v>
      </c>
      <c r="AS97" s="48">
        <f>IF(AR97&gt;=9.99,60,AQ97+W97)</f>
        <v>60</v>
      </c>
      <c r="AT97" s="42" t="str">
        <f>IF(AR97&gt;=9.99,"Admis","Ajourné")</f>
        <v>Admis</v>
      </c>
    </row>
    <row r="98" spans="1:46" ht="15">
      <c r="A98" s="40">
        <v>90</v>
      </c>
      <c r="B98" s="50" t="s">
        <v>652</v>
      </c>
      <c r="C98" s="50" t="s">
        <v>649</v>
      </c>
      <c r="D98" s="50" t="s">
        <v>653</v>
      </c>
      <c r="E98" s="41" t="s">
        <v>167</v>
      </c>
      <c r="F98" s="43">
        <f>IF(VALUE(E98)&gt;=10,12,SUM(IF(VALUE(G98)&gt;=10,4,0),IF(VALUE(H98)&gt;=10,4,0),IF(VALUE(I98)&gt;=10,4,0)))</f>
        <v>12</v>
      </c>
      <c r="G98" s="40" t="s">
        <v>56</v>
      </c>
      <c r="H98" s="40" t="s">
        <v>33</v>
      </c>
      <c r="I98" s="40" t="s">
        <v>45</v>
      </c>
      <c r="J98" s="41" t="s">
        <v>654</v>
      </c>
      <c r="K98" s="43">
        <f>IF(VALUE(J98)&gt;=10,10,SUM(IF(VALUE(L98)&gt;=10,2,0),IF(VALUE(M98)&gt;=10,2,0),IF(VALUE(N98)&gt;=10,3,0),IF(VALUE(O98)&gt;=10,3,0)))</f>
        <v>10</v>
      </c>
      <c r="L98" s="40" t="s">
        <v>49</v>
      </c>
      <c r="M98" s="40" t="s">
        <v>116</v>
      </c>
      <c r="N98" s="40" t="s">
        <v>60</v>
      </c>
      <c r="O98" s="40" t="s">
        <v>33</v>
      </c>
      <c r="P98" s="41" t="s">
        <v>250</v>
      </c>
      <c r="Q98" s="43">
        <f>IF(VALUE(P98)&gt;=10,8,SUM(IF(VALUE(R98)&gt;=10,2,0),IF(VALUE(S98)&gt;=10,2,0),IF(VALUE(T98)&gt;=10,2,0),IF(VALUE(U98)&gt;=10,2,0)))</f>
        <v>8</v>
      </c>
      <c r="R98" s="40" t="s">
        <v>33</v>
      </c>
      <c r="S98" s="40" t="s">
        <v>105</v>
      </c>
      <c r="T98" s="40" t="s">
        <v>145</v>
      </c>
      <c r="U98" s="40" t="s">
        <v>97</v>
      </c>
      <c r="V98" s="2">
        <f>((E98*12)+(J98*10)+(P98*8))/30</f>
        <v>10.371333333333332</v>
      </c>
      <c r="W98" s="46">
        <f>IF(V98&gt;=10,30,F98+K98+Q98)</f>
        <v>30</v>
      </c>
      <c r="X98" s="41" t="s">
        <v>63</v>
      </c>
      <c r="Y98" s="43">
        <f>IF(VALUE(X98)&gt;=10,12,SUM(IF(VALUE(Z98)&gt;=10,3,0),IF(VALUE(AA98)&gt;=10,3,0),IF(VALUE(AB98)&gt;=10,3,0),IF(VALUE(AC98)&gt;=10,3,0)))</f>
        <v>6</v>
      </c>
      <c r="Z98" s="40" t="s">
        <v>38</v>
      </c>
      <c r="AA98" s="40" t="s">
        <v>45</v>
      </c>
      <c r="AB98" s="40" t="s">
        <v>99</v>
      </c>
      <c r="AC98" s="40" t="s">
        <v>59</v>
      </c>
      <c r="AD98" s="41" t="s">
        <v>419</v>
      </c>
      <c r="AE98" s="43">
        <f>IF(VALUE(AD98)&gt;=10,10,SUM(IF(VALUE(AF98)&gt;=10,3,0),IF(VALUE(AG98)&gt;=10,3,0),IF(VALUE(AH98)&gt;=10,2,0),IF(VALUE(AI98)&gt;=10,2,0)))</f>
        <v>10</v>
      </c>
      <c r="AF98" s="40" t="s">
        <v>41</v>
      </c>
      <c r="AG98" s="40" t="s">
        <v>44</v>
      </c>
      <c r="AH98" s="40" t="s">
        <v>32</v>
      </c>
      <c r="AI98" s="40" t="s">
        <v>33</v>
      </c>
      <c r="AJ98" s="41" t="s">
        <v>33</v>
      </c>
      <c r="AK98" s="43">
        <f>IF(VALUE(AJ98)&gt;=10,8,SUM(IF(VALUE(AL98)&gt;=10,2,0),IF(VALUE(AM98)&gt;=10,2,0),IF(VALUE(AN98)&gt;=10,2,0),IF(VALUE(AO98)&gt;=10,2,0)))</f>
        <v>8</v>
      </c>
      <c r="AL98" s="40" t="s">
        <v>38</v>
      </c>
      <c r="AM98" s="40" t="s">
        <v>237</v>
      </c>
      <c r="AN98" s="40" t="s">
        <v>97</v>
      </c>
      <c r="AO98" s="40" t="s">
        <v>85</v>
      </c>
      <c r="AP98" s="2">
        <f>((X98*12)+(AD98*10)+(AJ98*8))/30</f>
        <v>10.126</v>
      </c>
      <c r="AQ98" s="46">
        <f>IF(AP98&gt;=10,30,Y98+AE98+AK98)</f>
        <v>30</v>
      </c>
      <c r="AR98" s="2">
        <f>(AP98+V98)/2</f>
        <v>10.248666666666665</v>
      </c>
      <c r="AS98" s="48">
        <f>IF(AR98&gt;=9.99,60,AQ98+W98)</f>
        <v>60</v>
      </c>
      <c r="AT98" s="42" t="str">
        <f>IF(AR98&gt;=9.99,"Admis","Ajourné")</f>
        <v>Admis</v>
      </c>
    </row>
    <row r="99" spans="1:46" ht="15">
      <c r="A99" s="40">
        <v>91</v>
      </c>
      <c r="B99" s="50" t="s">
        <v>656</v>
      </c>
      <c r="C99" s="50" t="s">
        <v>657</v>
      </c>
      <c r="D99" s="50" t="s">
        <v>658</v>
      </c>
      <c r="E99" s="41" t="s">
        <v>344</v>
      </c>
      <c r="F99" s="43">
        <f>IF(VALUE(E99)&gt;=10,12,SUM(IF(VALUE(G99)&gt;=10,4,0),IF(VALUE(H99)&gt;=10,4,0),IF(VALUE(I99)&gt;=10,4,0)))</f>
        <v>4</v>
      </c>
      <c r="G99" s="40" t="s">
        <v>42</v>
      </c>
      <c r="H99" s="40" t="s">
        <v>56</v>
      </c>
      <c r="I99" s="40" t="s">
        <v>42</v>
      </c>
      <c r="J99" s="41" t="s">
        <v>109</v>
      </c>
      <c r="K99" s="43">
        <f>IF(VALUE(J99)&gt;=10,10,SUM(IF(VALUE(L99)&gt;=10,2,0),IF(VALUE(M99)&gt;=10,2,0),IF(VALUE(N99)&gt;=10,3,0),IF(VALUE(O99)&gt;=10,3,0)))</f>
        <v>10</v>
      </c>
      <c r="L99" s="40" t="s">
        <v>49</v>
      </c>
      <c r="M99" s="40" t="s">
        <v>99</v>
      </c>
      <c r="N99" s="40" t="s">
        <v>33</v>
      </c>
      <c r="O99" s="40" t="s">
        <v>33</v>
      </c>
      <c r="P99" s="41" t="s">
        <v>160</v>
      </c>
      <c r="Q99" s="43">
        <f>IF(VALUE(P99)&gt;=10,8,SUM(IF(VALUE(R99)&gt;=10,2,0),IF(VALUE(S99)&gt;=10,2,0),IF(VALUE(T99)&gt;=10,2,0),IF(VALUE(U99)&gt;=10,2,0)))</f>
        <v>8</v>
      </c>
      <c r="R99" s="40" t="s">
        <v>44</v>
      </c>
      <c r="S99" s="40" t="s">
        <v>44</v>
      </c>
      <c r="T99" s="40" t="s">
        <v>38</v>
      </c>
      <c r="U99" s="40" t="s">
        <v>394</v>
      </c>
      <c r="V99" s="2">
        <f>((E99*12)+(J99*10)+(P99*8))/30</f>
        <v>10.265999999999998</v>
      </c>
      <c r="W99" s="46">
        <f>IF(V99&gt;=10,30,F99+K99+Q99)</f>
        <v>30</v>
      </c>
      <c r="X99" s="41" t="s">
        <v>569</v>
      </c>
      <c r="Y99" s="43">
        <f>IF(VALUE(X99)&gt;=10,12,SUM(IF(VALUE(Z99)&gt;=10,3,0),IF(VALUE(AA99)&gt;=10,3,0),IF(VALUE(AB99)&gt;=10,3,0),IF(VALUE(AC99)&gt;=10,3,0)))</f>
        <v>6</v>
      </c>
      <c r="Z99" s="40" t="s">
        <v>137</v>
      </c>
      <c r="AA99" s="40" t="s">
        <v>60</v>
      </c>
      <c r="AB99" s="40" t="s">
        <v>45</v>
      </c>
      <c r="AC99" s="40" t="s">
        <v>44</v>
      </c>
      <c r="AD99" s="41" t="s">
        <v>50</v>
      </c>
      <c r="AE99" s="43">
        <f>IF(VALUE(AD99)&gt;=10,10,SUM(IF(VALUE(AF99)&gt;=10,3,0),IF(VALUE(AG99)&gt;=10,3,0),IF(VALUE(AH99)&gt;=10,2,0),IF(VALUE(AI99)&gt;=10,2,0)))</f>
        <v>10</v>
      </c>
      <c r="AF99" s="40" t="s">
        <v>96</v>
      </c>
      <c r="AG99" s="40" t="s">
        <v>154</v>
      </c>
      <c r="AH99" s="40" t="s">
        <v>141</v>
      </c>
      <c r="AI99" s="40" t="s">
        <v>194</v>
      </c>
      <c r="AJ99" s="41" t="s">
        <v>38</v>
      </c>
      <c r="AK99" s="43">
        <f>IF(VALUE(AJ99)&gt;=10,8,SUM(IF(VALUE(AL99)&gt;=10,2,0),IF(VALUE(AM99)&gt;=10,2,0),IF(VALUE(AN99)&gt;=10,2,0),IF(VALUE(AO99)&gt;=10,2,0)))</f>
        <v>8</v>
      </c>
      <c r="AL99" s="40" t="s">
        <v>120</v>
      </c>
      <c r="AM99" s="40" t="s">
        <v>33</v>
      </c>
      <c r="AN99" s="40" t="s">
        <v>85</v>
      </c>
      <c r="AO99" s="40" t="s">
        <v>214</v>
      </c>
      <c r="AP99" s="2">
        <f>((X99*12)+(AD99*10)+(AJ99*8))/30</f>
        <v>10.317333333333332</v>
      </c>
      <c r="AQ99" s="46">
        <f>IF(AP99&gt;=10,30,Y99+AE99+AK99)</f>
        <v>30</v>
      </c>
      <c r="AR99" s="2">
        <f>(AP99+V99)/2</f>
        <v>10.291666666666664</v>
      </c>
      <c r="AS99" s="48">
        <f>IF(AR99&gt;=9.99,60,AQ99+W99)</f>
        <v>60</v>
      </c>
      <c r="AT99" s="42" t="str">
        <f>IF(AR99&gt;=9.99,"Admis","Ajourné")</f>
        <v>Admis</v>
      </c>
    </row>
    <row r="100" spans="1:46" ht="15">
      <c r="A100" s="40">
        <v>92</v>
      </c>
      <c r="B100" s="50" t="s">
        <v>660</v>
      </c>
      <c r="C100" s="50" t="s">
        <v>661</v>
      </c>
      <c r="D100" s="50" t="s">
        <v>402</v>
      </c>
      <c r="E100" s="41" t="s">
        <v>50</v>
      </c>
      <c r="F100" s="43">
        <f>IF(VALUE(E100)&gt;=10,12,SUM(IF(VALUE(G100)&gt;=10,4,0),IF(VALUE(H100)&gt;=10,4,0),IF(VALUE(I100)&gt;=10,4,0)))</f>
        <v>12</v>
      </c>
      <c r="G100" s="40" t="s">
        <v>50</v>
      </c>
      <c r="H100" s="40" t="s">
        <v>123</v>
      </c>
      <c r="I100" s="40" t="s">
        <v>75</v>
      </c>
      <c r="J100" s="41" t="s">
        <v>662</v>
      </c>
      <c r="K100" s="43">
        <f>IF(VALUE(J100)&gt;=10,10,SUM(IF(VALUE(L100)&gt;=10,2,0),IF(VALUE(M100)&gt;=10,2,0),IF(VALUE(N100)&gt;=10,3,0),IF(VALUE(O100)&gt;=10,3,0)))</f>
        <v>5</v>
      </c>
      <c r="L100" s="40" t="s">
        <v>85</v>
      </c>
      <c r="M100" s="40" t="s">
        <v>275</v>
      </c>
      <c r="N100" s="40" t="s">
        <v>99</v>
      </c>
      <c r="O100" s="40" t="s">
        <v>33</v>
      </c>
      <c r="P100" s="41" t="s">
        <v>33</v>
      </c>
      <c r="Q100" s="43">
        <f>IF(VALUE(P100)&gt;=10,8,SUM(IF(VALUE(R100)&gt;=10,2,0),IF(VALUE(S100)&gt;=10,2,0),IF(VALUE(T100)&gt;=10,2,0),IF(VALUE(U100)&gt;=10,2,0)))</f>
        <v>8</v>
      </c>
      <c r="R100" s="40" t="s">
        <v>97</v>
      </c>
      <c r="S100" s="40" t="s">
        <v>65</v>
      </c>
      <c r="T100" s="40" t="s">
        <v>33</v>
      </c>
      <c r="U100" s="40" t="s">
        <v>38</v>
      </c>
      <c r="V100" s="2">
        <f>((E100*12)+(J100*10)+(P100*8))/30</f>
        <v>9.913333333333332</v>
      </c>
      <c r="W100" s="46">
        <f>IF(V100&gt;=10,30,F100+K100+Q100)</f>
        <v>25</v>
      </c>
      <c r="X100" s="41" t="s">
        <v>62</v>
      </c>
      <c r="Y100" s="43">
        <f>IF(VALUE(X100)&gt;=10,12,SUM(IF(VALUE(Z100)&gt;=10,3,0),IF(VALUE(AA100)&gt;=10,3,0),IF(VALUE(AB100)&gt;=10,3,0),IF(VALUE(AC100)&gt;=10,3,0)))</f>
        <v>12</v>
      </c>
      <c r="Z100" s="40" t="s">
        <v>38</v>
      </c>
      <c r="AA100" s="40" t="s">
        <v>67</v>
      </c>
      <c r="AB100" s="40" t="s">
        <v>141</v>
      </c>
      <c r="AC100" s="40" t="s">
        <v>85</v>
      </c>
      <c r="AD100" s="41" t="s">
        <v>487</v>
      </c>
      <c r="AE100" s="43">
        <f>IF(VALUE(AD100)&gt;=10,10,SUM(IF(VALUE(AF100)&gt;=10,3,0),IF(VALUE(AG100)&gt;=10,3,0),IF(VALUE(AH100)&gt;=10,2,0),IF(VALUE(AI100)&gt;=10,2,0)))</f>
        <v>8</v>
      </c>
      <c r="AF100" s="40" t="s">
        <v>35</v>
      </c>
      <c r="AG100" s="40" t="s">
        <v>50</v>
      </c>
      <c r="AH100" s="40" t="s">
        <v>38</v>
      </c>
      <c r="AI100" s="40" t="s">
        <v>275</v>
      </c>
      <c r="AJ100" s="41" t="s">
        <v>89</v>
      </c>
      <c r="AK100" s="43">
        <f>IF(VALUE(AJ100)&gt;=10,8,SUM(IF(VALUE(AL100)&gt;=10,2,0),IF(VALUE(AM100)&gt;=10,2,0),IF(VALUE(AN100)&gt;=10,2,0),IF(VALUE(AO100)&gt;=10,2,0)))</f>
        <v>8</v>
      </c>
      <c r="AL100" s="40" t="s">
        <v>33</v>
      </c>
      <c r="AM100" s="40" t="s">
        <v>44</v>
      </c>
      <c r="AN100" s="40" t="s">
        <v>41</v>
      </c>
      <c r="AO100" s="40" t="s">
        <v>49</v>
      </c>
      <c r="AP100" s="2">
        <f>((X100*12)+(AD100*10)+(AJ100*8))/30</f>
        <v>10.844666666666667</v>
      </c>
      <c r="AQ100" s="46">
        <f>IF(AP100&gt;=10,30,Y100+AE100+AK100)</f>
        <v>30</v>
      </c>
      <c r="AR100" s="2">
        <f>(AP100+V100)/2</f>
        <v>10.379</v>
      </c>
      <c r="AS100" s="48">
        <f>IF(AR100&gt;=9.99,60,AQ100+W100)</f>
        <v>60</v>
      </c>
      <c r="AT100" s="42" t="str">
        <f>IF(AR100&gt;=9.99,"Admis","Ajourné")</f>
        <v>Admis</v>
      </c>
    </row>
    <row r="101" spans="1:46" ht="15">
      <c r="A101" s="40">
        <v>93</v>
      </c>
      <c r="B101" s="50" t="s">
        <v>663</v>
      </c>
      <c r="C101" s="50" t="s">
        <v>664</v>
      </c>
      <c r="D101" s="50" t="s">
        <v>665</v>
      </c>
      <c r="E101" s="54" t="s">
        <v>113</v>
      </c>
      <c r="F101" s="43">
        <f>IF(VALUE(E101)&gt;=10,12,SUM(IF(VALUE(G101)&gt;=10,4,0),IF(VALUE(H101)&gt;=10,4,0),IF(VALUE(I101)&gt;=10,4,0)))</f>
        <v>12</v>
      </c>
      <c r="G101" s="53" t="s">
        <v>492</v>
      </c>
      <c r="H101" s="40" t="s">
        <v>56</v>
      </c>
      <c r="I101" s="40" t="s">
        <v>67</v>
      </c>
      <c r="J101" s="41" t="s">
        <v>666</v>
      </c>
      <c r="K101" s="43">
        <f>IF(VALUE(J101)&gt;=10,10,SUM(IF(VALUE(L101)&gt;=10,2,0),IF(VALUE(M101)&gt;=10,2,0),IF(VALUE(N101)&gt;=10,3,0),IF(VALUE(O101)&gt;=10,3,0)))</f>
        <v>5</v>
      </c>
      <c r="L101" s="40" t="s">
        <v>38</v>
      </c>
      <c r="M101" s="40" t="s">
        <v>237</v>
      </c>
      <c r="N101" s="40" t="s">
        <v>134</v>
      </c>
      <c r="O101" s="40" t="s">
        <v>33</v>
      </c>
      <c r="P101" s="41" t="s">
        <v>196</v>
      </c>
      <c r="Q101" s="43">
        <f>IF(VALUE(P101)&gt;=10,8,SUM(IF(VALUE(R101)&gt;=10,2,0),IF(VALUE(S101)&gt;=10,2,0),IF(VALUE(T101)&gt;=10,2,0),IF(VALUE(U101)&gt;=10,2,0)))</f>
        <v>8</v>
      </c>
      <c r="R101" s="40" t="s">
        <v>49</v>
      </c>
      <c r="S101" s="40" t="s">
        <v>59</v>
      </c>
      <c r="T101" s="40" t="s">
        <v>35</v>
      </c>
      <c r="U101" s="40" t="s">
        <v>35</v>
      </c>
      <c r="V101" s="2">
        <f>((E101*12)+(J101*10)+(P101*8))/30</f>
        <v>10.146666666666667</v>
      </c>
      <c r="W101" s="46">
        <f>IF(V101&gt;=10,30,F101+K101+Q101)</f>
        <v>30</v>
      </c>
      <c r="X101" s="41" t="s">
        <v>667</v>
      </c>
      <c r="Y101" s="43">
        <f>IF(VALUE(X101)&gt;=10,12,SUM(IF(VALUE(Z101)&gt;=10,3,0),IF(VALUE(AA101)&gt;=10,3,0),IF(VALUE(AB101)&gt;=10,3,0),IF(VALUE(AC101)&gt;=10,3,0)))</f>
        <v>6</v>
      </c>
      <c r="Z101" s="40" t="s">
        <v>32</v>
      </c>
      <c r="AA101" s="40" t="s">
        <v>248</v>
      </c>
      <c r="AB101" s="40" t="s">
        <v>134</v>
      </c>
      <c r="AC101" s="40" t="s">
        <v>33</v>
      </c>
      <c r="AD101" s="41" t="s">
        <v>668</v>
      </c>
      <c r="AE101" s="43">
        <f>IF(VALUE(AD101)&gt;=10,10,SUM(IF(VALUE(AF101)&gt;=10,3,0),IF(VALUE(AG101)&gt;=10,3,0),IF(VALUE(AH101)&gt;=10,2,0),IF(VALUE(AI101)&gt;=10,2,0)))</f>
        <v>5</v>
      </c>
      <c r="AF101" s="40" t="s">
        <v>33</v>
      </c>
      <c r="AG101" s="40" t="s">
        <v>44</v>
      </c>
      <c r="AH101" s="40" t="s">
        <v>669</v>
      </c>
      <c r="AI101" s="40" t="s">
        <v>131</v>
      </c>
      <c r="AJ101" s="41" t="s">
        <v>92</v>
      </c>
      <c r="AK101" s="43">
        <f>IF(VALUE(AJ101)&gt;=10,8,SUM(IF(VALUE(AL101)&gt;=10,2,0),IF(VALUE(AM101)&gt;=10,2,0),IF(VALUE(AN101)&gt;=10,2,0),IF(VALUE(AO101)&gt;=10,2,0)))</f>
        <v>8</v>
      </c>
      <c r="AL101" s="40" t="s">
        <v>96</v>
      </c>
      <c r="AM101" s="40" t="s">
        <v>59</v>
      </c>
      <c r="AN101" s="40" t="s">
        <v>38</v>
      </c>
      <c r="AO101" s="40" t="s">
        <v>103</v>
      </c>
      <c r="AP101" s="2">
        <f>((X101*12)+(AD101*10)+(AJ101*8))/30</f>
        <v>10.015333333333333</v>
      </c>
      <c r="AQ101" s="46">
        <f>IF(AP101&gt;=10,30,Y101+AE101+AK101)</f>
        <v>30</v>
      </c>
      <c r="AR101" s="2">
        <f>(AP101+V101)/2</f>
        <v>10.081</v>
      </c>
      <c r="AS101" s="48">
        <f>IF(AR101&gt;=9.99,60,AQ101+W101)</f>
        <v>60</v>
      </c>
      <c r="AT101" s="42" t="str">
        <f>IF(AR101&gt;=9.99,"Admis","Ajourné")</f>
        <v>Admis</v>
      </c>
    </row>
    <row r="102" spans="1:46" ht="15">
      <c r="A102" s="40">
        <v>94</v>
      </c>
      <c r="B102" s="50" t="s">
        <v>670</v>
      </c>
      <c r="C102" s="50" t="s">
        <v>671</v>
      </c>
      <c r="D102" s="50" t="s">
        <v>672</v>
      </c>
      <c r="E102" s="41" t="s">
        <v>250</v>
      </c>
      <c r="F102" s="43">
        <f>IF(VALUE(E102)&gt;=10,12,SUM(IF(VALUE(G102)&gt;=10,4,0),IF(VALUE(H102)&gt;=10,4,0),IF(VALUE(I102)&gt;=10,4,0)))</f>
        <v>12</v>
      </c>
      <c r="G102" s="40" t="s">
        <v>114</v>
      </c>
      <c r="H102" s="40" t="s">
        <v>56</v>
      </c>
      <c r="I102" s="40" t="s">
        <v>64</v>
      </c>
      <c r="J102" s="41" t="s">
        <v>570</v>
      </c>
      <c r="K102" s="43">
        <f>IF(VALUE(J102)&gt;=10,10,SUM(IF(VALUE(L102)&gt;=10,2,0),IF(VALUE(M102)&gt;=10,2,0),IF(VALUE(N102)&gt;=10,3,0),IF(VALUE(O102)&gt;=10,3,0)))</f>
        <v>5</v>
      </c>
      <c r="L102" s="40" t="s">
        <v>38</v>
      </c>
      <c r="M102" s="40" t="s">
        <v>82</v>
      </c>
      <c r="N102" s="40" t="s">
        <v>67</v>
      </c>
      <c r="O102" s="40" t="s">
        <v>33</v>
      </c>
      <c r="P102" s="41" t="s">
        <v>122</v>
      </c>
      <c r="Q102" s="43">
        <f>IF(VALUE(P102)&gt;=10,8,SUM(IF(VALUE(R102)&gt;=10,2,0),IF(VALUE(S102)&gt;=10,2,0),IF(VALUE(T102)&gt;=10,2,0),IF(VALUE(U102)&gt;=10,2,0)))</f>
        <v>8</v>
      </c>
      <c r="R102" s="40" t="s">
        <v>40</v>
      </c>
      <c r="S102" s="40" t="s">
        <v>42</v>
      </c>
      <c r="T102" s="40" t="s">
        <v>33</v>
      </c>
      <c r="U102" s="40" t="s">
        <v>35</v>
      </c>
      <c r="V102" s="2">
        <f>((E102*12)+(J102*10)+(P102*8))/30</f>
        <v>9.926666666666668</v>
      </c>
      <c r="W102" s="46">
        <f>IF(V102&gt;=10,30,F102+K102+Q102)</f>
        <v>25</v>
      </c>
      <c r="X102" s="41" t="s">
        <v>673</v>
      </c>
      <c r="Y102" s="43">
        <f>IF(VALUE(X102)&gt;=10,12,SUM(IF(VALUE(Z102)&gt;=10,3,0),IF(VALUE(AA102)&gt;=10,3,0),IF(VALUE(AB102)&gt;=10,3,0),IF(VALUE(AC102)&gt;=10,3,0)))</f>
        <v>6</v>
      </c>
      <c r="Z102" s="40" t="s">
        <v>42</v>
      </c>
      <c r="AA102" s="40" t="s">
        <v>33</v>
      </c>
      <c r="AB102" s="40" t="s">
        <v>39</v>
      </c>
      <c r="AC102" s="40" t="s">
        <v>59</v>
      </c>
      <c r="AD102" s="41" t="s">
        <v>319</v>
      </c>
      <c r="AE102" s="43">
        <f>IF(VALUE(AD102)&gt;=10,10,SUM(IF(VALUE(AF102)&gt;=10,3,0),IF(VALUE(AG102)&gt;=10,3,0),IF(VALUE(AH102)&gt;=10,2,0),IF(VALUE(AI102)&gt;=10,2,0)))</f>
        <v>10</v>
      </c>
      <c r="AF102" s="40" t="s">
        <v>161</v>
      </c>
      <c r="AG102" s="40" t="s">
        <v>47</v>
      </c>
      <c r="AH102" s="40" t="s">
        <v>38</v>
      </c>
      <c r="AI102" s="40" t="s">
        <v>99</v>
      </c>
      <c r="AJ102" s="41" t="s">
        <v>79</v>
      </c>
      <c r="AK102" s="43">
        <f>IF(VALUE(AJ102)&gt;=10,8,SUM(IF(VALUE(AL102)&gt;=10,2,0),IF(VALUE(AM102)&gt;=10,2,0),IF(VALUE(AN102)&gt;=10,2,0),IF(VALUE(AO102)&gt;=10,2,0)))</f>
        <v>8</v>
      </c>
      <c r="AL102" s="40" t="s">
        <v>97</v>
      </c>
      <c r="AM102" s="40" t="s">
        <v>44</v>
      </c>
      <c r="AN102" s="40" t="s">
        <v>161</v>
      </c>
      <c r="AO102" s="40" t="s">
        <v>161</v>
      </c>
      <c r="AP102" s="2">
        <f>((X102*12)+(AD102*10)+(AJ102*8))/30</f>
        <v>10.792</v>
      </c>
      <c r="AQ102" s="46">
        <f>IF(AP102&gt;=10,30,Y102+AE102+AK102)</f>
        <v>30</v>
      </c>
      <c r="AR102" s="2">
        <f>(AP102+V102)/2</f>
        <v>10.359333333333334</v>
      </c>
      <c r="AS102" s="48">
        <f>IF(AR102&gt;=9.99,60,AQ102+W102)</f>
        <v>60</v>
      </c>
      <c r="AT102" s="42" t="str">
        <f>IF(AR102&gt;=9.99,"Admis","Ajourné")</f>
        <v>Admis</v>
      </c>
    </row>
    <row r="103" spans="1:46" ht="15">
      <c r="A103" s="40">
        <v>95</v>
      </c>
      <c r="B103" s="50" t="s">
        <v>675</v>
      </c>
      <c r="C103" s="50" t="s">
        <v>676</v>
      </c>
      <c r="D103" s="50" t="s">
        <v>677</v>
      </c>
      <c r="E103" s="41" t="s">
        <v>359</v>
      </c>
      <c r="F103" s="43">
        <f>IF(VALUE(E103)&gt;=10,12,SUM(IF(VALUE(G103)&gt;=10,4,0),IF(VALUE(H103)&gt;=10,4,0),IF(VALUE(I103)&gt;=10,4,0)))</f>
        <v>0</v>
      </c>
      <c r="G103" s="40" t="s">
        <v>333</v>
      </c>
      <c r="H103" s="40" t="s">
        <v>310</v>
      </c>
      <c r="I103" s="40" t="s">
        <v>143</v>
      </c>
      <c r="J103" s="41" t="s">
        <v>678</v>
      </c>
      <c r="K103" s="43">
        <f>IF(VALUE(J103)&gt;=10,10,SUM(IF(VALUE(L103)&gt;=10,2,0),IF(VALUE(M103)&gt;=10,2,0),IF(VALUE(N103)&gt;=10,3,0),IF(VALUE(O103)&gt;=10,3,0)))</f>
        <v>2</v>
      </c>
      <c r="L103" s="40" t="s">
        <v>33</v>
      </c>
      <c r="M103" s="40" t="s">
        <v>116</v>
      </c>
      <c r="N103" s="40" t="s">
        <v>116</v>
      </c>
      <c r="O103" s="40" t="s">
        <v>51</v>
      </c>
      <c r="P103" s="41" t="s">
        <v>47</v>
      </c>
      <c r="Q103" s="43">
        <f>IF(VALUE(P103)&gt;=10,8,SUM(IF(VALUE(R103)&gt;=10,2,0),IF(VALUE(S103)&gt;=10,2,0),IF(VALUE(T103)&gt;=10,2,0),IF(VALUE(U103)&gt;=10,2,0)))</f>
        <v>4</v>
      </c>
      <c r="R103" s="40" t="s">
        <v>51</v>
      </c>
      <c r="S103" s="40" t="s">
        <v>59</v>
      </c>
      <c r="T103" s="40" t="s">
        <v>35</v>
      </c>
      <c r="U103" s="40" t="s">
        <v>35</v>
      </c>
      <c r="V103" s="2">
        <f>((E103*12)+(J103*10)+(P103*8))/30</f>
        <v>5.4479999999999995</v>
      </c>
      <c r="W103" s="46">
        <f>IF(V103&gt;=10,30,F103+K103+Q103)</f>
        <v>6</v>
      </c>
      <c r="X103" s="41" t="s">
        <v>679</v>
      </c>
      <c r="Y103" s="43">
        <f>IF(VALUE(X103)&gt;=10,12,SUM(IF(VALUE(Z103)&gt;=10,3,0),IF(VALUE(AA103)&gt;=10,3,0),IF(VALUE(AB103)&gt;=10,3,0),IF(VALUE(AC103)&gt;=10,3,0)))</f>
        <v>0</v>
      </c>
      <c r="Z103" s="40" t="s">
        <v>116</v>
      </c>
      <c r="AA103" s="40" t="s">
        <v>354</v>
      </c>
      <c r="AB103" s="40" t="s">
        <v>134</v>
      </c>
      <c r="AC103" s="40" t="s">
        <v>105</v>
      </c>
      <c r="AD103" s="41" t="s">
        <v>550</v>
      </c>
      <c r="AE103" s="43">
        <f>IF(VALUE(AD103)&gt;=10,10,SUM(IF(VALUE(AF103)&gt;=10,3,0),IF(VALUE(AG103)&gt;=10,3,0),IF(VALUE(AH103)&gt;=10,2,0),IF(VALUE(AI103)&gt;=10,2,0)))</f>
        <v>2</v>
      </c>
      <c r="AF103" s="40" t="s">
        <v>154</v>
      </c>
      <c r="AG103" s="40" t="s">
        <v>44</v>
      </c>
      <c r="AH103" s="40" t="s">
        <v>116</v>
      </c>
      <c r="AI103" s="40" t="s">
        <v>56</v>
      </c>
      <c r="AJ103" s="41" t="s">
        <v>680</v>
      </c>
      <c r="AK103" s="43">
        <f>IF(VALUE(AJ103)&gt;=10,8,SUM(IF(VALUE(AL103)&gt;=10,2,0),IF(VALUE(AM103)&gt;=10,2,0),IF(VALUE(AN103)&gt;=10,2,0),IF(VALUE(AO103)&gt;=10,2,0)))</f>
        <v>4</v>
      </c>
      <c r="AL103" s="40" t="s">
        <v>388</v>
      </c>
      <c r="AM103" s="40" t="s">
        <v>318</v>
      </c>
      <c r="AN103" s="40" t="s">
        <v>96</v>
      </c>
      <c r="AO103" s="40" t="s">
        <v>284</v>
      </c>
      <c r="AP103" s="2">
        <f>((X103*12)+(AD103*10)+(AJ103*8))/30</f>
        <v>6.824</v>
      </c>
      <c r="AQ103" s="46">
        <f>IF(AP103&gt;=10,30,Y103+AE103+AK103)</f>
        <v>6</v>
      </c>
      <c r="AR103" s="2">
        <f>(AP103+V103)/2</f>
        <v>6.135999999999999</v>
      </c>
      <c r="AS103" s="48">
        <f>IF(AR103&gt;=9.99,60,AQ103+W103)</f>
        <v>12</v>
      </c>
      <c r="AT103" s="42" t="str">
        <f>IF(AR103&gt;=9.99,"Admis","Ajourné")</f>
        <v>Ajourné</v>
      </c>
    </row>
    <row r="104" spans="1:46" ht="15">
      <c r="A104" s="40">
        <v>96</v>
      </c>
      <c r="B104" s="50" t="s">
        <v>681</v>
      </c>
      <c r="C104" s="50" t="s">
        <v>682</v>
      </c>
      <c r="D104" s="50" t="s">
        <v>683</v>
      </c>
      <c r="E104" s="41" t="s">
        <v>515</v>
      </c>
      <c r="F104" s="43">
        <f>IF(VALUE(E104)&gt;=10,12,SUM(IF(VALUE(G104)&gt;=10,4,0),IF(VALUE(H104)&gt;=10,4,0),IF(VALUE(I104)&gt;=10,4,0)))</f>
        <v>12</v>
      </c>
      <c r="G104" s="40" t="s">
        <v>43</v>
      </c>
      <c r="H104" s="40" t="s">
        <v>85</v>
      </c>
      <c r="I104" s="40" t="s">
        <v>85</v>
      </c>
      <c r="J104" s="41" t="s">
        <v>684</v>
      </c>
      <c r="K104" s="43">
        <f>IF(VALUE(J104)&gt;=10,10,SUM(IF(VALUE(L104)&gt;=10,2,0),IF(VALUE(M104)&gt;=10,2,0),IF(VALUE(N104)&gt;=10,3,0),IF(VALUE(O104)&gt;=10,3,0)))</f>
        <v>2</v>
      </c>
      <c r="L104" s="40" t="s">
        <v>50</v>
      </c>
      <c r="M104" s="40" t="s">
        <v>131</v>
      </c>
      <c r="N104" s="40" t="s">
        <v>67</v>
      </c>
      <c r="O104" s="40" t="s">
        <v>69</v>
      </c>
      <c r="P104" s="41" t="s">
        <v>157</v>
      </c>
      <c r="Q104" s="43">
        <f>IF(VALUE(P104)&gt;=10,8,SUM(IF(VALUE(R104)&gt;=10,2,0),IF(VALUE(S104)&gt;=10,2,0),IF(VALUE(T104)&gt;=10,2,0),IF(VALUE(U104)&gt;=10,2,0)))</f>
        <v>8</v>
      </c>
      <c r="R104" s="40" t="s">
        <v>35</v>
      </c>
      <c r="S104" s="40" t="s">
        <v>33</v>
      </c>
      <c r="T104" s="40" t="s">
        <v>33</v>
      </c>
      <c r="U104" s="40" t="s">
        <v>161</v>
      </c>
      <c r="V104" s="2">
        <f>((E104*12)+(J104*10)+(P104*8))/30</f>
        <v>10.416666666666666</v>
      </c>
      <c r="W104" s="46">
        <f>IF(V104&gt;=10,30,F104+K104+Q104)</f>
        <v>30</v>
      </c>
      <c r="X104" s="41" t="s">
        <v>275</v>
      </c>
      <c r="Y104" s="43">
        <f>IF(VALUE(X104)&gt;=10,12,SUM(IF(VALUE(Z104)&gt;=10,3,0),IF(VALUE(AA104)&gt;=10,3,0),IF(VALUE(AB104)&gt;=10,3,0),IF(VALUE(AC104)&gt;=10,3,0)))</f>
        <v>3</v>
      </c>
      <c r="Z104" s="40" t="s">
        <v>51</v>
      </c>
      <c r="AA104" s="40" t="s">
        <v>43</v>
      </c>
      <c r="AB104" s="40" t="s">
        <v>33</v>
      </c>
      <c r="AC104" s="40" t="s">
        <v>105</v>
      </c>
      <c r="AD104" s="41" t="s">
        <v>573</v>
      </c>
      <c r="AE104" s="43">
        <f>IF(VALUE(AD104)&gt;=10,10,SUM(IF(VALUE(AF104)&gt;=10,3,0),IF(VALUE(AG104)&gt;=10,3,0),IF(VALUE(AH104)&gt;=10,2,0),IF(VALUE(AI104)&gt;=10,2,0)))</f>
        <v>10</v>
      </c>
      <c r="AF104" s="40" t="s">
        <v>96</v>
      </c>
      <c r="AG104" s="40" t="s">
        <v>91</v>
      </c>
      <c r="AH104" s="40" t="s">
        <v>50</v>
      </c>
      <c r="AI104" s="40" t="s">
        <v>56</v>
      </c>
      <c r="AJ104" s="41" t="s">
        <v>136</v>
      </c>
      <c r="AK104" s="43">
        <f>IF(VALUE(AJ104)&gt;=10,8,SUM(IF(VALUE(AL104)&gt;=10,2,0),IF(VALUE(AM104)&gt;=10,2,0),IF(VALUE(AN104)&gt;=10,2,0),IF(VALUE(AO104)&gt;=10,2,0)))</f>
        <v>8</v>
      </c>
      <c r="AL104" s="40" t="s">
        <v>33</v>
      </c>
      <c r="AM104" s="40" t="s">
        <v>135</v>
      </c>
      <c r="AN104" s="40" t="s">
        <v>85</v>
      </c>
      <c r="AO104" s="40" t="s">
        <v>146</v>
      </c>
      <c r="AP104" s="2">
        <f>((X104*12)+(AD104*10)+(AJ104*8))/30</f>
        <v>8.909999999999998</v>
      </c>
      <c r="AQ104" s="46">
        <f>IF(AP104&gt;=10,30,Y104+AE104+AK104)</f>
        <v>21</v>
      </c>
      <c r="AR104" s="2">
        <f>(AP104+V104)/2</f>
        <v>9.663333333333332</v>
      </c>
      <c r="AS104" s="48">
        <f>IF(AR104&gt;=9.99,60,AQ104+W104)</f>
        <v>51</v>
      </c>
      <c r="AT104" s="42" t="str">
        <f>IF(AR104&gt;=9.99,"Admis","Ajourné")</f>
        <v>Ajourné</v>
      </c>
    </row>
    <row r="105" spans="1:46" ht="15">
      <c r="A105" s="40">
        <v>97</v>
      </c>
      <c r="B105" s="50" t="s">
        <v>686</v>
      </c>
      <c r="C105" s="50" t="s">
        <v>687</v>
      </c>
      <c r="D105" s="50" t="s">
        <v>460</v>
      </c>
      <c r="E105" s="41" t="s">
        <v>67</v>
      </c>
      <c r="F105" s="43">
        <f>IF(VALUE(E105)&gt;=10,12,SUM(IF(VALUE(G105)&gt;=10,4,0),IF(VALUE(H105)&gt;=10,4,0),IF(VALUE(I105)&gt;=10,4,0)))</f>
        <v>4</v>
      </c>
      <c r="G105" s="40" t="s">
        <v>137</v>
      </c>
      <c r="H105" s="40" t="s">
        <v>114</v>
      </c>
      <c r="I105" s="40" t="s">
        <v>75</v>
      </c>
      <c r="J105" s="41" t="s">
        <v>688</v>
      </c>
      <c r="K105" s="43">
        <f>IF(VALUE(J105)&gt;=10,10,SUM(IF(VALUE(L105)&gt;=10,2,0),IF(VALUE(M105)&gt;=10,2,0),IF(VALUE(N105)&gt;=10,3,0),IF(VALUE(O105)&gt;=10,3,0)))</f>
        <v>10</v>
      </c>
      <c r="L105" s="40" t="s">
        <v>103</v>
      </c>
      <c r="M105" s="40" t="s">
        <v>194</v>
      </c>
      <c r="N105" s="40" t="s">
        <v>33</v>
      </c>
      <c r="O105" s="40" t="s">
        <v>35</v>
      </c>
      <c r="P105" s="41" t="s">
        <v>506</v>
      </c>
      <c r="Q105" s="43">
        <f>IF(VALUE(P105)&gt;=10,8,SUM(IF(VALUE(R105)&gt;=10,2,0),IF(VALUE(S105)&gt;=10,2,0),IF(VALUE(T105)&gt;=10,2,0),IF(VALUE(U105)&gt;=10,2,0)))</f>
        <v>8</v>
      </c>
      <c r="R105" s="40" t="s">
        <v>33</v>
      </c>
      <c r="S105" s="40" t="s">
        <v>85</v>
      </c>
      <c r="T105" s="40" t="s">
        <v>146</v>
      </c>
      <c r="U105" s="40" t="s">
        <v>171</v>
      </c>
      <c r="V105" s="2">
        <f>((E105*12)+(J105*10)+(P105*8))/30</f>
        <v>10.322666666666667</v>
      </c>
      <c r="W105" s="46">
        <f>IF(V105&gt;=10,30,F105+K105+Q105)</f>
        <v>30</v>
      </c>
      <c r="X105" s="41" t="s">
        <v>689</v>
      </c>
      <c r="Y105" s="43">
        <f>IF(VALUE(X105)&gt;=10,12,SUM(IF(VALUE(Z105)&gt;=10,3,0),IF(VALUE(AA105)&gt;=10,3,0),IF(VALUE(AB105)&gt;=10,3,0),IF(VALUE(AC105)&gt;=10,3,0)))</f>
        <v>12</v>
      </c>
      <c r="Z105" s="40" t="s">
        <v>123</v>
      </c>
      <c r="AA105" s="40" t="s">
        <v>32</v>
      </c>
      <c r="AB105" s="40" t="s">
        <v>45</v>
      </c>
      <c r="AC105" s="40" t="s">
        <v>42</v>
      </c>
      <c r="AD105" s="41" t="s">
        <v>690</v>
      </c>
      <c r="AE105" s="43">
        <f>IF(VALUE(AD105)&gt;=10,10,SUM(IF(VALUE(AF105)&gt;=10,3,0),IF(VALUE(AG105)&gt;=10,3,0),IF(VALUE(AH105)&gt;=10,2,0),IF(VALUE(AI105)&gt;=10,2,0)))</f>
        <v>10</v>
      </c>
      <c r="AF105" s="40" t="s">
        <v>41</v>
      </c>
      <c r="AG105" s="40" t="s">
        <v>85</v>
      </c>
      <c r="AH105" s="40" t="s">
        <v>39</v>
      </c>
      <c r="AI105" s="40" t="s">
        <v>114</v>
      </c>
      <c r="AJ105" s="41" t="s">
        <v>444</v>
      </c>
      <c r="AK105" s="43">
        <f>IF(VALUE(AJ105)&gt;=10,8,SUM(IF(VALUE(AL105)&gt;=10,2,0),IF(VALUE(AM105)&gt;=10,2,0),IF(VALUE(AN105)&gt;=10,2,0),IF(VALUE(AO105)&gt;=10,2,0)))</f>
        <v>4</v>
      </c>
      <c r="AL105" s="40" t="s">
        <v>51</v>
      </c>
      <c r="AM105" s="40" t="s">
        <v>41</v>
      </c>
      <c r="AN105" s="40" t="s">
        <v>47</v>
      </c>
      <c r="AO105" s="40" t="s">
        <v>33</v>
      </c>
      <c r="AP105" s="2">
        <f>((X105*12)+(AD105*10)+(AJ105*8))/30</f>
        <v>10.294</v>
      </c>
      <c r="AQ105" s="46">
        <f>IF(AP105&gt;=10,30,Y105+AE105+AK105)</f>
        <v>30</v>
      </c>
      <c r="AR105" s="2">
        <f>(AP105+V105)/2</f>
        <v>10.308333333333334</v>
      </c>
      <c r="AS105" s="48">
        <f>IF(AR105&gt;=9.99,60,AQ105+W105)</f>
        <v>60</v>
      </c>
      <c r="AT105" s="42" t="str">
        <f>IF(AR105&gt;=9.99,"Admis","Ajourné")</f>
        <v>Admis</v>
      </c>
    </row>
    <row r="106" spans="1:46" ht="15">
      <c r="A106" s="40">
        <v>98</v>
      </c>
      <c r="B106" s="50" t="s">
        <v>691</v>
      </c>
      <c r="C106" s="50" t="s">
        <v>692</v>
      </c>
      <c r="D106" s="50" t="s">
        <v>418</v>
      </c>
      <c r="E106" s="41" t="s">
        <v>74</v>
      </c>
      <c r="F106" s="43">
        <f>IF(VALUE(E106)&gt;=10,12,SUM(IF(VALUE(G106)&gt;=10,4,0),IF(VALUE(H106)&gt;=10,4,0),IF(VALUE(I106)&gt;=10,4,0)))</f>
        <v>8</v>
      </c>
      <c r="G106" s="40" t="s">
        <v>116</v>
      </c>
      <c r="H106" s="40" t="s">
        <v>56</v>
      </c>
      <c r="I106" s="40" t="s">
        <v>123</v>
      </c>
      <c r="J106" s="41" t="s">
        <v>659</v>
      </c>
      <c r="K106" s="43">
        <f>IF(VALUE(J106)&gt;=10,10,SUM(IF(VALUE(L106)&gt;=10,2,0),IF(VALUE(M106)&gt;=10,2,0),IF(VALUE(N106)&gt;=10,3,0),IF(VALUE(O106)&gt;=10,3,0)))</f>
        <v>10</v>
      </c>
      <c r="L106" s="40" t="s">
        <v>38</v>
      </c>
      <c r="M106" s="40" t="s">
        <v>60</v>
      </c>
      <c r="N106" s="40" t="s">
        <v>91</v>
      </c>
      <c r="O106" s="40" t="s">
        <v>38</v>
      </c>
      <c r="P106" s="41" t="s">
        <v>182</v>
      </c>
      <c r="Q106" s="43">
        <f>IF(VALUE(P106)&gt;=10,8,SUM(IF(VALUE(R106)&gt;=10,2,0),IF(VALUE(S106)&gt;=10,2,0),IF(VALUE(T106)&gt;=10,2,0),IF(VALUE(U106)&gt;=10,2,0)))</f>
        <v>8</v>
      </c>
      <c r="R106" s="40" t="s">
        <v>33</v>
      </c>
      <c r="S106" s="40" t="s">
        <v>44</v>
      </c>
      <c r="T106" s="40" t="s">
        <v>49</v>
      </c>
      <c r="U106" s="40" t="s">
        <v>35</v>
      </c>
      <c r="V106" s="2">
        <f>((E106*12)+(J106*10)+(P106*8))/30</f>
        <v>10.008000000000001</v>
      </c>
      <c r="W106" s="46">
        <f>IF(V106&gt;=10,30,F106+K106+Q106)</f>
        <v>30</v>
      </c>
      <c r="X106" s="41" t="s">
        <v>623</v>
      </c>
      <c r="Y106" s="43">
        <f>IF(VALUE(X106)&gt;=10,12,SUM(IF(VALUE(Z106)&gt;=10,3,0),IF(VALUE(AA106)&gt;=10,3,0),IF(VALUE(AB106)&gt;=10,3,0),IF(VALUE(AC106)&gt;=10,3,0)))</f>
        <v>6</v>
      </c>
      <c r="Z106" s="40" t="s">
        <v>130</v>
      </c>
      <c r="AA106" s="40" t="s">
        <v>60</v>
      </c>
      <c r="AB106" s="40" t="s">
        <v>56</v>
      </c>
      <c r="AC106" s="40" t="s">
        <v>59</v>
      </c>
      <c r="AD106" s="41" t="s">
        <v>162</v>
      </c>
      <c r="AE106" s="43">
        <f>IF(VALUE(AD106)&gt;=10,10,SUM(IF(VALUE(AF106)&gt;=10,3,0),IF(VALUE(AG106)&gt;=10,3,0),IF(VALUE(AH106)&gt;=10,2,0),IF(VALUE(AI106)&gt;=10,2,0)))</f>
        <v>10</v>
      </c>
      <c r="AF106" s="40" t="s">
        <v>103</v>
      </c>
      <c r="AG106" s="40" t="s">
        <v>50</v>
      </c>
      <c r="AH106" s="40" t="s">
        <v>56</v>
      </c>
      <c r="AI106" s="40" t="s">
        <v>43</v>
      </c>
      <c r="AJ106" s="41" t="s">
        <v>222</v>
      </c>
      <c r="AK106" s="43">
        <f>IF(VALUE(AJ106)&gt;=10,8,SUM(IF(VALUE(AL106)&gt;=10,2,0),IF(VALUE(AM106)&gt;=10,2,0),IF(VALUE(AN106)&gt;=10,2,0),IF(VALUE(AO106)&gt;=10,2,0)))</f>
        <v>8</v>
      </c>
      <c r="AL106" s="40" t="s">
        <v>33</v>
      </c>
      <c r="AM106" s="40" t="s">
        <v>44</v>
      </c>
      <c r="AN106" s="40" t="s">
        <v>85</v>
      </c>
      <c r="AO106" s="40" t="s">
        <v>86</v>
      </c>
      <c r="AP106" s="2">
        <f>((X106*12)+(AD106*10)+(AJ106*8))/30</f>
        <v>10.59</v>
      </c>
      <c r="AQ106" s="46">
        <f>IF(AP106&gt;=10,30,Y106+AE106+AK106)</f>
        <v>30</v>
      </c>
      <c r="AR106" s="2">
        <f>(AP106+V106)/2</f>
        <v>10.299</v>
      </c>
      <c r="AS106" s="48">
        <f>IF(AR106&gt;=9.99,60,AQ106+W106)</f>
        <v>60</v>
      </c>
      <c r="AT106" s="42" t="str">
        <f>IF(AR106&gt;=9.99,"Admis","Ajourné")</f>
        <v>Admis</v>
      </c>
    </row>
    <row r="107" spans="1:46" ht="15">
      <c r="A107" s="40">
        <v>99</v>
      </c>
      <c r="B107" s="50" t="s">
        <v>694</v>
      </c>
      <c r="C107" s="50" t="s">
        <v>693</v>
      </c>
      <c r="D107" s="50" t="s">
        <v>695</v>
      </c>
      <c r="E107" s="41" t="s">
        <v>167</v>
      </c>
      <c r="F107" s="43">
        <f>IF(VALUE(E107)&gt;=10,12,SUM(IF(VALUE(G107)&gt;=10,4,0),IF(VALUE(H107)&gt;=10,4,0),IF(VALUE(I107)&gt;=10,4,0)))</f>
        <v>12</v>
      </c>
      <c r="G107" s="40" t="s">
        <v>123</v>
      </c>
      <c r="H107" s="40" t="s">
        <v>56</v>
      </c>
      <c r="I107" s="40" t="s">
        <v>35</v>
      </c>
      <c r="J107" s="41" t="s">
        <v>198</v>
      </c>
      <c r="K107" s="43">
        <f>IF(VALUE(J107)&gt;=10,10,SUM(IF(VALUE(L107)&gt;=10,2,0),IF(VALUE(M107)&gt;=10,2,0),IF(VALUE(N107)&gt;=10,3,0),IF(VALUE(O107)&gt;=10,3,0)))</f>
        <v>10</v>
      </c>
      <c r="L107" s="40" t="s">
        <v>41</v>
      </c>
      <c r="M107" s="40" t="s">
        <v>38</v>
      </c>
      <c r="N107" s="40" t="s">
        <v>38</v>
      </c>
      <c r="O107" s="40" t="s">
        <v>85</v>
      </c>
      <c r="P107" s="41" t="s">
        <v>107</v>
      </c>
      <c r="Q107" s="43">
        <f>IF(VALUE(P107)&gt;=10,8,SUM(IF(VALUE(R107)&gt;=10,2,0),IF(VALUE(S107)&gt;=10,2,0),IF(VALUE(T107)&gt;=10,2,0),IF(VALUE(U107)&gt;=10,2,0)))</f>
        <v>8</v>
      </c>
      <c r="R107" s="40" t="s">
        <v>85</v>
      </c>
      <c r="S107" s="40" t="s">
        <v>38</v>
      </c>
      <c r="T107" s="40" t="s">
        <v>85</v>
      </c>
      <c r="U107" s="40" t="s">
        <v>92</v>
      </c>
      <c r="V107" s="2">
        <f>((E107*12)+(J107*10)+(P107*8))/30</f>
        <v>11.427999999999999</v>
      </c>
      <c r="W107" s="46">
        <f>IF(V107&gt;=10,30,F107+K107+Q107)</f>
        <v>30</v>
      </c>
      <c r="X107" s="41" t="s">
        <v>561</v>
      </c>
      <c r="Y107" s="43">
        <f>IF(VALUE(X107)&gt;=10,12,SUM(IF(VALUE(Z107)&gt;=10,3,0),IF(VALUE(AA107)&gt;=10,3,0),IF(VALUE(AB107)&gt;=10,3,0),IF(VALUE(AC107)&gt;=10,3,0)))</f>
        <v>6</v>
      </c>
      <c r="Z107" s="40" t="s">
        <v>83</v>
      </c>
      <c r="AA107" s="40" t="s">
        <v>38</v>
      </c>
      <c r="AB107" s="40" t="s">
        <v>56</v>
      </c>
      <c r="AC107" s="40" t="s">
        <v>105</v>
      </c>
      <c r="AD107" s="41" t="s">
        <v>494</v>
      </c>
      <c r="AE107" s="43">
        <f>IF(VALUE(AD107)&gt;=10,10,SUM(IF(VALUE(AF107)&gt;=10,3,0),IF(VALUE(AG107)&gt;=10,3,0),IF(VALUE(AH107)&gt;=10,2,0),IF(VALUE(AI107)&gt;=10,2,0)))</f>
        <v>10</v>
      </c>
      <c r="AF107" s="40" t="s">
        <v>146</v>
      </c>
      <c r="AG107" s="40" t="s">
        <v>33</v>
      </c>
      <c r="AH107" s="40" t="s">
        <v>64</v>
      </c>
      <c r="AI107" s="40" t="s">
        <v>134</v>
      </c>
      <c r="AJ107" s="41" t="s">
        <v>247</v>
      </c>
      <c r="AK107" s="43">
        <f>IF(VALUE(AJ107)&gt;=10,8,SUM(IF(VALUE(AL107)&gt;=10,2,0),IF(VALUE(AM107)&gt;=10,2,0),IF(VALUE(AN107)&gt;=10,2,0),IF(VALUE(AO107)&gt;=10,2,0)))</f>
        <v>8</v>
      </c>
      <c r="AL107" s="40" t="s">
        <v>38</v>
      </c>
      <c r="AM107" s="40" t="s">
        <v>42</v>
      </c>
      <c r="AN107" s="40" t="s">
        <v>58</v>
      </c>
      <c r="AO107" s="40" t="s">
        <v>145</v>
      </c>
      <c r="AP107" s="2">
        <f>((X107*12)+(AD107*10)+(AJ107*8))/30</f>
        <v>9.948666666666666</v>
      </c>
      <c r="AQ107" s="46">
        <f>IF(AP107&gt;=10,30,Y107+AE107+AK107)</f>
        <v>24</v>
      </c>
      <c r="AR107" s="2">
        <f>(AP107+V107)/2</f>
        <v>10.688333333333333</v>
      </c>
      <c r="AS107" s="48">
        <f>IF(AR107&gt;=9.99,60,AQ107+W107)</f>
        <v>60</v>
      </c>
      <c r="AT107" s="42" t="str">
        <f>IF(AR107&gt;=9.99,"Admis","Ajourné")</f>
        <v>Admis</v>
      </c>
    </row>
    <row r="108" spans="1:46" ht="15">
      <c r="A108" s="40">
        <v>100</v>
      </c>
      <c r="B108" s="50" t="s">
        <v>697</v>
      </c>
      <c r="C108" s="50" t="s">
        <v>696</v>
      </c>
      <c r="D108" s="50" t="s">
        <v>625</v>
      </c>
      <c r="E108" s="41" t="s">
        <v>250</v>
      </c>
      <c r="F108" s="43">
        <f>IF(VALUE(E108)&gt;=10,12,SUM(IF(VALUE(G108)&gt;=10,4,0),IF(VALUE(H108)&gt;=10,4,0),IF(VALUE(I108)&gt;=10,4,0)))</f>
        <v>12</v>
      </c>
      <c r="G108" s="40" t="s">
        <v>74</v>
      </c>
      <c r="H108" s="40" t="s">
        <v>67</v>
      </c>
      <c r="I108" s="40" t="s">
        <v>45</v>
      </c>
      <c r="J108" s="41" t="s">
        <v>83</v>
      </c>
      <c r="K108" s="43">
        <f>IF(VALUE(J108)&gt;=10,10,SUM(IF(VALUE(L108)&gt;=10,2,0),IF(VALUE(M108)&gt;=10,2,0),IF(VALUE(N108)&gt;=10,3,0),IF(VALUE(O108)&gt;=10,3,0)))</f>
        <v>8</v>
      </c>
      <c r="L108" s="40" t="s">
        <v>38</v>
      </c>
      <c r="M108" s="40" t="s">
        <v>142</v>
      </c>
      <c r="N108" s="40" t="s">
        <v>60</v>
      </c>
      <c r="O108" s="40" t="s">
        <v>33</v>
      </c>
      <c r="P108" s="41" t="s">
        <v>85</v>
      </c>
      <c r="Q108" s="43">
        <f>IF(VALUE(P108)&gt;=10,8,SUM(IF(VALUE(R108)&gt;=10,2,0),IF(VALUE(S108)&gt;=10,2,0),IF(VALUE(T108)&gt;=10,2,0),IF(VALUE(U108)&gt;=10,2,0)))</f>
        <v>8</v>
      </c>
      <c r="R108" s="40" t="s">
        <v>33</v>
      </c>
      <c r="S108" s="40" t="s">
        <v>42</v>
      </c>
      <c r="T108" s="40" t="s">
        <v>34</v>
      </c>
      <c r="U108" s="40" t="s">
        <v>103</v>
      </c>
      <c r="V108" s="2">
        <f>((E108*12)+(J108*10)+(P108*8))/30</f>
        <v>10.500666666666666</v>
      </c>
      <c r="W108" s="46">
        <f>IF(V108&gt;=10,30,F108+K108+Q108)</f>
        <v>30</v>
      </c>
      <c r="X108" s="41" t="s">
        <v>44</v>
      </c>
      <c r="Y108" s="43">
        <f>IF(VALUE(X108)&gt;=10,12,SUM(IF(VALUE(Z108)&gt;=10,3,0),IF(VALUE(AA108)&gt;=10,3,0),IF(VALUE(AB108)&gt;=10,3,0),IF(VALUE(AC108)&gt;=10,3,0)))</f>
        <v>3</v>
      </c>
      <c r="Z108" s="40" t="s">
        <v>75</v>
      </c>
      <c r="AA108" s="40" t="s">
        <v>43</v>
      </c>
      <c r="AB108" s="40" t="s">
        <v>154</v>
      </c>
      <c r="AC108" s="40" t="s">
        <v>105</v>
      </c>
      <c r="AD108" s="41" t="s">
        <v>32</v>
      </c>
      <c r="AE108" s="43">
        <f>IF(VALUE(AD108)&gt;=10,10,SUM(IF(VALUE(AF108)&gt;=10,3,0),IF(VALUE(AG108)&gt;=10,3,0),IF(VALUE(AH108)&gt;=10,2,0),IF(VALUE(AI108)&gt;=10,2,0)))</f>
        <v>10</v>
      </c>
      <c r="AF108" s="40" t="s">
        <v>34</v>
      </c>
      <c r="AG108" s="40" t="s">
        <v>35</v>
      </c>
      <c r="AH108" s="40" t="s">
        <v>38</v>
      </c>
      <c r="AI108" s="40" t="s">
        <v>43</v>
      </c>
      <c r="AJ108" s="41" t="s">
        <v>61</v>
      </c>
      <c r="AK108" s="43">
        <f>IF(VALUE(AJ108)&gt;=10,8,SUM(IF(VALUE(AL108)&gt;=10,2,0),IF(VALUE(AM108)&gt;=10,2,0),IF(VALUE(AN108)&gt;=10,2,0),IF(VALUE(AO108)&gt;=10,2,0)))</f>
        <v>8</v>
      </c>
      <c r="AL108" s="40" t="s">
        <v>62</v>
      </c>
      <c r="AM108" s="40" t="s">
        <v>42</v>
      </c>
      <c r="AN108" s="40" t="s">
        <v>33</v>
      </c>
      <c r="AO108" s="40" t="s">
        <v>38</v>
      </c>
      <c r="AP108" s="2">
        <f>((X108*12)+(AD108*10)+(AJ108*8))/30</f>
        <v>9.726</v>
      </c>
      <c r="AQ108" s="46">
        <f>IF(AP108&gt;=10,30,Y108+AE108+AK108)</f>
        <v>21</v>
      </c>
      <c r="AR108" s="2">
        <f>(AP108+V108)/2</f>
        <v>10.113333333333333</v>
      </c>
      <c r="AS108" s="48">
        <f>IF(AR108&gt;=9.99,60,AQ108+W108)</f>
        <v>60</v>
      </c>
      <c r="AT108" s="42" t="str">
        <f>IF(AR108&gt;=9.99,"Admis","Ajourné")</f>
        <v>Admis</v>
      </c>
    </row>
    <row r="109" spans="1:46" ht="15">
      <c r="A109" s="40">
        <v>101</v>
      </c>
      <c r="B109" s="50" t="s">
        <v>698</v>
      </c>
      <c r="C109" s="50" t="s">
        <v>699</v>
      </c>
      <c r="D109" s="50" t="s">
        <v>700</v>
      </c>
      <c r="E109" s="41" t="s">
        <v>701</v>
      </c>
      <c r="F109" s="43">
        <f>IF(VALUE(E109)&gt;=10,12,SUM(IF(VALUE(G109)&gt;=10,4,0),IF(VALUE(H109)&gt;=10,4,0),IF(VALUE(I109)&gt;=10,4,0)))</f>
        <v>0</v>
      </c>
      <c r="G109" s="40" t="s">
        <v>142</v>
      </c>
      <c r="H109" s="40" t="s">
        <v>310</v>
      </c>
      <c r="I109" s="40" t="s">
        <v>134</v>
      </c>
      <c r="J109" s="41" t="s">
        <v>702</v>
      </c>
      <c r="K109" s="43">
        <f>IF(VALUE(J109)&gt;=10,10,SUM(IF(VALUE(L109)&gt;=10,2,0),IF(VALUE(M109)&gt;=10,2,0),IF(VALUE(N109)&gt;=10,3,0),IF(VALUE(O109)&gt;=10,3,0)))</f>
        <v>0</v>
      </c>
      <c r="L109" s="40" t="s">
        <v>44</v>
      </c>
      <c r="M109" s="40" t="s">
        <v>82</v>
      </c>
      <c r="N109" s="40" t="s">
        <v>59</v>
      </c>
      <c r="O109" s="40" t="s">
        <v>51</v>
      </c>
      <c r="P109" s="41" t="s">
        <v>703</v>
      </c>
      <c r="Q109" s="43">
        <f>IF(VALUE(P109)&gt;=10,8,SUM(IF(VALUE(R109)&gt;=10,2,0),IF(VALUE(S109)&gt;=10,2,0),IF(VALUE(T109)&gt;=10,2,0),IF(VALUE(U109)&gt;=10,2,0)))</f>
        <v>2</v>
      </c>
      <c r="R109" s="40" t="s">
        <v>199</v>
      </c>
      <c r="S109" s="40" t="s">
        <v>51</v>
      </c>
      <c r="T109" s="40" t="s">
        <v>44</v>
      </c>
      <c r="U109" s="40" t="s">
        <v>40</v>
      </c>
      <c r="V109" s="2">
        <f>((E109*12)+(J109*10)+(P109*8))/30</f>
        <v>5.7780000000000005</v>
      </c>
      <c r="W109" s="46">
        <f>IF(V109&gt;=10,30,F109+K109+Q109)</f>
        <v>2</v>
      </c>
      <c r="X109" s="41" t="s">
        <v>237</v>
      </c>
      <c r="Y109" s="43">
        <f>IF(VALUE(X109)&gt;=10,12,SUM(IF(VALUE(Z109)&gt;=10,3,0),IF(VALUE(AA109)&gt;=10,3,0),IF(VALUE(AB109)&gt;=10,3,0),IF(VALUE(AC109)&gt;=10,3,0)))</f>
        <v>0</v>
      </c>
      <c r="Z109" s="40" t="s">
        <v>134</v>
      </c>
      <c r="AA109" s="40" t="s">
        <v>194</v>
      </c>
      <c r="AB109" s="40" t="s">
        <v>131</v>
      </c>
      <c r="AC109" s="40" t="s">
        <v>51</v>
      </c>
      <c r="AD109" s="41" t="s">
        <v>704</v>
      </c>
      <c r="AE109" s="43">
        <f>IF(VALUE(AD109)&gt;=10,10,SUM(IF(VALUE(AF109)&gt;=10,3,0),IF(VALUE(AG109)&gt;=10,3,0),IF(VALUE(AH109)&gt;=10,2,0),IF(VALUE(AI109)&gt;=10,2,0)))</f>
        <v>3</v>
      </c>
      <c r="AF109" s="40" t="s">
        <v>85</v>
      </c>
      <c r="AG109" s="40" t="s">
        <v>59</v>
      </c>
      <c r="AH109" s="40" t="s">
        <v>268</v>
      </c>
      <c r="AI109" s="40" t="s">
        <v>275</v>
      </c>
      <c r="AJ109" s="41" t="s">
        <v>703</v>
      </c>
      <c r="AK109" s="43">
        <f>IF(VALUE(AJ109)&gt;=10,8,SUM(IF(VALUE(AL109)&gt;=10,2,0),IF(VALUE(AM109)&gt;=10,2,0),IF(VALUE(AN109)&gt;=10,2,0),IF(VALUE(AO109)&gt;=10,2,0)))</f>
        <v>4</v>
      </c>
      <c r="AL109" s="40" t="s">
        <v>51</v>
      </c>
      <c r="AM109" s="40" t="s">
        <v>318</v>
      </c>
      <c r="AN109" s="40" t="s">
        <v>50</v>
      </c>
      <c r="AO109" s="40" t="s">
        <v>161</v>
      </c>
      <c r="AP109" s="2">
        <f>((X109*12)+(AD109*10)+(AJ109*8))/30</f>
        <v>5.955333333333333</v>
      </c>
      <c r="AQ109" s="46">
        <f>IF(AP109&gt;=10,30,Y109+AE109+AK109)</f>
        <v>7</v>
      </c>
      <c r="AR109" s="2">
        <f>(AP109+V109)/2</f>
        <v>5.866666666666667</v>
      </c>
      <c r="AS109" s="48">
        <f>IF(AR109&gt;=9.99,60,AQ109+W109)</f>
        <v>9</v>
      </c>
      <c r="AT109" s="42" t="str">
        <f>IF(AR109&gt;=9.99,"Admis","Ajourné")</f>
        <v>Ajourné</v>
      </c>
    </row>
    <row r="110" spans="1:46" ht="15">
      <c r="A110" s="40">
        <v>102</v>
      </c>
      <c r="B110" s="50" t="s">
        <v>706</v>
      </c>
      <c r="C110" s="50" t="s">
        <v>707</v>
      </c>
      <c r="D110" s="50" t="s">
        <v>708</v>
      </c>
      <c r="E110" s="41" t="s">
        <v>709</v>
      </c>
      <c r="F110" s="43">
        <f>IF(VALUE(E110)&gt;=10,12,SUM(IF(VALUE(G110)&gt;=10,4,0),IF(VALUE(H110)&gt;=10,4,0),IF(VALUE(I110)&gt;=10,4,0)))</f>
        <v>0</v>
      </c>
      <c r="G110" s="40" t="s">
        <v>67</v>
      </c>
      <c r="H110" s="40" t="s">
        <v>116</v>
      </c>
      <c r="I110" s="40" t="s">
        <v>130</v>
      </c>
      <c r="J110" s="41" t="s">
        <v>710</v>
      </c>
      <c r="K110" s="43">
        <f>IF(VALUE(J110)&gt;=10,10,SUM(IF(VALUE(L110)&gt;=10,2,0),IF(VALUE(M110)&gt;=10,2,0),IF(VALUE(N110)&gt;=10,3,0),IF(VALUE(O110)&gt;=10,3,0)))</f>
        <v>2</v>
      </c>
      <c r="L110" s="40" t="s">
        <v>38</v>
      </c>
      <c r="M110" s="40" t="s">
        <v>51</v>
      </c>
      <c r="N110" s="40" t="s">
        <v>131</v>
      </c>
      <c r="O110" s="40" t="s">
        <v>354</v>
      </c>
      <c r="P110" s="41" t="s">
        <v>375</v>
      </c>
      <c r="Q110" s="43">
        <f>IF(VALUE(P110)&gt;=10,8,SUM(IF(VALUE(R110)&gt;=10,2,0),IF(VALUE(S110)&gt;=10,2,0),IF(VALUE(T110)&gt;=10,2,0),IF(VALUE(U110)&gt;=10,2,0)))</f>
        <v>2</v>
      </c>
      <c r="R110" s="40" t="s">
        <v>256</v>
      </c>
      <c r="S110" s="40" t="s">
        <v>51</v>
      </c>
      <c r="T110" s="40" t="s">
        <v>50</v>
      </c>
      <c r="U110" s="40" t="s">
        <v>98</v>
      </c>
      <c r="V110" s="2">
        <f>((E110*12)+(J110*10)+(P110*8))/30</f>
        <v>6.008</v>
      </c>
      <c r="W110" s="46">
        <f>IF(V110&gt;=10,30,F110+K110+Q110)</f>
        <v>4</v>
      </c>
      <c r="X110" s="41" t="s">
        <v>256</v>
      </c>
      <c r="Y110" s="43">
        <f>IF(VALUE(X110)&gt;=10,12,SUM(IF(VALUE(Z110)&gt;=10,3,0),IF(VALUE(AA110)&gt;=10,3,0),IF(VALUE(AB110)&gt;=10,3,0),IF(VALUE(AC110)&gt;=10,3,0)))</f>
        <v>0</v>
      </c>
      <c r="Z110" s="40" t="s">
        <v>51</v>
      </c>
      <c r="AA110" s="40" t="s">
        <v>194</v>
      </c>
      <c r="AB110" s="40" t="s">
        <v>43</v>
      </c>
      <c r="AC110" s="40" t="s">
        <v>105</v>
      </c>
      <c r="AD110" s="41" t="s">
        <v>711</v>
      </c>
      <c r="AE110" s="43">
        <f>IF(VALUE(AD110)&gt;=10,10,SUM(IF(VALUE(AF110)&gt;=10,3,0),IF(VALUE(AG110)&gt;=10,3,0),IF(VALUE(AH110)&gt;=10,2,0),IF(VALUE(AI110)&gt;=10,2,0)))</f>
        <v>0</v>
      </c>
      <c r="AF110" s="40" t="s">
        <v>51</v>
      </c>
      <c r="AG110" s="40" t="s">
        <v>143</v>
      </c>
      <c r="AH110" s="40" t="s">
        <v>51</v>
      </c>
      <c r="AI110" s="40" t="s">
        <v>65</v>
      </c>
      <c r="AJ110" s="41" t="s">
        <v>712</v>
      </c>
      <c r="AK110" s="43">
        <f>IF(VALUE(AJ110)&gt;=10,8,SUM(IF(VALUE(AL110)&gt;=10,2,0),IF(VALUE(AM110)&gt;=10,2,0),IF(VALUE(AN110)&gt;=10,2,0),IF(VALUE(AO110)&gt;=10,2,0)))</f>
        <v>2</v>
      </c>
      <c r="AL110" s="40" t="s">
        <v>51</v>
      </c>
      <c r="AM110" s="40" t="s">
        <v>44</v>
      </c>
      <c r="AN110" s="40" t="s">
        <v>51</v>
      </c>
      <c r="AO110" s="40" t="s">
        <v>50</v>
      </c>
      <c r="AP110" s="2">
        <f>((X110*12)+(AD110*10)+(AJ110*8))/30</f>
        <v>3.982</v>
      </c>
      <c r="AQ110" s="46">
        <f>IF(AP110&gt;=10,30,Y110+AE110+AK110)</f>
        <v>2</v>
      </c>
      <c r="AR110" s="2">
        <f>(AP110+V110)/2</f>
        <v>4.995</v>
      </c>
      <c r="AS110" s="48">
        <f>IF(AR110&gt;=9.99,60,AQ110+W110)</f>
        <v>6</v>
      </c>
      <c r="AT110" s="42" t="str">
        <f>IF(AR110&gt;=9.99,"Admis","Ajourné")</f>
        <v>Ajourné</v>
      </c>
    </row>
    <row r="111" spans="1:46" ht="15">
      <c r="A111" s="40">
        <v>103</v>
      </c>
      <c r="B111" s="50" t="s">
        <v>713</v>
      </c>
      <c r="C111" s="50" t="s">
        <v>714</v>
      </c>
      <c r="D111" s="50" t="s">
        <v>715</v>
      </c>
      <c r="E111" s="41" t="s">
        <v>140</v>
      </c>
      <c r="F111" s="43">
        <f>IF(VALUE(E111)&gt;=10,12,SUM(IF(VALUE(G111)&gt;=10,4,0),IF(VALUE(H111)&gt;=10,4,0),IF(VALUE(I111)&gt;=10,4,0)))</f>
        <v>12</v>
      </c>
      <c r="G111" s="40" t="s">
        <v>64</v>
      </c>
      <c r="H111" s="40" t="s">
        <v>45</v>
      </c>
      <c r="I111" s="40" t="s">
        <v>50</v>
      </c>
      <c r="J111" s="41" t="s">
        <v>292</v>
      </c>
      <c r="K111" s="43">
        <f>IF(VALUE(J111)&gt;=10,10,SUM(IF(VALUE(L111)&gt;=10,2,0),IF(VALUE(M111)&gt;=10,2,0),IF(VALUE(N111)&gt;=10,3,0),IF(VALUE(O111)&gt;=10,3,0)))</f>
        <v>8</v>
      </c>
      <c r="L111" s="40" t="s">
        <v>38</v>
      </c>
      <c r="M111" s="40" t="s">
        <v>116</v>
      </c>
      <c r="N111" s="40" t="s">
        <v>33</v>
      </c>
      <c r="O111" s="40" t="s">
        <v>33</v>
      </c>
      <c r="P111" s="41" t="s">
        <v>223</v>
      </c>
      <c r="Q111" s="43">
        <f>IF(VALUE(P111)&gt;=10,8,SUM(IF(VALUE(R111)&gt;=10,2,0),IF(VALUE(S111)&gt;=10,2,0),IF(VALUE(T111)&gt;=10,2,0),IF(VALUE(U111)&gt;=10,2,0)))</f>
        <v>4</v>
      </c>
      <c r="R111" s="40" t="s">
        <v>33</v>
      </c>
      <c r="S111" s="40" t="s">
        <v>42</v>
      </c>
      <c r="T111" s="40" t="s">
        <v>256</v>
      </c>
      <c r="U111" s="40" t="s">
        <v>97</v>
      </c>
      <c r="V111" s="2">
        <f>((E111*12)+(J111*10)+(P111*8))/30</f>
        <v>10.052666666666665</v>
      </c>
      <c r="W111" s="46">
        <f>IF(V111&gt;=10,30,F111+K111+Q111)</f>
        <v>30</v>
      </c>
      <c r="X111" s="41" t="s">
        <v>398</v>
      </c>
      <c r="Y111" s="43">
        <f>IF(VALUE(X111)&gt;=10,12,SUM(IF(VALUE(Z111)&gt;=10,3,0),IF(VALUE(AA111)&gt;=10,3,0),IF(VALUE(AB111)&gt;=10,3,0),IF(VALUE(AC111)&gt;=10,3,0)))</f>
        <v>12</v>
      </c>
      <c r="Z111" s="40" t="s">
        <v>364</v>
      </c>
      <c r="AA111" s="40" t="s">
        <v>38</v>
      </c>
      <c r="AB111" s="40" t="s">
        <v>114</v>
      </c>
      <c r="AC111" s="40" t="s">
        <v>44</v>
      </c>
      <c r="AD111" s="41" t="s">
        <v>125</v>
      </c>
      <c r="AE111" s="43">
        <f>IF(VALUE(AD111)&gt;=10,10,SUM(IF(VALUE(AF111)&gt;=10,3,0),IF(VALUE(AG111)&gt;=10,3,0),IF(VALUE(AH111)&gt;=10,2,0),IF(VALUE(AI111)&gt;=10,2,0)))</f>
        <v>10</v>
      </c>
      <c r="AF111" s="40" t="s">
        <v>161</v>
      </c>
      <c r="AG111" s="40" t="s">
        <v>42</v>
      </c>
      <c r="AH111" s="40" t="s">
        <v>44</v>
      </c>
      <c r="AI111" s="40" t="s">
        <v>56</v>
      </c>
      <c r="AJ111" s="41" t="s">
        <v>346</v>
      </c>
      <c r="AK111" s="43">
        <f>IF(VALUE(AJ111)&gt;=10,8,SUM(IF(VALUE(AL111)&gt;=10,2,0),IF(VALUE(AM111)&gt;=10,2,0),IF(VALUE(AN111)&gt;=10,2,0),IF(VALUE(AO111)&gt;=10,2,0)))</f>
        <v>8</v>
      </c>
      <c r="AL111" s="40" t="s">
        <v>34</v>
      </c>
      <c r="AM111" s="40" t="s">
        <v>161</v>
      </c>
      <c r="AN111" s="40" t="s">
        <v>50</v>
      </c>
      <c r="AO111" s="40" t="s">
        <v>171</v>
      </c>
      <c r="AP111" s="2">
        <f>((X111*12)+(AD111*10)+(AJ111*8))/30</f>
        <v>10.675333333333333</v>
      </c>
      <c r="AQ111" s="46">
        <f>IF(AP111&gt;=10,30,Y111+AE111+AK111)</f>
        <v>30</v>
      </c>
      <c r="AR111" s="2">
        <f>(AP111+V111)/2</f>
        <v>10.363999999999999</v>
      </c>
      <c r="AS111" s="48">
        <f>IF(AR111&gt;=9.99,60,AQ111+W111)</f>
        <v>60</v>
      </c>
      <c r="AT111" s="42" t="str">
        <f>IF(AR111&gt;=9.99,"Admis","Ajourné")</f>
        <v>Admis</v>
      </c>
    </row>
    <row r="112" spans="1:46" ht="15">
      <c r="A112" s="40">
        <v>104</v>
      </c>
      <c r="B112" s="50" t="s">
        <v>716</v>
      </c>
      <c r="C112" s="50" t="s">
        <v>717</v>
      </c>
      <c r="D112" s="50" t="s">
        <v>718</v>
      </c>
      <c r="E112" s="41" t="s">
        <v>73</v>
      </c>
      <c r="F112" s="43">
        <f>IF(VALUE(E112)&gt;=10,12,SUM(IF(VALUE(G112)&gt;=10,4,0),IF(VALUE(H112)&gt;=10,4,0),IF(VALUE(I112)&gt;=10,4,0)))</f>
        <v>12</v>
      </c>
      <c r="G112" s="40" t="s">
        <v>154</v>
      </c>
      <c r="H112" s="40" t="s">
        <v>32</v>
      </c>
      <c r="I112" s="40" t="s">
        <v>50</v>
      </c>
      <c r="J112" s="41" t="s">
        <v>570</v>
      </c>
      <c r="K112" s="43">
        <f>IF(VALUE(J112)&gt;=10,10,SUM(IF(VALUE(L112)&gt;=10,2,0),IF(VALUE(M112)&gt;=10,2,0),IF(VALUE(N112)&gt;=10,3,0),IF(VALUE(O112)&gt;=10,3,0)))</f>
        <v>5</v>
      </c>
      <c r="L112" s="40" t="s">
        <v>33</v>
      </c>
      <c r="M112" s="40" t="s">
        <v>275</v>
      </c>
      <c r="N112" s="40" t="s">
        <v>99</v>
      </c>
      <c r="O112" s="40" t="s">
        <v>40</v>
      </c>
      <c r="P112" s="41" t="s">
        <v>42</v>
      </c>
      <c r="Q112" s="43">
        <f>IF(VALUE(P112)&gt;=10,8,SUM(IF(VALUE(R112)&gt;=10,2,0),IF(VALUE(S112)&gt;=10,2,0),IF(VALUE(T112)&gt;=10,2,0),IF(VALUE(U112)&gt;=10,2,0)))</f>
        <v>2</v>
      </c>
      <c r="R112" s="40" t="s">
        <v>135</v>
      </c>
      <c r="S112" s="40" t="s">
        <v>44</v>
      </c>
      <c r="T112" s="40" t="s">
        <v>91</v>
      </c>
      <c r="U112" s="40" t="s">
        <v>49</v>
      </c>
      <c r="V112" s="2">
        <f>((E112*12)+(J112*10)+(P112*8))/30</f>
        <v>9.530666666666665</v>
      </c>
      <c r="W112" s="46">
        <f>IF(V112&gt;=10,30,F112+K112+Q112)</f>
        <v>19</v>
      </c>
      <c r="X112" s="41" t="s">
        <v>91</v>
      </c>
      <c r="Y112" s="43">
        <f>IF(VALUE(X112)&gt;=10,12,SUM(IF(VALUE(Z112)&gt;=10,3,0),IF(VALUE(AA112)&gt;=10,3,0),IF(VALUE(AB112)&gt;=10,3,0),IF(VALUE(AC112)&gt;=10,3,0)))</f>
        <v>9</v>
      </c>
      <c r="Z112" s="40" t="s">
        <v>134</v>
      </c>
      <c r="AA112" s="40" t="s">
        <v>60</v>
      </c>
      <c r="AB112" s="40" t="s">
        <v>60</v>
      </c>
      <c r="AC112" s="40" t="s">
        <v>33</v>
      </c>
      <c r="AD112" s="41" t="s">
        <v>417</v>
      </c>
      <c r="AE112" s="43">
        <f>IF(VALUE(AD112)&gt;=10,10,SUM(IF(VALUE(AF112)&gt;=10,3,0),IF(VALUE(AG112)&gt;=10,3,0),IF(VALUE(AH112)&gt;=10,2,0),IF(VALUE(AI112)&gt;=10,2,0)))</f>
        <v>10</v>
      </c>
      <c r="AF112" s="40" t="s">
        <v>33</v>
      </c>
      <c r="AG112" s="40" t="s">
        <v>33</v>
      </c>
      <c r="AH112" s="40" t="s">
        <v>45</v>
      </c>
      <c r="AI112" s="40" t="s">
        <v>67</v>
      </c>
      <c r="AJ112" s="41" t="s">
        <v>50</v>
      </c>
      <c r="AK112" s="43">
        <f>IF(VALUE(AJ112)&gt;=10,8,SUM(IF(VALUE(AL112)&gt;=10,2,0),IF(VALUE(AM112)&gt;=10,2,0),IF(VALUE(AN112)&gt;=10,2,0),IF(VALUE(AO112)&gt;=10,2,0)))</f>
        <v>8</v>
      </c>
      <c r="AL112" s="40" t="s">
        <v>65</v>
      </c>
      <c r="AM112" s="40" t="s">
        <v>42</v>
      </c>
      <c r="AN112" s="40" t="s">
        <v>35</v>
      </c>
      <c r="AO112" s="40" t="s">
        <v>146</v>
      </c>
      <c r="AP112" s="2">
        <f>((X112*12)+(AD112*10)+(AJ112*8))/30</f>
        <v>10</v>
      </c>
      <c r="AQ112" s="46">
        <f>IF(AP112&gt;=10,30,Y112+AE112+AK112)</f>
        <v>30</v>
      </c>
      <c r="AR112" s="2">
        <f>(AP112+V112)/2</f>
        <v>9.765333333333333</v>
      </c>
      <c r="AS112" s="48">
        <f>IF(AR112&gt;=9.99,60,AQ112+W112)</f>
        <v>49</v>
      </c>
      <c r="AT112" s="42" t="str">
        <f>IF(AR112&gt;=9.99,"Admis","Ajourné")</f>
        <v>Ajourné</v>
      </c>
    </row>
    <row r="113" spans="1:46" ht="15">
      <c r="A113" s="40">
        <v>105</v>
      </c>
      <c r="B113" s="50" t="s">
        <v>719</v>
      </c>
      <c r="C113" s="50" t="s">
        <v>720</v>
      </c>
      <c r="D113" s="50" t="s">
        <v>455</v>
      </c>
      <c r="E113" s="41" t="s">
        <v>371</v>
      </c>
      <c r="F113" s="43">
        <f>IF(VALUE(E113)&gt;=10,12,SUM(IF(VALUE(G113)&gt;=10,4,0),IF(VALUE(H113)&gt;=10,4,0),IF(VALUE(I113)&gt;=10,4,0)))</f>
        <v>4</v>
      </c>
      <c r="G113" s="40" t="s">
        <v>142</v>
      </c>
      <c r="H113" s="40" t="s">
        <v>38</v>
      </c>
      <c r="I113" s="40" t="s">
        <v>91</v>
      </c>
      <c r="J113" s="41" t="s">
        <v>627</v>
      </c>
      <c r="K113" s="43">
        <f>IF(VALUE(J113)&gt;=10,10,SUM(IF(VALUE(L113)&gt;=10,2,0),IF(VALUE(M113)&gt;=10,2,0),IF(VALUE(N113)&gt;=10,3,0),IF(VALUE(O113)&gt;=10,3,0)))</f>
        <v>8</v>
      </c>
      <c r="L113" s="40" t="s">
        <v>38</v>
      </c>
      <c r="M113" s="40" t="s">
        <v>44</v>
      </c>
      <c r="N113" s="40" t="s">
        <v>33</v>
      </c>
      <c r="O113" s="40" t="s">
        <v>33</v>
      </c>
      <c r="P113" s="41" t="s">
        <v>85</v>
      </c>
      <c r="Q113" s="43">
        <f>IF(VALUE(P113)&gt;=10,8,SUM(IF(VALUE(R113)&gt;=10,2,0),IF(VALUE(S113)&gt;=10,2,0),IF(VALUE(T113)&gt;=10,2,0),IF(VALUE(U113)&gt;=10,2,0)))</f>
        <v>8</v>
      </c>
      <c r="R113" s="40" t="s">
        <v>50</v>
      </c>
      <c r="S113" s="40" t="s">
        <v>33</v>
      </c>
      <c r="T113" s="40" t="s">
        <v>35</v>
      </c>
      <c r="U113" s="40" t="s">
        <v>126</v>
      </c>
      <c r="V113" s="2">
        <f>((E113*12)+(J113*10)+(P113*8))/30</f>
        <v>10.222666666666667</v>
      </c>
      <c r="W113" s="46">
        <f>IF(V113&gt;=10,30,F113+K113+Q113)</f>
        <v>30</v>
      </c>
      <c r="X113" s="41" t="s">
        <v>117</v>
      </c>
      <c r="Y113" s="43">
        <f>IF(VALUE(X113)&gt;=10,12,SUM(IF(VALUE(Z113)&gt;=10,3,0),IF(VALUE(AA113)&gt;=10,3,0),IF(VALUE(AB113)&gt;=10,3,0),IF(VALUE(AC113)&gt;=10,3,0)))</f>
        <v>3</v>
      </c>
      <c r="Z113" s="40" t="s">
        <v>42</v>
      </c>
      <c r="AA113" s="40" t="s">
        <v>43</v>
      </c>
      <c r="AB113" s="40" t="s">
        <v>162</v>
      </c>
      <c r="AC113" s="40" t="s">
        <v>105</v>
      </c>
      <c r="AD113" s="41" t="s">
        <v>721</v>
      </c>
      <c r="AE113" s="43">
        <f>IF(VALUE(AD113)&gt;=10,10,SUM(IF(VALUE(AF113)&gt;=10,3,0),IF(VALUE(AG113)&gt;=10,3,0),IF(VALUE(AH113)&gt;=10,2,0),IF(VALUE(AI113)&gt;=10,2,0)))</f>
        <v>10</v>
      </c>
      <c r="AF113" s="40" t="s">
        <v>41</v>
      </c>
      <c r="AG113" s="40" t="s">
        <v>42</v>
      </c>
      <c r="AH113" s="40" t="s">
        <v>60</v>
      </c>
      <c r="AI113" s="40" t="s">
        <v>114</v>
      </c>
      <c r="AJ113" s="41" t="s">
        <v>222</v>
      </c>
      <c r="AK113" s="43">
        <f>IF(VALUE(AJ113)&gt;=10,8,SUM(IF(VALUE(AL113)&gt;=10,2,0),IF(VALUE(AM113)&gt;=10,2,0),IF(VALUE(AN113)&gt;=10,2,0),IF(VALUE(AO113)&gt;=10,2,0)))</f>
        <v>8</v>
      </c>
      <c r="AL113" s="40" t="s">
        <v>50</v>
      </c>
      <c r="AM113" s="40" t="s">
        <v>85</v>
      </c>
      <c r="AN113" s="40" t="s">
        <v>91</v>
      </c>
      <c r="AO113" s="40" t="s">
        <v>40</v>
      </c>
      <c r="AP113" s="2">
        <f>((X113*12)+(AD113*10)+(AJ113*8))/30</f>
        <v>9.844666666666667</v>
      </c>
      <c r="AQ113" s="46">
        <f>IF(AP113&gt;=10,30,Y113+AE113+AK113)</f>
        <v>21</v>
      </c>
      <c r="AR113" s="2">
        <f>(AP113+V113)/2</f>
        <v>10.033666666666667</v>
      </c>
      <c r="AS113" s="48">
        <f>IF(AR113&gt;=9.99,60,AQ113+W113)</f>
        <v>60</v>
      </c>
      <c r="AT113" s="42" t="str">
        <f>IF(AR113&gt;=9.99,"Admis","Ajourné")</f>
        <v>Admis</v>
      </c>
    </row>
    <row r="114" spans="1:46" ht="15">
      <c r="A114" s="40">
        <v>106</v>
      </c>
      <c r="B114" s="50" t="s">
        <v>722</v>
      </c>
      <c r="C114" s="50" t="s">
        <v>723</v>
      </c>
      <c r="D114" s="50" t="s">
        <v>724</v>
      </c>
      <c r="E114" s="41" t="s">
        <v>448</v>
      </c>
      <c r="F114" s="43">
        <f>IF(VALUE(E114)&gt;=10,12,SUM(IF(VALUE(G114)&gt;=10,4,0),IF(VALUE(H114)&gt;=10,4,0),IF(VALUE(I114)&gt;=10,4,0)))</f>
        <v>12</v>
      </c>
      <c r="G114" s="40" t="s">
        <v>123</v>
      </c>
      <c r="H114" s="40" t="s">
        <v>56</v>
      </c>
      <c r="I114" s="40" t="s">
        <v>33</v>
      </c>
      <c r="J114" s="41" t="s">
        <v>689</v>
      </c>
      <c r="K114" s="43">
        <f>IF(VALUE(J114)&gt;=10,10,SUM(IF(VALUE(L114)&gt;=10,2,0),IF(VALUE(M114)&gt;=10,2,0),IF(VALUE(N114)&gt;=10,3,0),IF(VALUE(O114)&gt;=10,3,0)))</f>
        <v>10</v>
      </c>
      <c r="L114" s="40" t="s">
        <v>50</v>
      </c>
      <c r="M114" s="40" t="s">
        <v>67</v>
      </c>
      <c r="N114" s="40" t="s">
        <v>56</v>
      </c>
      <c r="O114" s="40" t="s">
        <v>62</v>
      </c>
      <c r="P114" s="41" t="s">
        <v>218</v>
      </c>
      <c r="Q114" s="43">
        <f>IF(VALUE(P114)&gt;=10,8,SUM(IF(VALUE(R114)&gt;=10,2,0),IF(VALUE(S114)&gt;=10,2,0),IF(VALUE(T114)&gt;=10,2,0),IF(VALUE(U114)&gt;=10,2,0)))</f>
        <v>6</v>
      </c>
      <c r="R114" s="40" t="s">
        <v>101</v>
      </c>
      <c r="S114" s="40" t="s">
        <v>33</v>
      </c>
      <c r="T114" s="40" t="s">
        <v>33</v>
      </c>
      <c r="U114" s="40" t="s">
        <v>35</v>
      </c>
      <c r="V114" s="2">
        <f>((E114*12)+(J114*10)+(P114*8))/30</f>
        <v>10.276</v>
      </c>
      <c r="W114" s="46">
        <f>IF(V114&gt;=10,30,F114+K114+Q114)</f>
        <v>30</v>
      </c>
      <c r="X114" s="41" t="s">
        <v>68</v>
      </c>
      <c r="Y114" s="43">
        <f>IF(VALUE(X114)&gt;=10,12,SUM(IF(VALUE(Z114)&gt;=10,3,0),IF(VALUE(AA114)&gt;=10,3,0),IF(VALUE(AB114)&gt;=10,3,0),IF(VALUE(AC114)&gt;=10,3,0)))</f>
        <v>12</v>
      </c>
      <c r="Z114" s="40" t="s">
        <v>60</v>
      </c>
      <c r="AA114" s="40" t="s">
        <v>45</v>
      </c>
      <c r="AB114" s="40" t="s">
        <v>38</v>
      </c>
      <c r="AC114" s="40" t="s">
        <v>44</v>
      </c>
      <c r="AD114" s="41" t="s">
        <v>148</v>
      </c>
      <c r="AE114" s="43">
        <f>IF(VALUE(AD114)&gt;=10,10,SUM(IF(VALUE(AF114)&gt;=10,3,0),IF(VALUE(AG114)&gt;=10,3,0),IF(VALUE(AH114)&gt;=10,2,0),IF(VALUE(AI114)&gt;=10,2,0)))</f>
        <v>10</v>
      </c>
      <c r="AF114" s="40" t="s">
        <v>49</v>
      </c>
      <c r="AG114" s="40" t="s">
        <v>49</v>
      </c>
      <c r="AH114" s="40" t="s">
        <v>56</v>
      </c>
      <c r="AI114" s="40" t="s">
        <v>44</v>
      </c>
      <c r="AJ114" s="41" t="s">
        <v>136</v>
      </c>
      <c r="AK114" s="43">
        <f>IF(VALUE(AJ114)&gt;=10,8,SUM(IF(VALUE(AL114)&gt;=10,2,0),IF(VALUE(AM114)&gt;=10,2,0),IF(VALUE(AN114)&gt;=10,2,0),IF(VALUE(AO114)&gt;=10,2,0)))</f>
        <v>8</v>
      </c>
      <c r="AL114" s="40" t="s">
        <v>33</v>
      </c>
      <c r="AM114" s="40" t="s">
        <v>33</v>
      </c>
      <c r="AN114" s="40" t="s">
        <v>50</v>
      </c>
      <c r="AO114" s="40" t="s">
        <v>85</v>
      </c>
      <c r="AP114" s="2">
        <f>((X114*12)+(AD114*10)+(AJ114*8))/30</f>
        <v>10.875333333333334</v>
      </c>
      <c r="AQ114" s="46">
        <f>IF(AP114&gt;=10,30,Y114+AE114+AK114)</f>
        <v>30</v>
      </c>
      <c r="AR114" s="2">
        <f>(AP114+V114)/2</f>
        <v>10.575666666666667</v>
      </c>
      <c r="AS114" s="48">
        <f>IF(AR114&gt;=9.99,60,AQ114+W114)</f>
        <v>60</v>
      </c>
      <c r="AT114" s="42" t="str">
        <f>IF(AR114&gt;=9.99,"Admis","Ajourné")</f>
        <v>Admis</v>
      </c>
    </row>
    <row r="115" spans="1:46" ht="15">
      <c r="A115" s="40">
        <v>107</v>
      </c>
      <c r="B115" s="50" t="s">
        <v>725</v>
      </c>
      <c r="C115" s="50" t="s">
        <v>726</v>
      </c>
      <c r="D115" s="50" t="s">
        <v>727</v>
      </c>
      <c r="E115" s="41" t="s">
        <v>493</v>
      </c>
      <c r="F115" s="43">
        <f>IF(VALUE(E115)&gt;=10,12,SUM(IF(VALUE(G115)&gt;=10,4,0),IF(VALUE(H115)&gt;=10,4,0),IF(VALUE(I115)&gt;=10,4,0)))</f>
        <v>12</v>
      </c>
      <c r="G115" s="40" t="s">
        <v>60</v>
      </c>
      <c r="H115" s="40" t="s">
        <v>85</v>
      </c>
      <c r="I115" s="40" t="s">
        <v>114</v>
      </c>
      <c r="J115" s="41" t="s">
        <v>251</v>
      </c>
      <c r="K115" s="43">
        <f>IF(VALUE(J115)&gt;=10,10,SUM(IF(VALUE(L115)&gt;=10,2,0),IF(VALUE(M115)&gt;=10,2,0),IF(VALUE(N115)&gt;=10,3,0),IF(VALUE(O115)&gt;=10,3,0)))</f>
        <v>8</v>
      </c>
      <c r="L115" s="40" t="s">
        <v>38</v>
      </c>
      <c r="M115" s="40" t="s">
        <v>310</v>
      </c>
      <c r="N115" s="40" t="s">
        <v>33</v>
      </c>
      <c r="O115" s="40" t="s">
        <v>34</v>
      </c>
      <c r="P115" s="41" t="s">
        <v>249</v>
      </c>
      <c r="Q115" s="43">
        <f>IF(VALUE(P115)&gt;=10,8,SUM(IF(VALUE(R115)&gt;=10,2,0),IF(VALUE(S115)&gt;=10,2,0),IF(VALUE(T115)&gt;=10,2,0),IF(VALUE(U115)&gt;=10,2,0)))</f>
        <v>6</v>
      </c>
      <c r="R115" s="40" t="s">
        <v>33</v>
      </c>
      <c r="S115" s="40" t="s">
        <v>97</v>
      </c>
      <c r="T115" s="40" t="s">
        <v>85</v>
      </c>
      <c r="U115" s="40" t="s">
        <v>115</v>
      </c>
      <c r="V115" s="2">
        <f>((E115*12)+(J115*10)+(P115*8))/30</f>
        <v>9.813333333333334</v>
      </c>
      <c r="W115" s="46">
        <f>IF(V115&gt;=10,30,F115+K115+Q115)</f>
        <v>26</v>
      </c>
      <c r="X115" s="41" t="s">
        <v>705</v>
      </c>
      <c r="Y115" s="43">
        <f>IF(VALUE(X115)&gt;=10,12,SUM(IF(VALUE(Z115)&gt;=10,3,0),IF(VALUE(AA115)&gt;=10,3,0),IF(VALUE(AB115)&gt;=10,3,0),IF(VALUE(AC115)&gt;=10,3,0)))</f>
        <v>3</v>
      </c>
      <c r="Z115" s="40" t="s">
        <v>482</v>
      </c>
      <c r="AA115" s="40" t="s">
        <v>60</v>
      </c>
      <c r="AB115" s="40" t="s">
        <v>114</v>
      </c>
      <c r="AC115" s="40" t="s">
        <v>51</v>
      </c>
      <c r="AD115" s="41" t="s">
        <v>444</v>
      </c>
      <c r="AE115" s="43">
        <f>IF(VALUE(AD115)&gt;=10,10,SUM(IF(VALUE(AF115)&gt;=10,3,0),IF(VALUE(AG115)&gt;=10,3,0),IF(VALUE(AH115)&gt;=10,2,0),IF(VALUE(AI115)&gt;=10,2,0)))</f>
        <v>5</v>
      </c>
      <c r="AF115" s="40" t="s">
        <v>50</v>
      </c>
      <c r="AG115" s="40" t="s">
        <v>44</v>
      </c>
      <c r="AH115" s="40" t="s">
        <v>38</v>
      </c>
      <c r="AI115" s="40" t="s">
        <v>312</v>
      </c>
      <c r="AJ115" s="41" t="s">
        <v>728</v>
      </c>
      <c r="AK115" s="43">
        <f>IF(VALUE(AJ115)&gt;=10,8,SUM(IF(VALUE(AL115)&gt;=10,2,0),IF(VALUE(AM115)&gt;=10,2,0),IF(VALUE(AN115)&gt;=10,2,0),IF(VALUE(AO115)&gt;=10,2,0)))</f>
        <v>2</v>
      </c>
      <c r="AL115" s="40" t="s">
        <v>34</v>
      </c>
      <c r="AM115" s="40" t="s">
        <v>51</v>
      </c>
      <c r="AN115" s="40" t="s">
        <v>51</v>
      </c>
      <c r="AO115" s="40" t="s">
        <v>120</v>
      </c>
      <c r="AP115" s="2">
        <f>((X115*12)+(AD115*10)+(AJ115*8))/30</f>
        <v>6.225333333333334</v>
      </c>
      <c r="AQ115" s="46">
        <f>IF(AP115&gt;=10,30,Y115+AE115+AK115)</f>
        <v>10</v>
      </c>
      <c r="AR115" s="2">
        <f>(AP115+V115)/2</f>
        <v>8.019333333333334</v>
      </c>
      <c r="AS115" s="48">
        <f>IF(AR115&gt;=9.99,60,AQ115+W115)</f>
        <v>36</v>
      </c>
      <c r="AT115" s="42" t="str">
        <f>IF(AR115&gt;=9.99,"Admis","Ajourné")</f>
        <v>Ajourné</v>
      </c>
    </row>
    <row r="116" spans="1:46" ht="15">
      <c r="A116" s="40">
        <v>108</v>
      </c>
      <c r="B116" s="50" t="s">
        <v>729</v>
      </c>
      <c r="C116" s="50" t="s">
        <v>730</v>
      </c>
      <c r="D116" s="50" t="s">
        <v>475</v>
      </c>
      <c r="E116" s="41" t="s">
        <v>731</v>
      </c>
      <c r="F116" s="43">
        <f>IF(VALUE(E116)&gt;=10,12,SUM(IF(VALUE(G116)&gt;=10,4,0),IF(VALUE(H116)&gt;=10,4,0),IF(VALUE(I116)&gt;=10,4,0)))</f>
        <v>0</v>
      </c>
      <c r="G116" s="40" t="s">
        <v>236</v>
      </c>
      <c r="H116" s="40" t="s">
        <v>67</v>
      </c>
      <c r="I116" s="40" t="s">
        <v>99</v>
      </c>
      <c r="J116" s="41" t="s">
        <v>732</v>
      </c>
      <c r="K116" s="43">
        <f>IF(VALUE(J116)&gt;=10,10,SUM(IF(VALUE(L116)&gt;=10,2,0),IF(VALUE(M116)&gt;=10,2,0),IF(VALUE(N116)&gt;=10,3,0),IF(VALUE(O116)&gt;=10,3,0)))</f>
        <v>2</v>
      </c>
      <c r="L116" s="40" t="s">
        <v>38</v>
      </c>
      <c r="M116" s="40" t="s">
        <v>155</v>
      </c>
      <c r="N116" s="40" t="s">
        <v>44</v>
      </c>
      <c r="O116" s="40" t="s">
        <v>65</v>
      </c>
      <c r="P116" s="41" t="s">
        <v>249</v>
      </c>
      <c r="Q116" s="43">
        <f>IF(VALUE(P116)&gt;=10,8,SUM(IF(VALUE(R116)&gt;=10,2,0),IF(VALUE(S116)&gt;=10,2,0),IF(VALUE(T116)&gt;=10,2,0),IF(VALUE(U116)&gt;=10,2,0)))</f>
        <v>4</v>
      </c>
      <c r="R116" s="40" t="s">
        <v>59</v>
      </c>
      <c r="S116" s="40" t="s">
        <v>59</v>
      </c>
      <c r="T116" s="40" t="s">
        <v>34</v>
      </c>
      <c r="U116" s="40" t="s">
        <v>85</v>
      </c>
      <c r="V116" s="2">
        <f>((E116*12)+(J116*10)+(P116*8))/30</f>
        <v>8.253999999999998</v>
      </c>
      <c r="W116" s="46">
        <f>IF(V116&gt;=10,30,F116+K116+Q116)</f>
        <v>6</v>
      </c>
      <c r="X116" s="41" t="s">
        <v>48</v>
      </c>
      <c r="Y116" s="43">
        <f>IF(VALUE(X116)&gt;=10,12,SUM(IF(VALUE(Z116)&gt;=10,3,0),IF(VALUE(AA116)&gt;=10,3,0),IF(VALUE(AB116)&gt;=10,3,0),IF(VALUE(AC116)&gt;=10,3,0)))</f>
        <v>12</v>
      </c>
      <c r="Z116" s="40" t="s">
        <v>47</v>
      </c>
      <c r="AA116" s="40" t="s">
        <v>56</v>
      </c>
      <c r="AB116" s="40" t="s">
        <v>60</v>
      </c>
      <c r="AC116" s="40" t="s">
        <v>85</v>
      </c>
      <c r="AD116" s="41" t="s">
        <v>561</v>
      </c>
      <c r="AE116" s="43">
        <f>IF(VALUE(AD116)&gt;=10,10,SUM(IF(VALUE(AF116)&gt;=10,3,0),IF(VALUE(AG116)&gt;=10,3,0),IF(VALUE(AH116)&gt;=10,2,0),IF(VALUE(AI116)&gt;=10,2,0)))</f>
        <v>0</v>
      </c>
      <c r="AF116" s="40" t="s">
        <v>42</v>
      </c>
      <c r="AG116" s="40" t="s">
        <v>47</v>
      </c>
      <c r="AH116" s="40" t="s">
        <v>42</v>
      </c>
      <c r="AI116" s="40" t="s">
        <v>67</v>
      </c>
      <c r="AJ116" s="41" t="s">
        <v>242</v>
      </c>
      <c r="AK116" s="43">
        <f>IF(VALUE(AJ116)&gt;=10,8,SUM(IF(VALUE(AL116)&gt;=10,2,0),IF(VALUE(AM116)&gt;=10,2,0),IF(VALUE(AN116)&gt;=10,2,0),IF(VALUE(AO116)&gt;=10,2,0)))</f>
        <v>4</v>
      </c>
      <c r="AL116" s="40" t="s">
        <v>120</v>
      </c>
      <c r="AM116" s="40" t="s">
        <v>318</v>
      </c>
      <c r="AN116" s="40" t="s">
        <v>126</v>
      </c>
      <c r="AO116" s="40" t="s">
        <v>145</v>
      </c>
      <c r="AP116" s="2">
        <f>((X116*12)+(AD116*10)+(AJ116*8))/30</f>
        <v>9.422666666666666</v>
      </c>
      <c r="AQ116" s="46">
        <f>IF(AP116&gt;=10,30,Y116+AE116+AK116)</f>
        <v>16</v>
      </c>
      <c r="AR116" s="2">
        <f>(AP116+V116)/2</f>
        <v>8.838333333333331</v>
      </c>
      <c r="AS116" s="48">
        <f>IF(AR116&gt;=9.99,60,AQ116+W116)</f>
        <v>22</v>
      </c>
      <c r="AT116" s="42" t="str">
        <f>IF(AR116&gt;=9.99,"Admis","Ajourné")</f>
        <v>Ajourné</v>
      </c>
    </row>
    <row r="117" spans="1:46" ht="15">
      <c r="A117" s="40">
        <v>109</v>
      </c>
      <c r="B117" s="50" t="s">
        <v>734</v>
      </c>
      <c r="C117" s="50" t="s">
        <v>735</v>
      </c>
      <c r="D117" s="50" t="s">
        <v>736</v>
      </c>
      <c r="E117" s="54" t="s">
        <v>212</v>
      </c>
      <c r="F117" s="43">
        <f>IF(VALUE(E117)&gt;=10,12,SUM(IF(VALUE(G117)&gt;=10,4,0),IF(VALUE(H117)&gt;=10,4,0),IF(VALUE(I117)&gt;=10,4,0)))</f>
        <v>12</v>
      </c>
      <c r="G117" s="53" t="s">
        <v>32</v>
      </c>
      <c r="H117" s="40" t="s">
        <v>33</v>
      </c>
      <c r="I117" s="40" t="s">
        <v>50</v>
      </c>
      <c r="J117" s="41" t="s">
        <v>425</v>
      </c>
      <c r="K117" s="43">
        <f>IF(VALUE(J117)&gt;=10,10,SUM(IF(VALUE(L117)&gt;=10,2,0),IF(VALUE(M117)&gt;=10,2,0),IF(VALUE(N117)&gt;=10,3,0),IF(VALUE(O117)&gt;=10,3,0)))</f>
        <v>10</v>
      </c>
      <c r="L117" s="40" t="s">
        <v>35</v>
      </c>
      <c r="M117" s="40" t="s">
        <v>67</v>
      </c>
      <c r="N117" s="40" t="s">
        <v>33</v>
      </c>
      <c r="O117" s="40" t="s">
        <v>85</v>
      </c>
      <c r="P117" s="41" t="s">
        <v>68</v>
      </c>
      <c r="Q117" s="43">
        <f>IF(VALUE(P117)&gt;=10,8,SUM(IF(VALUE(R117)&gt;=10,2,0),IF(VALUE(S117)&gt;=10,2,0),IF(VALUE(T117)&gt;=10,2,0),IF(VALUE(U117)&gt;=10,2,0)))</f>
        <v>8</v>
      </c>
      <c r="R117" s="40" t="s">
        <v>101</v>
      </c>
      <c r="S117" s="40" t="s">
        <v>42</v>
      </c>
      <c r="T117" s="40" t="s">
        <v>85</v>
      </c>
      <c r="U117" s="40" t="s">
        <v>40</v>
      </c>
      <c r="V117" s="2">
        <f>((E117*12)+(J117*10)+(P117*8))/30</f>
        <v>10.567333333333332</v>
      </c>
      <c r="W117" s="46">
        <f>IF(V117&gt;=10,30,F117+K117+Q117)</f>
        <v>30</v>
      </c>
      <c r="X117" s="41" t="s">
        <v>181</v>
      </c>
      <c r="Y117" s="43">
        <f>IF(VALUE(X117)&gt;=10,12,SUM(IF(VALUE(Z117)&gt;=10,3,0),IF(VALUE(AA117)&gt;=10,3,0),IF(VALUE(AB117)&gt;=10,3,0),IF(VALUE(AC117)&gt;=10,3,0)))</f>
        <v>0</v>
      </c>
      <c r="Z117" s="40" t="s">
        <v>67</v>
      </c>
      <c r="AA117" s="40" t="s">
        <v>43</v>
      </c>
      <c r="AB117" s="40" t="s">
        <v>44</v>
      </c>
      <c r="AC117" s="40" t="s">
        <v>44</v>
      </c>
      <c r="AD117" s="41" t="s">
        <v>266</v>
      </c>
      <c r="AE117" s="43">
        <f>IF(VALUE(AD117)&gt;=10,10,SUM(IF(VALUE(AF117)&gt;=10,3,0),IF(VALUE(AG117)&gt;=10,3,0),IF(VALUE(AH117)&gt;=10,2,0),IF(VALUE(AI117)&gt;=10,2,0)))</f>
        <v>10</v>
      </c>
      <c r="AF117" s="40" t="s">
        <v>96</v>
      </c>
      <c r="AG117" s="40" t="s">
        <v>59</v>
      </c>
      <c r="AH117" s="40" t="s">
        <v>38</v>
      </c>
      <c r="AI117" s="40" t="s">
        <v>43</v>
      </c>
      <c r="AJ117" s="41" t="s">
        <v>223</v>
      </c>
      <c r="AK117" s="43">
        <f>IF(VALUE(AJ117)&gt;=10,8,SUM(IF(VALUE(AL117)&gt;=10,2,0),IF(VALUE(AM117)&gt;=10,2,0),IF(VALUE(AN117)&gt;=10,2,0),IF(VALUE(AO117)&gt;=10,2,0)))</f>
        <v>2</v>
      </c>
      <c r="AL117" s="40" t="s">
        <v>47</v>
      </c>
      <c r="AM117" s="40" t="s">
        <v>42</v>
      </c>
      <c r="AN117" s="40" t="s">
        <v>38</v>
      </c>
      <c r="AO117" s="40" t="s">
        <v>42</v>
      </c>
      <c r="AP117" s="2">
        <f>((X117*12)+(AD117*10)+(AJ117*8))/30</f>
        <v>9.458666666666666</v>
      </c>
      <c r="AQ117" s="46">
        <f>IF(AP117&gt;=10,30,Y117+AE117+AK117)</f>
        <v>12</v>
      </c>
      <c r="AR117" s="2">
        <f>(AP117+V117)/2</f>
        <v>10.012999999999998</v>
      </c>
      <c r="AS117" s="48">
        <f>IF(AR117&gt;=9.99,60,AQ117+W117)</f>
        <v>60</v>
      </c>
      <c r="AT117" s="42" t="str">
        <f>IF(AR117&gt;=9.99,"Admis","Ajourné")</f>
        <v>Admis</v>
      </c>
    </row>
    <row r="118" spans="1:46" ht="15">
      <c r="A118" s="40">
        <v>110</v>
      </c>
      <c r="B118" s="50" t="s">
        <v>737</v>
      </c>
      <c r="C118" s="50" t="s">
        <v>738</v>
      </c>
      <c r="D118" s="50" t="s">
        <v>739</v>
      </c>
      <c r="E118" s="41" t="s">
        <v>250</v>
      </c>
      <c r="F118" s="43">
        <f>IF(VALUE(E118)&gt;=10,12,SUM(IF(VALUE(G118)&gt;=10,4,0),IF(VALUE(H118)&gt;=10,4,0),IF(VALUE(I118)&gt;=10,4,0)))</f>
        <v>12</v>
      </c>
      <c r="G118" s="40" t="s">
        <v>99</v>
      </c>
      <c r="H118" s="40" t="s">
        <v>56</v>
      </c>
      <c r="I118" s="40" t="s">
        <v>75</v>
      </c>
      <c r="J118" s="41" t="s">
        <v>66</v>
      </c>
      <c r="K118" s="43">
        <f>IF(VALUE(J118)&gt;=10,10,SUM(IF(VALUE(L118)&gt;=10,2,0),IF(VALUE(M118)&gt;=10,2,0),IF(VALUE(N118)&gt;=10,3,0),IF(VALUE(O118)&gt;=10,3,0)))</f>
        <v>10</v>
      </c>
      <c r="L118" s="40" t="s">
        <v>85</v>
      </c>
      <c r="M118" s="40" t="s">
        <v>85</v>
      </c>
      <c r="N118" s="40" t="s">
        <v>60</v>
      </c>
      <c r="O118" s="40" t="s">
        <v>47</v>
      </c>
      <c r="P118" s="41" t="s">
        <v>361</v>
      </c>
      <c r="Q118" s="43">
        <f>IF(VALUE(P118)&gt;=10,8,SUM(IF(VALUE(R118)&gt;=10,2,0),IF(VALUE(S118)&gt;=10,2,0),IF(VALUE(T118)&gt;=10,2,0),IF(VALUE(U118)&gt;=10,2,0)))</f>
        <v>8</v>
      </c>
      <c r="R118" s="40" t="s">
        <v>49</v>
      </c>
      <c r="S118" s="40" t="s">
        <v>85</v>
      </c>
      <c r="T118" s="40" t="s">
        <v>42</v>
      </c>
      <c r="U118" s="40" t="s">
        <v>161</v>
      </c>
      <c r="V118" s="2">
        <f>((E118*12)+(J118*10)+(P118*8))/30</f>
        <v>10.708666666666666</v>
      </c>
      <c r="W118" s="46">
        <f>IF(V118&gt;=10,30,F118+K118+Q118)</f>
        <v>30</v>
      </c>
      <c r="X118" s="41" t="s">
        <v>114</v>
      </c>
      <c r="Y118" s="43">
        <f>IF(VALUE(X118)&gt;=10,12,SUM(IF(VALUE(Z118)&gt;=10,3,0),IF(VALUE(AA118)&gt;=10,3,0),IF(VALUE(AB118)&gt;=10,3,0),IF(VALUE(AC118)&gt;=10,3,0)))</f>
        <v>6</v>
      </c>
      <c r="Z118" s="40" t="s">
        <v>38</v>
      </c>
      <c r="AA118" s="40" t="s">
        <v>32</v>
      </c>
      <c r="AB118" s="40" t="s">
        <v>44</v>
      </c>
      <c r="AC118" s="40" t="s">
        <v>105</v>
      </c>
      <c r="AD118" s="41" t="s">
        <v>417</v>
      </c>
      <c r="AE118" s="43">
        <f>IF(VALUE(AD118)&gt;=10,10,SUM(IF(VALUE(AF118)&gt;=10,3,0),IF(VALUE(AG118)&gt;=10,3,0),IF(VALUE(AH118)&gt;=10,2,0),IF(VALUE(AI118)&gt;=10,2,0)))</f>
        <v>10</v>
      </c>
      <c r="AF118" s="40" t="s">
        <v>97</v>
      </c>
      <c r="AG118" s="40" t="s">
        <v>42</v>
      </c>
      <c r="AH118" s="40" t="s">
        <v>42</v>
      </c>
      <c r="AI118" s="40" t="s">
        <v>42</v>
      </c>
      <c r="AJ118" s="41" t="s">
        <v>303</v>
      </c>
      <c r="AK118" s="43">
        <f>IF(VALUE(AJ118)&gt;=10,8,SUM(IF(VALUE(AL118)&gt;=10,2,0),IF(VALUE(AM118)&gt;=10,2,0),IF(VALUE(AN118)&gt;=10,2,0),IF(VALUE(AO118)&gt;=10,2,0)))</f>
        <v>8</v>
      </c>
      <c r="AL118" s="40" t="s">
        <v>41</v>
      </c>
      <c r="AM118" s="40" t="s">
        <v>38</v>
      </c>
      <c r="AN118" s="40" t="s">
        <v>38</v>
      </c>
      <c r="AO118" s="40" t="s">
        <v>34</v>
      </c>
      <c r="AP118" s="2">
        <f>((X118*12)+(AD118*10)+(AJ118*8))/30</f>
        <v>9.964</v>
      </c>
      <c r="AQ118" s="46">
        <f>IF(AP118&gt;=10,30,Y118+AE118+AK118)</f>
        <v>24</v>
      </c>
      <c r="AR118" s="2">
        <f>(AP118+V118)/2</f>
        <v>10.336333333333332</v>
      </c>
      <c r="AS118" s="48">
        <f>IF(AR118&gt;=9.99,60,AQ118+W118)</f>
        <v>60</v>
      </c>
      <c r="AT118" s="42" t="str">
        <f>IF(AR118&gt;=9.99,"Admis","Ajourné")</f>
        <v>Admis</v>
      </c>
    </row>
    <row r="119" spans="1:46" ht="15">
      <c r="A119" s="40">
        <v>111</v>
      </c>
      <c r="B119" s="50" t="s">
        <v>741</v>
      </c>
      <c r="C119" s="50" t="s">
        <v>742</v>
      </c>
      <c r="D119" s="50" t="s">
        <v>743</v>
      </c>
      <c r="E119" s="41" t="s">
        <v>744</v>
      </c>
      <c r="F119" s="43">
        <f>IF(VALUE(E119)&gt;=10,12,SUM(IF(VALUE(G119)&gt;=10,4,0),IF(VALUE(H119)&gt;=10,4,0),IF(VALUE(I119)&gt;=10,4,0)))</f>
        <v>0</v>
      </c>
      <c r="G119" s="40" t="s">
        <v>51</v>
      </c>
      <c r="H119" s="40" t="s">
        <v>333</v>
      </c>
      <c r="I119" s="40" t="s">
        <v>228</v>
      </c>
      <c r="J119" s="41" t="s">
        <v>594</v>
      </c>
      <c r="K119" s="43">
        <f>IF(VALUE(J119)&gt;=10,10,SUM(IF(VALUE(L119)&gt;=10,2,0),IF(VALUE(M119)&gt;=10,2,0),IF(VALUE(N119)&gt;=10,3,0),IF(VALUE(O119)&gt;=10,3,0)))</f>
        <v>5</v>
      </c>
      <c r="L119" s="40" t="s">
        <v>38</v>
      </c>
      <c r="M119" s="40" t="s">
        <v>268</v>
      </c>
      <c r="N119" s="40" t="s">
        <v>42</v>
      </c>
      <c r="O119" s="40" t="s">
        <v>35</v>
      </c>
      <c r="P119" s="41" t="s">
        <v>171</v>
      </c>
      <c r="Q119" s="43">
        <f>IF(VALUE(P119)&gt;=10,8,SUM(IF(VALUE(R119)&gt;=10,2,0),IF(VALUE(S119)&gt;=10,2,0),IF(VALUE(T119)&gt;=10,2,0),IF(VALUE(U119)&gt;=10,2,0)))</f>
        <v>2</v>
      </c>
      <c r="R119" s="40" t="s">
        <v>115</v>
      </c>
      <c r="S119" s="40" t="s">
        <v>51</v>
      </c>
      <c r="T119" s="40" t="s">
        <v>103</v>
      </c>
      <c r="U119" s="40" t="s">
        <v>42</v>
      </c>
      <c r="V119" s="2">
        <f>((E119*12)+(J119*10)+(P119*8))/30</f>
        <v>6.646666666666666</v>
      </c>
      <c r="W119" s="46">
        <f>IF(V119&gt;=10,30,F119+K119+Q119)</f>
        <v>7</v>
      </c>
      <c r="X119" s="41" t="s">
        <v>745</v>
      </c>
      <c r="Y119" s="43">
        <f>IF(VALUE(X119)&gt;=10,12,SUM(IF(VALUE(Z119)&gt;=10,3,0),IF(VALUE(AA119)&gt;=10,3,0),IF(VALUE(AB119)&gt;=10,3,0),IF(VALUE(AC119)&gt;=10,3,0)))</f>
        <v>0</v>
      </c>
      <c r="Z119" s="40" t="s">
        <v>114</v>
      </c>
      <c r="AA119" s="40" t="s">
        <v>237</v>
      </c>
      <c r="AB119" s="40" t="s">
        <v>134</v>
      </c>
      <c r="AC119" s="40" t="s">
        <v>105</v>
      </c>
      <c r="AD119" s="41" t="s">
        <v>746</v>
      </c>
      <c r="AE119" s="43">
        <f>IF(VALUE(AD119)&gt;=10,10,SUM(IF(VALUE(AF119)&gt;=10,3,0),IF(VALUE(AG119)&gt;=10,3,0),IF(VALUE(AH119)&gt;=10,2,0),IF(VALUE(AI119)&gt;=10,2,0)))</f>
        <v>3</v>
      </c>
      <c r="AF119" s="40" t="s">
        <v>41</v>
      </c>
      <c r="AG119" s="40" t="s">
        <v>51</v>
      </c>
      <c r="AH119" s="40" t="s">
        <v>354</v>
      </c>
      <c r="AI119" s="40" t="s">
        <v>275</v>
      </c>
      <c r="AJ119" s="41" t="s">
        <v>747</v>
      </c>
      <c r="AK119" s="43">
        <f>IF(VALUE(AJ119)&gt;=10,8,SUM(IF(VALUE(AL119)&gt;=10,2,0),IF(VALUE(AM119)&gt;=10,2,0),IF(VALUE(AN119)&gt;=10,2,0),IF(VALUE(AO119)&gt;=10,2,0)))</f>
        <v>2</v>
      </c>
      <c r="AL119" s="40" t="s">
        <v>171</v>
      </c>
      <c r="AM119" s="40" t="s">
        <v>51</v>
      </c>
      <c r="AN119" s="40" t="s">
        <v>47</v>
      </c>
      <c r="AO119" s="40" t="s">
        <v>49</v>
      </c>
      <c r="AP119" s="2">
        <f>((X119*12)+(AD119*10)+(AJ119*8))/30</f>
        <v>6.056666666666667</v>
      </c>
      <c r="AQ119" s="46">
        <f>IF(AP119&gt;=10,30,Y119+AE119+AK119)</f>
        <v>5</v>
      </c>
      <c r="AR119" s="2">
        <f>(AP119+V119)/2</f>
        <v>6.351666666666667</v>
      </c>
      <c r="AS119" s="48">
        <f>IF(AR119&gt;=9.99,60,AQ119+W119)</f>
        <v>12</v>
      </c>
      <c r="AT119" s="42" t="str">
        <f>IF(AR119&gt;=9.99,"Admis","Ajourné")</f>
        <v>Ajourné</v>
      </c>
    </row>
    <row r="120" spans="1:46" ht="15">
      <c r="A120" s="40">
        <v>112</v>
      </c>
      <c r="B120" s="50" t="s">
        <v>748</v>
      </c>
      <c r="C120" s="50" t="s">
        <v>742</v>
      </c>
      <c r="D120" s="50" t="s">
        <v>749</v>
      </c>
      <c r="E120" s="41" t="s">
        <v>43</v>
      </c>
      <c r="F120" s="43">
        <f>IF(VALUE(E120)&gt;=10,12,SUM(IF(VALUE(G120)&gt;=10,4,0),IF(VALUE(H120)&gt;=10,4,0),IF(VALUE(I120)&gt;=10,4,0)))</f>
        <v>4</v>
      </c>
      <c r="G120" s="40" t="s">
        <v>154</v>
      </c>
      <c r="H120" s="40" t="s">
        <v>56</v>
      </c>
      <c r="I120" s="40" t="s">
        <v>83</v>
      </c>
      <c r="J120" s="41" t="s">
        <v>750</v>
      </c>
      <c r="K120" s="43">
        <f>IF(VALUE(J120)&gt;=10,10,SUM(IF(VALUE(L120)&gt;=10,2,0),IF(VALUE(M120)&gt;=10,2,0),IF(VALUE(N120)&gt;=10,3,0),IF(VALUE(O120)&gt;=10,3,0)))</f>
        <v>2</v>
      </c>
      <c r="L120" s="40" t="s">
        <v>38</v>
      </c>
      <c r="M120" s="40" t="s">
        <v>114</v>
      </c>
      <c r="N120" s="40" t="s">
        <v>116</v>
      </c>
      <c r="O120" s="40" t="s">
        <v>42</v>
      </c>
      <c r="P120" s="41" t="s">
        <v>238</v>
      </c>
      <c r="Q120" s="43">
        <f>IF(VALUE(P120)&gt;=10,8,SUM(IF(VALUE(R120)&gt;=10,2,0),IF(VALUE(S120)&gt;=10,2,0),IF(VALUE(T120)&gt;=10,2,0),IF(VALUE(U120)&gt;=10,2,0)))</f>
        <v>8</v>
      </c>
      <c r="R120" s="40" t="s">
        <v>101</v>
      </c>
      <c r="S120" s="40" t="s">
        <v>59</v>
      </c>
      <c r="T120" s="40" t="s">
        <v>174</v>
      </c>
      <c r="U120" s="40" t="s">
        <v>85</v>
      </c>
      <c r="V120" s="2">
        <f>((E120*12)+(J120*10)+(P120*8))/30</f>
        <v>9.674000000000001</v>
      </c>
      <c r="W120" s="46">
        <f>IF(V120&gt;=10,30,F120+K120+Q120)</f>
        <v>14</v>
      </c>
      <c r="X120" s="41" t="s">
        <v>60</v>
      </c>
      <c r="Y120" s="43">
        <f>IF(VALUE(X120)&gt;=10,12,SUM(IF(VALUE(Z120)&gt;=10,3,0),IF(VALUE(AA120)&gt;=10,3,0),IF(VALUE(AB120)&gt;=10,3,0),IF(VALUE(AC120)&gt;=10,3,0)))</f>
        <v>12</v>
      </c>
      <c r="Z120" s="40" t="s">
        <v>114</v>
      </c>
      <c r="AA120" s="40" t="s">
        <v>56</v>
      </c>
      <c r="AB120" s="40" t="s">
        <v>32</v>
      </c>
      <c r="AC120" s="40" t="s">
        <v>38</v>
      </c>
      <c r="AD120" s="41" t="s">
        <v>685</v>
      </c>
      <c r="AE120" s="43">
        <f>IF(VALUE(AD120)&gt;=10,10,SUM(IF(VALUE(AF120)&gt;=10,3,0),IF(VALUE(AG120)&gt;=10,3,0),IF(VALUE(AH120)&gt;=10,2,0),IF(VALUE(AI120)&gt;=10,2,0)))</f>
        <v>10</v>
      </c>
      <c r="AF120" s="40" t="s">
        <v>49</v>
      </c>
      <c r="AG120" s="40" t="s">
        <v>33</v>
      </c>
      <c r="AH120" s="40" t="s">
        <v>114</v>
      </c>
      <c r="AI120" s="40" t="s">
        <v>43</v>
      </c>
      <c r="AJ120" s="41" t="s">
        <v>263</v>
      </c>
      <c r="AK120" s="43">
        <f>IF(VALUE(AJ120)&gt;=10,8,SUM(IF(VALUE(AL120)&gt;=10,2,0),IF(VALUE(AM120)&gt;=10,2,0),IF(VALUE(AN120)&gt;=10,2,0),IF(VALUE(AO120)&gt;=10,2,0)))</f>
        <v>8</v>
      </c>
      <c r="AL120" s="40" t="s">
        <v>154</v>
      </c>
      <c r="AM120" s="40" t="s">
        <v>59</v>
      </c>
      <c r="AN120" s="40" t="s">
        <v>97</v>
      </c>
      <c r="AO120" s="40" t="s">
        <v>97</v>
      </c>
      <c r="AP120" s="2">
        <f>((X120*12)+(AD120*10)+(AJ120*8))/30</f>
        <v>10.45</v>
      </c>
      <c r="AQ120" s="46">
        <f>IF(AP120&gt;=10,30,Y120+AE120+AK120)</f>
        <v>30</v>
      </c>
      <c r="AR120" s="2">
        <f>(AP120+V120)/2</f>
        <v>10.062000000000001</v>
      </c>
      <c r="AS120" s="48">
        <f>IF(AR120&gt;=9.99,60,AQ120+W120)</f>
        <v>60</v>
      </c>
      <c r="AT120" s="42" t="str">
        <f>IF(AR120&gt;=9.99,"Admis","Ajourné")</f>
        <v>Admis</v>
      </c>
    </row>
    <row r="121" spans="1:46" ht="15">
      <c r="A121" s="40">
        <v>113</v>
      </c>
      <c r="B121" s="50" t="s">
        <v>751</v>
      </c>
      <c r="C121" s="50" t="s">
        <v>752</v>
      </c>
      <c r="D121" s="50" t="s">
        <v>753</v>
      </c>
      <c r="E121" s="41" t="s">
        <v>339</v>
      </c>
      <c r="F121" s="43">
        <f>IF(VALUE(E121)&gt;=10,12,SUM(IF(VALUE(G121)&gt;=10,4,0),IF(VALUE(H121)&gt;=10,4,0),IF(VALUE(I121)&gt;=10,4,0)))</f>
        <v>8</v>
      </c>
      <c r="G121" s="40" t="s">
        <v>99</v>
      </c>
      <c r="H121" s="40" t="s">
        <v>33</v>
      </c>
      <c r="I121" s="40" t="s">
        <v>56</v>
      </c>
      <c r="J121" s="41" t="s">
        <v>754</v>
      </c>
      <c r="K121" s="43">
        <f>IF(VALUE(J121)&gt;=10,10,SUM(IF(VALUE(L121)&gt;=10,2,0),IF(VALUE(M121)&gt;=10,2,0),IF(VALUE(N121)&gt;=10,3,0),IF(VALUE(O121)&gt;=10,3,0)))</f>
        <v>6</v>
      </c>
      <c r="L121" s="40" t="s">
        <v>65</v>
      </c>
      <c r="M121" s="40" t="s">
        <v>354</v>
      </c>
      <c r="N121" s="40" t="s">
        <v>45</v>
      </c>
      <c r="O121" s="40" t="s">
        <v>33</v>
      </c>
      <c r="P121" s="41" t="s">
        <v>68</v>
      </c>
      <c r="Q121" s="43">
        <f>IF(VALUE(P121)&gt;=10,8,SUM(IF(VALUE(R121)&gt;=10,2,0),IF(VALUE(S121)&gt;=10,2,0),IF(VALUE(T121)&gt;=10,2,0),IF(VALUE(U121)&gt;=10,2,0)))</f>
        <v>8</v>
      </c>
      <c r="R121" s="40" t="s">
        <v>33</v>
      </c>
      <c r="S121" s="40" t="s">
        <v>44</v>
      </c>
      <c r="T121" s="40" t="s">
        <v>38</v>
      </c>
      <c r="U121" s="40" t="s">
        <v>85</v>
      </c>
      <c r="V121" s="2">
        <f>((E121*12)+(J121*10)+(P121*8))/30</f>
        <v>9.345333333333334</v>
      </c>
      <c r="W121" s="46">
        <f>IF(V121&gt;=10,30,F121+K121+Q121)</f>
        <v>22</v>
      </c>
      <c r="X121" s="41" t="s">
        <v>396</v>
      </c>
      <c r="Y121" s="43">
        <f>IF(VALUE(X121)&gt;=10,12,SUM(IF(VALUE(Z121)&gt;=10,3,0),IF(VALUE(AA121)&gt;=10,3,0),IF(VALUE(AB121)&gt;=10,3,0),IF(VALUE(AC121)&gt;=10,3,0)))</f>
        <v>3</v>
      </c>
      <c r="Z121" s="40" t="s">
        <v>130</v>
      </c>
      <c r="AA121" s="40" t="s">
        <v>43</v>
      </c>
      <c r="AB121" s="40" t="s">
        <v>85</v>
      </c>
      <c r="AC121" s="40" t="s">
        <v>59</v>
      </c>
      <c r="AD121" s="41" t="s">
        <v>411</v>
      </c>
      <c r="AE121" s="43">
        <f>IF(VALUE(AD121)&gt;=10,10,SUM(IF(VALUE(AF121)&gt;=10,3,0),IF(VALUE(AG121)&gt;=10,3,0),IF(VALUE(AH121)&gt;=10,2,0),IF(VALUE(AI121)&gt;=10,2,0)))</f>
        <v>2</v>
      </c>
      <c r="AF121" s="40" t="s">
        <v>91</v>
      </c>
      <c r="AG121" s="40" t="s">
        <v>44</v>
      </c>
      <c r="AH121" s="40" t="s">
        <v>33</v>
      </c>
      <c r="AI121" s="40" t="s">
        <v>142</v>
      </c>
      <c r="AJ121" s="41" t="s">
        <v>195</v>
      </c>
      <c r="AK121" s="43">
        <f>IF(VALUE(AJ121)&gt;=10,8,SUM(IF(VALUE(AL121)&gt;=10,2,0),IF(VALUE(AM121)&gt;=10,2,0),IF(VALUE(AN121)&gt;=10,2,0),IF(VALUE(AO121)&gt;=10,2,0)))</f>
        <v>8</v>
      </c>
      <c r="AL121" s="40" t="s">
        <v>161</v>
      </c>
      <c r="AM121" s="40" t="s">
        <v>33</v>
      </c>
      <c r="AN121" s="40" t="s">
        <v>91</v>
      </c>
      <c r="AO121" s="40" t="s">
        <v>62</v>
      </c>
      <c r="AP121" s="2">
        <f>((X121*12)+(AD121*10)+(AJ121*8))/30</f>
        <v>9.661333333333333</v>
      </c>
      <c r="AQ121" s="46">
        <f>IF(AP121&gt;=10,30,Y121+AE121+AK121)</f>
        <v>13</v>
      </c>
      <c r="AR121" s="2">
        <f>(AP121+V121)/2</f>
        <v>9.503333333333334</v>
      </c>
      <c r="AS121" s="48">
        <f>IF(AR121&gt;=9.99,60,AQ121+W121)</f>
        <v>35</v>
      </c>
      <c r="AT121" s="42" t="str">
        <f>IF(AR121&gt;=9.99,"Admis","Ajourné")</f>
        <v>Ajourné</v>
      </c>
    </row>
    <row r="122" spans="1:46" ht="15">
      <c r="A122" s="40">
        <v>114</v>
      </c>
      <c r="B122" s="50" t="s">
        <v>755</v>
      </c>
      <c r="C122" s="50" t="s">
        <v>756</v>
      </c>
      <c r="D122" s="50" t="s">
        <v>337</v>
      </c>
      <c r="E122" s="41" t="s">
        <v>33</v>
      </c>
      <c r="F122" s="43">
        <f>IF(VALUE(E122)&gt;=10,12,SUM(IF(VALUE(G122)&gt;=10,4,0),IF(VALUE(H122)&gt;=10,4,0),IF(VALUE(I122)&gt;=10,4,0)))</f>
        <v>12</v>
      </c>
      <c r="G122" s="40" t="s">
        <v>42</v>
      </c>
      <c r="H122" s="40" t="s">
        <v>141</v>
      </c>
      <c r="I122" s="40" t="s">
        <v>114</v>
      </c>
      <c r="J122" s="41" t="s">
        <v>757</v>
      </c>
      <c r="K122" s="43">
        <f>IF(VALUE(J122)&gt;=10,10,SUM(IF(VALUE(L122)&gt;=10,2,0),IF(VALUE(M122)&gt;=10,2,0),IF(VALUE(N122)&gt;=10,3,0),IF(VALUE(O122)&gt;=10,3,0)))</f>
        <v>6</v>
      </c>
      <c r="L122" s="40" t="s">
        <v>256</v>
      </c>
      <c r="M122" s="40" t="s">
        <v>116</v>
      </c>
      <c r="N122" s="40" t="s">
        <v>32</v>
      </c>
      <c r="O122" s="40" t="s">
        <v>33</v>
      </c>
      <c r="P122" s="41" t="s">
        <v>34</v>
      </c>
      <c r="Q122" s="43">
        <f>IF(VALUE(P122)&gt;=10,8,SUM(IF(VALUE(R122)&gt;=10,2,0),IF(VALUE(S122)&gt;=10,2,0),IF(VALUE(T122)&gt;=10,2,0),IF(VALUE(U122)&gt;=10,2,0)))</f>
        <v>8</v>
      </c>
      <c r="R122" s="40" t="s">
        <v>33</v>
      </c>
      <c r="S122" s="40" t="s">
        <v>33</v>
      </c>
      <c r="T122" s="40" t="s">
        <v>80</v>
      </c>
      <c r="U122" s="40" t="s">
        <v>85</v>
      </c>
      <c r="V122" s="2">
        <f>((E122*12)+(J122*10)+(P122*8))/30</f>
        <v>10.21</v>
      </c>
      <c r="W122" s="46">
        <f>IF(V122&gt;=10,30,F122+K122+Q122)</f>
        <v>30</v>
      </c>
      <c r="X122" s="41" t="s">
        <v>91</v>
      </c>
      <c r="Y122" s="43">
        <f>IF(VALUE(X122)&gt;=10,12,SUM(IF(VALUE(Z122)&gt;=10,3,0),IF(VALUE(AA122)&gt;=10,3,0),IF(VALUE(AB122)&gt;=10,3,0),IF(VALUE(AC122)&gt;=10,3,0)))</f>
        <v>6</v>
      </c>
      <c r="Z122" s="40" t="s">
        <v>43</v>
      </c>
      <c r="AA122" s="40" t="s">
        <v>33</v>
      </c>
      <c r="AB122" s="40" t="s">
        <v>60</v>
      </c>
      <c r="AC122" s="40" t="s">
        <v>44</v>
      </c>
      <c r="AD122" s="41" t="s">
        <v>397</v>
      </c>
      <c r="AE122" s="43">
        <f>IF(VALUE(AD122)&gt;=10,10,SUM(IF(VALUE(AF122)&gt;=10,3,0),IF(VALUE(AG122)&gt;=10,3,0),IF(VALUE(AH122)&gt;=10,2,0),IF(VALUE(AI122)&gt;=10,2,0)))</f>
        <v>10</v>
      </c>
      <c r="AF122" s="40" t="s">
        <v>50</v>
      </c>
      <c r="AG122" s="40" t="s">
        <v>50</v>
      </c>
      <c r="AH122" s="40" t="s">
        <v>85</v>
      </c>
      <c r="AI122" s="40" t="s">
        <v>114</v>
      </c>
      <c r="AJ122" s="41" t="s">
        <v>758</v>
      </c>
      <c r="AK122" s="43">
        <f>IF(VALUE(AJ122)&gt;=10,8,SUM(IF(VALUE(AL122)&gt;=10,2,0),IF(VALUE(AM122)&gt;=10,2,0),IF(VALUE(AN122)&gt;=10,2,0),IF(VALUE(AO122)&gt;=10,2,0)))</f>
        <v>8</v>
      </c>
      <c r="AL122" s="40" t="s">
        <v>41</v>
      </c>
      <c r="AM122" s="40" t="s">
        <v>41</v>
      </c>
      <c r="AN122" s="40" t="s">
        <v>33</v>
      </c>
      <c r="AO122" s="40" t="s">
        <v>363</v>
      </c>
      <c r="AP122" s="2">
        <f>((X122*12)+(AD122*10)+(AJ122*8))/30</f>
        <v>10.973999999999998</v>
      </c>
      <c r="AQ122" s="46">
        <f>IF(AP122&gt;=10,30,Y122+AE122+AK122)</f>
        <v>30</v>
      </c>
      <c r="AR122" s="2">
        <f>(AP122+V122)/2</f>
        <v>10.591999999999999</v>
      </c>
      <c r="AS122" s="48">
        <f>IF(AR122&gt;=9.99,60,AQ122+W122)</f>
        <v>60</v>
      </c>
      <c r="AT122" s="42" t="str">
        <f>IF(AR122&gt;=9.99,"Admis","Ajourné")</f>
        <v>Admis</v>
      </c>
    </row>
    <row r="123" spans="1:46" ht="15">
      <c r="A123" s="40">
        <v>115</v>
      </c>
      <c r="B123" s="50" t="s">
        <v>759</v>
      </c>
      <c r="C123" s="50" t="s">
        <v>760</v>
      </c>
      <c r="D123" s="50" t="s">
        <v>761</v>
      </c>
      <c r="E123" s="41" t="s">
        <v>100</v>
      </c>
      <c r="F123" s="43">
        <f>IF(VALUE(E123)&gt;=10,12,SUM(IF(VALUE(G123)&gt;=10,4,0),IF(VALUE(H123)&gt;=10,4,0),IF(VALUE(I123)&gt;=10,4,0)))</f>
        <v>12</v>
      </c>
      <c r="G123" s="40" t="s">
        <v>123</v>
      </c>
      <c r="H123" s="40" t="s">
        <v>56</v>
      </c>
      <c r="I123" s="40" t="s">
        <v>50</v>
      </c>
      <c r="J123" s="41" t="s">
        <v>762</v>
      </c>
      <c r="K123" s="43">
        <f>IF(VALUE(J123)&gt;=10,10,SUM(IF(VALUE(L123)&gt;=10,2,0),IF(VALUE(M123)&gt;=10,2,0),IF(VALUE(N123)&gt;=10,3,0),IF(VALUE(O123)&gt;=10,3,0)))</f>
        <v>3</v>
      </c>
      <c r="L123" s="40" t="s">
        <v>115</v>
      </c>
      <c r="M123" s="40" t="s">
        <v>131</v>
      </c>
      <c r="N123" s="40" t="s">
        <v>60</v>
      </c>
      <c r="O123" s="40" t="s">
        <v>42</v>
      </c>
      <c r="P123" s="41" t="s">
        <v>34</v>
      </c>
      <c r="Q123" s="43">
        <f>IF(VALUE(P123)&gt;=10,8,SUM(IF(VALUE(R123)&gt;=10,2,0),IF(VALUE(S123)&gt;=10,2,0),IF(VALUE(T123)&gt;=10,2,0),IF(VALUE(U123)&gt;=10,2,0)))</f>
        <v>8</v>
      </c>
      <c r="R123" s="40" t="s">
        <v>97</v>
      </c>
      <c r="S123" s="40" t="s">
        <v>42</v>
      </c>
      <c r="T123" s="40" t="s">
        <v>49</v>
      </c>
      <c r="U123" s="40" t="s">
        <v>96</v>
      </c>
      <c r="V123" s="2">
        <f>((E123*12)+(J123*10)+(P123*8))/30</f>
        <v>9.9</v>
      </c>
      <c r="W123" s="46">
        <f>IF(V123&gt;=10,30,F123+K123+Q123)</f>
        <v>23</v>
      </c>
      <c r="X123" s="41" t="s">
        <v>516</v>
      </c>
      <c r="Y123" s="43">
        <f>IF(VALUE(X123)&gt;=10,12,SUM(IF(VALUE(Z123)&gt;=10,3,0),IF(VALUE(AA123)&gt;=10,3,0),IF(VALUE(AB123)&gt;=10,3,0),IF(VALUE(AC123)&gt;=10,3,0)))</f>
        <v>12</v>
      </c>
      <c r="Z123" s="40" t="s">
        <v>42</v>
      </c>
      <c r="AA123" s="40" t="s">
        <v>56</v>
      </c>
      <c r="AB123" s="40" t="s">
        <v>45</v>
      </c>
      <c r="AC123" s="40" t="s">
        <v>85</v>
      </c>
      <c r="AD123" s="41" t="s">
        <v>608</v>
      </c>
      <c r="AE123" s="43">
        <f>IF(VALUE(AD123)&gt;=10,10,SUM(IF(VALUE(AF123)&gt;=10,3,0),IF(VALUE(AG123)&gt;=10,3,0),IF(VALUE(AH123)&gt;=10,2,0),IF(VALUE(AI123)&gt;=10,2,0)))</f>
        <v>10</v>
      </c>
      <c r="AF123" s="40" t="s">
        <v>33</v>
      </c>
      <c r="AG123" s="40" t="s">
        <v>38</v>
      </c>
      <c r="AH123" s="40" t="s">
        <v>56</v>
      </c>
      <c r="AI123" s="40" t="s">
        <v>56</v>
      </c>
      <c r="AJ123" s="41" t="s">
        <v>549</v>
      </c>
      <c r="AK123" s="43">
        <f>IF(VALUE(AJ123)&gt;=10,8,SUM(IF(VALUE(AL123)&gt;=10,2,0),IF(VALUE(AM123)&gt;=10,2,0),IF(VALUE(AN123)&gt;=10,2,0),IF(VALUE(AO123)&gt;=10,2,0)))</f>
        <v>8</v>
      </c>
      <c r="AL123" s="40" t="s">
        <v>85</v>
      </c>
      <c r="AM123" s="40" t="s">
        <v>33</v>
      </c>
      <c r="AN123" s="40" t="s">
        <v>34</v>
      </c>
      <c r="AO123" s="40" t="s">
        <v>145</v>
      </c>
      <c r="AP123" s="2">
        <f>((X123*12)+(AD123*10)+(AJ123*8))/30</f>
        <v>11.109999999999998</v>
      </c>
      <c r="AQ123" s="46">
        <f>IF(AP123&gt;=10,30,Y123+AE123+AK123)</f>
        <v>30</v>
      </c>
      <c r="AR123" s="2">
        <f>(AP123+V123)/2</f>
        <v>10.504999999999999</v>
      </c>
      <c r="AS123" s="48">
        <f>IF(AR123&gt;=9.99,60,AQ123+W123)</f>
        <v>60</v>
      </c>
      <c r="AT123" s="42" t="str">
        <f>IF(AR123&gt;=9.99,"Admis","Ajourné")</f>
        <v>Admis</v>
      </c>
    </row>
    <row r="124" spans="1:46" ht="15">
      <c r="A124" s="40">
        <v>116</v>
      </c>
      <c r="B124" s="50" t="s">
        <v>763</v>
      </c>
      <c r="C124" s="50" t="s">
        <v>764</v>
      </c>
      <c r="D124" s="50" t="s">
        <v>765</v>
      </c>
      <c r="E124" s="41" t="s">
        <v>448</v>
      </c>
      <c r="F124" s="43">
        <f>IF(VALUE(E124)&gt;=10,12,SUM(IF(VALUE(G124)&gt;=10,4,0),IF(VALUE(H124)&gt;=10,4,0),IF(VALUE(I124)&gt;=10,4,0)))</f>
        <v>12</v>
      </c>
      <c r="G124" s="40" t="s">
        <v>83</v>
      </c>
      <c r="H124" s="40" t="s">
        <v>60</v>
      </c>
      <c r="I124" s="40" t="s">
        <v>56</v>
      </c>
      <c r="J124" s="41" t="s">
        <v>216</v>
      </c>
      <c r="K124" s="43">
        <f>IF(VALUE(J124)&gt;=10,10,SUM(IF(VALUE(L124)&gt;=10,2,0),IF(VALUE(M124)&gt;=10,2,0),IF(VALUE(N124)&gt;=10,3,0),IF(VALUE(O124)&gt;=10,3,0)))</f>
        <v>6</v>
      </c>
      <c r="L124" s="40" t="s">
        <v>42</v>
      </c>
      <c r="M124" s="40" t="s">
        <v>194</v>
      </c>
      <c r="N124" s="40" t="s">
        <v>45</v>
      </c>
      <c r="O124" s="40" t="s">
        <v>33</v>
      </c>
      <c r="P124" s="41" t="s">
        <v>97</v>
      </c>
      <c r="Q124" s="43">
        <f>IF(VALUE(P124)&gt;=10,8,SUM(IF(VALUE(R124)&gt;=10,2,0),IF(VALUE(S124)&gt;=10,2,0),IF(VALUE(T124)&gt;=10,2,0),IF(VALUE(U124)&gt;=10,2,0)))</f>
        <v>8</v>
      </c>
      <c r="R124" s="40" t="s">
        <v>146</v>
      </c>
      <c r="S124" s="40" t="s">
        <v>44</v>
      </c>
      <c r="T124" s="40" t="s">
        <v>34</v>
      </c>
      <c r="U124" s="40" t="s">
        <v>126</v>
      </c>
      <c r="V124" s="2">
        <f>((E124*12)+(J124*10)+(P124*8))/30</f>
        <v>10.701999999999998</v>
      </c>
      <c r="W124" s="46">
        <f>IF(V124&gt;=10,30,F124+K124+Q124)</f>
        <v>30</v>
      </c>
      <c r="X124" s="41" t="s">
        <v>484</v>
      </c>
      <c r="Y124" s="43">
        <f>IF(VALUE(X124)&gt;=10,12,SUM(IF(VALUE(Z124)&gt;=10,3,0),IF(VALUE(AA124)&gt;=10,3,0),IF(VALUE(AB124)&gt;=10,3,0),IF(VALUE(AC124)&gt;=10,3,0)))</f>
        <v>3</v>
      </c>
      <c r="Z124" s="40" t="s">
        <v>83</v>
      </c>
      <c r="AA124" s="40" t="s">
        <v>56</v>
      </c>
      <c r="AB124" s="40" t="s">
        <v>43</v>
      </c>
      <c r="AC124" s="40" t="s">
        <v>105</v>
      </c>
      <c r="AD124" s="41" t="s">
        <v>685</v>
      </c>
      <c r="AE124" s="43">
        <f>IF(VALUE(AD124)&gt;=10,10,SUM(IF(VALUE(AF124)&gt;=10,3,0),IF(VALUE(AG124)&gt;=10,3,0),IF(VALUE(AH124)&gt;=10,2,0),IF(VALUE(AI124)&gt;=10,2,0)))</f>
        <v>10</v>
      </c>
      <c r="AF124" s="40" t="s">
        <v>91</v>
      </c>
      <c r="AG124" s="40" t="s">
        <v>33</v>
      </c>
      <c r="AH124" s="40" t="s">
        <v>56</v>
      </c>
      <c r="AI124" s="40" t="s">
        <v>90</v>
      </c>
      <c r="AJ124" s="41" t="s">
        <v>220</v>
      </c>
      <c r="AK124" s="43">
        <f>IF(VALUE(AJ124)&gt;=10,8,SUM(IF(VALUE(AL124)&gt;=10,2,0),IF(VALUE(AM124)&gt;=10,2,0),IF(VALUE(AN124)&gt;=10,2,0),IF(VALUE(AO124)&gt;=10,2,0)))</f>
        <v>8</v>
      </c>
      <c r="AL124" s="40" t="s">
        <v>35</v>
      </c>
      <c r="AM124" s="40" t="s">
        <v>42</v>
      </c>
      <c r="AN124" s="40" t="s">
        <v>41</v>
      </c>
      <c r="AO124" s="40" t="s">
        <v>126</v>
      </c>
      <c r="AP124" s="2">
        <f>((X124*12)+(AD124*10)+(AJ124*8))/30</f>
        <v>10.231333333333334</v>
      </c>
      <c r="AQ124" s="46">
        <f>IF(AP124&gt;=10,30,Y124+AE124+AK124)</f>
        <v>30</v>
      </c>
      <c r="AR124" s="2">
        <f>(AP124+V124)/2</f>
        <v>10.466666666666665</v>
      </c>
      <c r="AS124" s="48">
        <f>IF(AR124&gt;=9.99,60,AQ124+W124)</f>
        <v>60</v>
      </c>
      <c r="AT124" s="42" t="str">
        <f>IF(AR124&gt;=9.99,"Admis","Ajourné")</f>
        <v>Admis</v>
      </c>
    </row>
    <row r="125" spans="1:46" ht="15">
      <c r="A125" s="40">
        <v>117</v>
      </c>
      <c r="B125" s="50" t="s">
        <v>766</v>
      </c>
      <c r="C125" s="50" t="s">
        <v>767</v>
      </c>
      <c r="D125" s="50" t="s">
        <v>768</v>
      </c>
      <c r="E125" s="41" t="s">
        <v>75</v>
      </c>
      <c r="F125" s="43">
        <f>IF(VALUE(E125)&gt;=10,12,SUM(IF(VALUE(G125)&gt;=10,4,0),IF(VALUE(H125)&gt;=10,4,0),IF(VALUE(I125)&gt;=10,4,0)))</f>
        <v>12</v>
      </c>
      <c r="G125" s="40" t="s">
        <v>60</v>
      </c>
      <c r="H125" s="40" t="s">
        <v>56</v>
      </c>
      <c r="I125" s="40" t="s">
        <v>35</v>
      </c>
      <c r="J125" s="41" t="s">
        <v>769</v>
      </c>
      <c r="K125" s="43">
        <f>IF(VALUE(J125)&gt;=10,10,SUM(IF(VALUE(L125)&gt;=10,2,0),IF(VALUE(M125)&gt;=10,2,0),IF(VALUE(N125)&gt;=10,3,0),IF(VALUE(O125)&gt;=10,3,0)))</f>
        <v>6</v>
      </c>
      <c r="L125" s="40" t="s">
        <v>59</v>
      </c>
      <c r="M125" s="40" t="s">
        <v>99</v>
      </c>
      <c r="N125" s="40" t="s">
        <v>33</v>
      </c>
      <c r="O125" s="40" t="s">
        <v>33</v>
      </c>
      <c r="P125" s="54" t="s">
        <v>183</v>
      </c>
      <c r="Q125" s="43">
        <f>IF(VALUE(P125)&gt;=10,8,SUM(IF(VALUE(R125)&gt;=10,2,0),IF(VALUE(S125)&gt;=10,2,0),IF(VALUE(T125)&gt;=10,2,0),IF(VALUE(U125)&gt;=10,2,0)))</f>
        <v>6</v>
      </c>
      <c r="R125" s="40" t="s">
        <v>33</v>
      </c>
      <c r="S125" s="40" t="s">
        <v>33</v>
      </c>
      <c r="T125" s="40" t="s">
        <v>47</v>
      </c>
      <c r="U125" s="53" t="s">
        <v>85</v>
      </c>
      <c r="V125" s="2">
        <f>((E125*12)+(J125*10)+(P125*8))/30</f>
        <v>10.01</v>
      </c>
      <c r="W125" s="46">
        <f>IF(V125&gt;=10,30,F125+K125+Q125)</f>
        <v>30</v>
      </c>
      <c r="X125" s="41" t="s">
        <v>187</v>
      </c>
      <c r="Y125" s="43">
        <f>IF(VALUE(X125)&gt;=10,12,SUM(IF(VALUE(Z125)&gt;=10,3,0),IF(VALUE(AA125)&gt;=10,3,0),IF(VALUE(AB125)&gt;=10,3,0),IF(VALUE(AC125)&gt;=10,3,0)))</f>
        <v>12</v>
      </c>
      <c r="Z125" s="40" t="s">
        <v>74</v>
      </c>
      <c r="AA125" s="40" t="s">
        <v>45</v>
      </c>
      <c r="AB125" s="40" t="s">
        <v>33</v>
      </c>
      <c r="AC125" s="40" t="s">
        <v>33</v>
      </c>
      <c r="AD125" s="41" t="s">
        <v>721</v>
      </c>
      <c r="AE125" s="43">
        <f>IF(VALUE(AD125)&gt;=10,10,SUM(IF(VALUE(AF125)&gt;=10,3,0),IF(VALUE(AG125)&gt;=10,3,0),IF(VALUE(AH125)&gt;=10,2,0),IF(VALUE(AI125)&gt;=10,2,0)))</f>
        <v>10</v>
      </c>
      <c r="AF125" s="40" t="s">
        <v>33</v>
      </c>
      <c r="AG125" s="40" t="s">
        <v>38</v>
      </c>
      <c r="AH125" s="40" t="s">
        <v>39</v>
      </c>
      <c r="AI125" s="40" t="s">
        <v>67</v>
      </c>
      <c r="AJ125" s="41" t="s">
        <v>223</v>
      </c>
      <c r="AK125" s="43">
        <f>IF(VALUE(AJ125)&gt;=10,8,SUM(IF(VALUE(AL125)&gt;=10,2,0),IF(VALUE(AM125)&gt;=10,2,0),IF(VALUE(AN125)&gt;=10,2,0),IF(VALUE(AO125)&gt;=10,2,0)))</f>
        <v>4</v>
      </c>
      <c r="AL125" s="40" t="s">
        <v>33</v>
      </c>
      <c r="AM125" s="40" t="s">
        <v>33</v>
      </c>
      <c r="AN125" s="40" t="s">
        <v>154</v>
      </c>
      <c r="AO125" s="40" t="s">
        <v>44</v>
      </c>
      <c r="AP125" s="2">
        <f>((X125*12)+(AD125*10)+(AJ125*8))/30</f>
        <v>10.059333333333335</v>
      </c>
      <c r="AQ125" s="46">
        <f>IF(AP125&gt;=10,30,Y125+AE125+AK125)</f>
        <v>30</v>
      </c>
      <c r="AR125" s="2">
        <f>(AP125+V125)/2</f>
        <v>10.034666666666666</v>
      </c>
      <c r="AS125" s="48">
        <f>IF(AR125&gt;=9.99,60,AQ125+W125)</f>
        <v>60</v>
      </c>
      <c r="AT125" s="42" t="str">
        <f>IF(AR125&gt;=9.99,"Admis","Ajourné")</f>
        <v>Admis</v>
      </c>
    </row>
    <row r="126" spans="1:46" ht="15">
      <c r="A126" s="40">
        <v>118</v>
      </c>
      <c r="B126" s="50" t="s">
        <v>771</v>
      </c>
      <c r="C126" s="50" t="s">
        <v>772</v>
      </c>
      <c r="D126" s="50" t="s">
        <v>88</v>
      </c>
      <c r="E126" s="41" t="s">
        <v>56</v>
      </c>
      <c r="F126" s="43">
        <f>IF(VALUE(E126)&gt;=10,12,SUM(IF(VALUE(G126)&gt;=10,4,0),IF(VALUE(H126)&gt;=10,4,0),IF(VALUE(I126)&gt;=10,4,0)))</f>
        <v>12</v>
      </c>
      <c r="G126" s="40" t="s">
        <v>114</v>
      </c>
      <c r="H126" s="40" t="s">
        <v>141</v>
      </c>
      <c r="I126" s="40" t="s">
        <v>38</v>
      </c>
      <c r="J126" s="41" t="s">
        <v>773</v>
      </c>
      <c r="K126" s="43">
        <f>IF(VALUE(J126)&gt;=10,10,SUM(IF(VALUE(L126)&gt;=10,2,0),IF(VALUE(M126)&gt;=10,2,0),IF(VALUE(N126)&gt;=10,3,0),IF(VALUE(O126)&gt;=10,3,0)))</f>
        <v>3</v>
      </c>
      <c r="L126" s="40" t="s">
        <v>237</v>
      </c>
      <c r="M126" s="40" t="s">
        <v>65</v>
      </c>
      <c r="N126" s="40" t="s">
        <v>67</v>
      </c>
      <c r="O126" s="40" t="s">
        <v>33</v>
      </c>
      <c r="P126" s="41" t="s">
        <v>346</v>
      </c>
      <c r="Q126" s="43">
        <f>IF(VALUE(P126)&gt;=10,8,SUM(IF(VALUE(R126)&gt;=10,2,0),IF(VALUE(S126)&gt;=10,2,0),IF(VALUE(T126)&gt;=10,2,0),IF(VALUE(U126)&gt;=10,2,0)))</f>
        <v>8</v>
      </c>
      <c r="R126" s="40" t="s">
        <v>85</v>
      </c>
      <c r="S126" s="40" t="s">
        <v>42</v>
      </c>
      <c r="T126" s="40" t="s">
        <v>35</v>
      </c>
      <c r="U126" s="40" t="s">
        <v>79</v>
      </c>
      <c r="V126" s="2">
        <f>((E126*12)+(J126*10)+(P126*8))/30</f>
        <v>9.883999999999999</v>
      </c>
      <c r="W126" s="46">
        <f>IF(V126&gt;=10,30,F126+K126+Q126)</f>
        <v>23</v>
      </c>
      <c r="X126" s="41" t="s">
        <v>104</v>
      </c>
      <c r="Y126" s="43">
        <f>IF(VALUE(X126)&gt;=10,12,SUM(IF(VALUE(Z126)&gt;=10,3,0),IF(VALUE(AA126)&gt;=10,3,0),IF(VALUE(AB126)&gt;=10,3,0),IF(VALUE(AC126)&gt;=10,3,0)))</f>
        <v>3</v>
      </c>
      <c r="Z126" s="40" t="s">
        <v>134</v>
      </c>
      <c r="AA126" s="40" t="s">
        <v>41</v>
      </c>
      <c r="AB126" s="40" t="s">
        <v>67</v>
      </c>
      <c r="AC126" s="40" t="s">
        <v>105</v>
      </c>
      <c r="AD126" s="41" t="s">
        <v>397</v>
      </c>
      <c r="AE126" s="43">
        <f>IF(VALUE(AD126)&gt;=10,10,SUM(IF(VALUE(AF126)&gt;=10,3,0),IF(VALUE(AG126)&gt;=10,3,0),IF(VALUE(AH126)&gt;=10,2,0),IF(VALUE(AI126)&gt;=10,2,0)))</f>
        <v>10</v>
      </c>
      <c r="AF126" s="40" t="s">
        <v>33</v>
      </c>
      <c r="AG126" s="40" t="s">
        <v>42</v>
      </c>
      <c r="AH126" s="40" t="s">
        <v>90</v>
      </c>
      <c r="AI126" s="40" t="s">
        <v>33</v>
      </c>
      <c r="AJ126" s="41" t="s">
        <v>758</v>
      </c>
      <c r="AK126" s="43">
        <f>IF(VALUE(AJ126)&gt;=10,8,SUM(IF(VALUE(AL126)&gt;=10,2,0),IF(VALUE(AM126)&gt;=10,2,0),IF(VALUE(AN126)&gt;=10,2,0),IF(VALUE(AO126)&gt;=10,2,0)))</f>
        <v>8</v>
      </c>
      <c r="AL126" s="40" t="s">
        <v>97</v>
      </c>
      <c r="AM126" s="40" t="s">
        <v>97</v>
      </c>
      <c r="AN126" s="40" t="s">
        <v>49</v>
      </c>
      <c r="AO126" s="40" t="s">
        <v>239</v>
      </c>
      <c r="AP126" s="2">
        <f>((X126*12)+(AD126*10)+(AJ126*8))/30</f>
        <v>10.538</v>
      </c>
      <c r="AQ126" s="46">
        <f>IF(AP126&gt;=10,30,Y126+AE126+AK126)</f>
        <v>30</v>
      </c>
      <c r="AR126" s="2">
        <f>(AP126+V126)/2</f>
        <v>10.210999999999999</v>
      </c>
      <c r="AS126" s="48">
        <f>IF(AR126&gt;=9.99,60,AQ126+W126)</f>
        <v>60</v>
      </c>
      <c r="AT126" s="42" t="str">
        <f>IF(AR126&gt;=9.99,"Admis","Ajourné")</f>
        <v>Admis</v>
      </c>
    </row>
    <row r="127" spans="1:46" ht="15">
      <c r="A127" s="40">
        <v>119</v>
      </c>
      <c r="B127" s="50" t="s">
        <v>774</v>
      </c>
      <c r="C127" s="50" t="s">
        <v>775</v>
      </c>
      <c r="D127" s="50" t="s">
        <v>582</v>
      </c>
      <c r="E127" s="41" t="s">
        <v>650</v>
      </c>
      <c r="F127" s="43">
        <f>IF(VALUE(E127)&gt;=10,12,SUM(IF(VALUE(G127)&gt;=10,4,0),IF(VALUE(H127)&gt;=10,4,0),IF(VALUE(I127)&gt;=10,4,0)))</f>
        <v>8</v>
      </c>
      <c r="G127" s="40" t="s">
        <v>65</v>
      </c>
      <c r="H127" s="40" t="s">
        <v>56</v>
      </c>
      <c r="I127" s="40" t="s">
        <v>38</v>
      </c>
      <c r="J127" s="41" t="s">
        <v>513</v>
      </c>
      <c r="K127" s="43">
        <f>IF(VALUE(J127)&gt;=10,10,SUM(IF(VALUE(L127)&gt;=10,2,0),IF(VALUE(M127)&gt;=10,2,0),IF(VALUE(N127)&gt;=10,3,0),IF(VALUE(O127)&gt;=10,3,0)))</f>
        <v>5</v>
      </c>
      <c r="L127" s="40" t="s">
        <v>34</v>
      </c>
      <c r="M127" s="40" t="s">
        <v>268</v>
      </c>
      <c r="N127" s="40" t="s">
        <v>56</v>
      </c>
      <c r="O127" s="40" t="s">
        <v>42</v>
      </c>
      <c r="P127" s="41" t="s">
        <v>136</v>
      </c>
      <c r="Q127" s="43">
        <f>IF(VALUE(P127)&gt;=10,8,SUM(IF(VALUE(R127)&gt;=10,2,0),IF(VALUE(S127)&gt;=10,2,0),IF(VALUE(T127)&gt;=10,2,0),IF(VALUE(U127)&gt;=10,2,0)))</f>
        <v>8</v>
      </c>
      <c r="R127" s="40" t="s">
        <v>33</v>
      </c>
      <c r="S127" s="40" t="s">
        <v>42</v>
      </c>
      <c r="T127" s="40" t="s">
        <v>49</v>
      </c>
      <c r="U127" s="40" t="s">
        <v>33</v>
      </c>
      <c r="V127" s="2">
        <f>((E127*12)+(J127*10)+(P127*8))/30</f>
        <v>9.633333333333333</v>
      </c>
      <c r="W127" s="46">
        <f>IF(V127&gt;=10,30,F127+K127+Q127)</f>
        <v>21</v>
      </c>
      <c r="X127" s="41" t="s">
        <v>33</v>
      </c>
      <c r="Y127" s="43">
        <f>IF(VALUE(X127)&gt;=10,12,SUM(IF(VALUE(Z127)&gt;=10,3,0),IF(VALUE(AA127)&gt;=10,3,0),IF(VALUE(AB127)&gt;=10,3,0),IF(VALUE(AC127)&gt;=10,3,0)))</f>
        <v>12</v>
      </c>
      <c r="Z127" s="40" t="s">
        <v>99</v>
      </c>
      <c r="AA127" s="40" t="s">
        <v>67</v>
      </c>
      <c r="AB127" s="40" t="s">
        <v>38</v>
      </c>
      <c r="AC127" s="40" t="s">
        <v>38</v>
      </c>
      <c r="AD127" s="41" t="s">
        <v>113</v>
      </c>
      <c r="AE127" s="43">
        <f>IF(VALUE(AD127)&gt;=10,10,SUM(IF(VALUE(AF127)&gt;=10,3,0),IF(VALUE(AG127)&gt;=10,3,0),IF(VALUE(AH127)&gt;=10,2,0),IF(VALUE(AI127)&gt;=10,2,0)))</f>
        <v>10</v>
      </c>
      <c r="AF127" s="40" t="s">
        <v>49</v>
      </c>
      <c r="AG127" s="40" t="s">
        <v>97</v>
      </c>
      <c r="AH127" s="40" t="s">
        <v>134</v>
      </c>
      <c r="AI127" s="40" t="s">
        <v>67</v>
      </c>
      <c r="AJ127" s="41" t="s">
        <v>69</v>
      </c>
      <c r="AK127" s="43">
        <f>IF(VALUE(AJ127)&gt;=10,8,SUM(IF(VALUE(AL127)&gt;=10,2,0),IF(VALUE(AM127)&gt;=10,2,0),IF(VALUE(AN127)&gt;=10,2,0),IF(VALUE(AO127)&gt;=10,2,0)))</f>
        <v>6</v>
      </c>
      <c r="AL127" s="40" t="s">
        <v>33</v>
      </c>
      <c r="AM127" s="40" t="s">
        <v>44</v>
      </c>
      <c r="AN127" s="40" t="s">
        <v>50</v>
      </c>
      <c r="AO127" s="40" t="s">
        <v>50</v>
      </c>
      <c r="AP127" s="2">
        <f>((X127*12)+(AD127*10)+(AJ127*8))/30</f>
        <v>10.360000000000001</v>
      </c>
      <c r="AQ127" s="46">
        <f>IF(AP127&gt;=10,30,Y127+AE127+AK127)</f>
        <v>30</v>
      </c>
      <c r="AR127" s="2">
        <f>(AP127+V127)/2</f>
        <v>9.996666666666666</v>
      </c>
      <c r="AS127" s="48">
        <f>IF(AR127&gt;=9.99,60,AQ127+W127)</f>
        <v>60</v>
      </c>
      <c r="AT127" s="42" t="str">
        <f>IF(AR127&gt;=9.99,"Admis","Ajourné")</f>
        <v>Admis</v>
      </c>
    </row>
    <row r="128" spans="1:46" ht="15">
      <c r="A128" s="40">
        <v>120</v>
      </c>
      <c r="B128" s="50" t="s">
        <v>776</v>
      </c>
      <c r="C128" s="50" t="s">
        <v>777</v>
      </c>
      <c r="D128" s="50" t="s">
        <v>88</v>
      </c>
      <c r="E128" s="41" t="s">
        <v>162</v>
      </c>
      <c r="F128" s="43">
        <f>IF(VALUE(E128)&gt;=10,12,SUM(IF(VALUE(G128)&gt;=10,4,0),IF(VALUE(H128)&gt;=10,4,0),IF(VALUE(I128)&gt;=10,4,0)))</f>
        <v>12</v>
      </c>
      <c r="G128" s="40" t="s">
        <v>97</v>
      </c>
      <c r="H128" s="40" t="s">
        <v>85</v>
      </c>
      <c r="I128" s="40" t="s">
        <v>35</v>
      </c>
      <c r="J128" s="41" t="s">
        <v>114</v>
      </c>
      <c r="K128" s="43">
        <f>IF(VALUE(J128)&gt;=10,10,SUM(IF(VALUE(L128)&gt;=10,2,0),IF(VALUE(M128)&gt;=10,2,0),IF(VALUE(N128)&gt;=10,3,0),IF(VALUE(O128)&gt;=10,3,0)))</f>
        <v>5</v>
      </c>
      <c r="L128" s="40" t="s">
        <v>97</v>
      </c>
      <c r="M128" s="40" t="s">
        <v>268</v>
      </c>
      <c r="N128" s="40" t="s">
        <v>65</v>
      </c>
      <c r="O128" s="40" t="s">
        <v>33</v>
      </c>
      <c r="P128" s="41" t="s">
        <v>561</v>
      </c>
      <c r="Q128" s="43">
        <f>IF(VALUE(P128)&gt;=10,8,SUM(IF(VALUE(R128)&gt;=10,2,0),IF(VALUE(S128)&gt;=10,2,0),IF(VALUE(T128)&gt;=10,2,0),IF(VALUE(U128)&gt;=10,2,0)))</f>
        <v>4</v>
      </c>
      <c r="R128" s="40" t="s">
        <v>33</v>
      </c>
      <c r="S128" s="40" t="s">
        <v>135</v>
      </c>
      <c r="T128" s="40" t="s">
        <v>154</v>
      </c>
      <c r="U128" s="40" t="s">
        <v>38</v>
      </c>
      <c r="V128" s="2">
        <f>((E128*12)+(J128*10)+(P128*8))/30</f>
        <v>9.943333333333332</v>
      </c>
      <c r="W128" s="46">
        <f>IF(V128&gt;=10,30,F128+K128+Q128)</f>
        <v>21</v>
      </c>
      <c r="X128" s="41" t="s">
        <v>673</v>
      </c>
      <c r="Y128" s="43">
        <f>IF(VALUE(X128)&gt;=10,12,SUM(IF(VALUE(Z128)&gt;=10,3,0),IF(VALUE(AA128)&gt;=10,3,0),IF(VALUE(AB128)&gt;=10,3,0),IF(VALUE(AC128)&gt;=10,3,0)))</f>
        <v>9</v>
      </c>
      <c r="Z128" s="40" t="s">
        <v>38</v>
      </c>
      <c r="AA128" s="40" t="s">
        <v>33</v>
      </c>
      <c r="AB128" s="40" t="s">
        <v>60</v>
      </c>
      <c r="AC128" s="40" t="s">
        <v>59</v>
      </c>
      <c r="AD128" s="41" t="s">
        <v>778</v>
      </c>
      <c r="AE128" s="43">
        <f>IF(VALUE(AD128)&gt;=10,10,SUM(IF(VALUE(AF128)&gt;=10,3,0),IF(VALUE(AG128)&gt;=10,3,0),IF(VALUE(AH128)&gt;=10,2,0),IF(VALUE(AI128)&gt;=10,2,0)))</f>
        <v>10</v>
      </c>
      <c r="AF128" s="40" t="s">
        <v>126</v>
      </c>
      <c r="AG128" s="40" t="s">
        <v>126</v>
      </c>
      <c r="AH128" s="40" t="s">
        <v>38</v>
      </c>
      <c r="AI128" s="40" t="s">
        <v>44</v>
      </c>
      <c r="AJ128" s="41" t="s">
        <v>136</v>
      </c>
      <c r="AK128" s="43">
        <f>IF(VALUE(AJ128)&gt;=10,8,SUM(IF(VALUE(AL128)&gt;=10,2,0),IF(VALUE(AM128)&gt;=10,2,0),IF(VALUE(AN128)&gt;=10,2,0),IF(VALUE(AO128)&gt;=10,2,0)))</f>
        <v>8</v>
      </c>
      <c r="AL128" s="40" t="s">
        <v>38</v>
      </c>
      <c r="AM128" s="40" t="s">
        <v>38</v>
      </c>
      <c r="AN128" s="40" t="s">
        <v>154</v>
      </c>
      <c r="AO128" s="40" t="s">
        <v>85</v>
      </c>
      <c r="AP128" s="2">
        <f>((X128*12)+(AD128*10)+(AJ128*8))/30</f>
        <v>11.130666666666666</v>
      </c>
      <c r="AQ128" s="46">
        <f>IF(AP128&gt;=10,30,Y128+AE128+AK128)</f>
        <v>30</v>
      </c>
      <c r="AR128" s="2">
        <f>(AP128+V128)/2</f>
        <v>10.536999999999999</v>
      </c>
      <c r="AS128" s="48">
        <f>IF(AR128&gt;=9.99,60,AQ128+W128)</f>
        <v>60</v>
      </c>
      <c r="AT128" s="42" t="str">
        <f>IF(AR128&gt;=9.99,"Admis","Ajourné")</f>
        <v>Admis</v>
      </c>
    </row>
    <row r="129" spans="1:46" ht="15">
      <c r="A129" s="40">
        <v>121</v>
      </c>
      <c r="B129" s="50" t="s">
        <v>779</v>
      </c>
      <c r="C129" s="50" t="s">
        <v>780</v>
      </c>
      <c r="D129" s="50" t="s">
        <v>781</v>
      </c>
      <c r="E129" s="41" t="s">
        <v>411</v>
      </c>
      <c r="F129" s="43">
        <f>IF(VALUE(E129)&gt;=10,12,SUM(IF(VALUE(G129)&gt;=10,4,0),IF(VALUE(H129)&gt;=10,4,0),IF(VALUE(I129)&gt;=10,4,0)))</f>
        <v>8</v>
      </c>
      <c r="G129" s="40" t="s">
        <v>135</v>
      </c>
      <c r="H129" s="40" t="s">
        <v>60</v>
      </c>
      <c r="I129" s="40" t="s">
        <v>38</v>
      </c>
      <c r="J129" s="41" t="s">
        <v>757</v>
      </c>
      <c r="K129" s="43">
        <f>IF(VALUE(J129)&gt;=10,10,SUM(IF(VALUE(L129)&gt;=10,2,0),IF(VALUE(M129)&gt;=10,2,0),IF(VALUE(N129)&gt;=10,3,0),IF(VALUE(O129)&gt;=10,3,0)))</f>
        <v>6</v>
      </c>
      <c r="L129" s="40" t="s">
        <v>42</v>
      </c>
      <c r="M129" s="40" t="s">
        <v>310</v>
      </c>
      <c r="N129" s="40" t="s">
        <v>38</v>
      </c>
      <c r="O129" s="40" t="s">
        <v>33</v>
      </c>
      <c r="P129" s="41" t="s">
        <v>107</v>
      </c>
      <c r="Q129" s="43">
        <f>IF(VALUE(P129)&gt;=10,8,SUM(IF(VALUE(R129)&gt;=10,2,0),IF(VALUE(S129)&gt;=10,2,0),IF(VALUE(T129)&gt;=10,2,0),IF(VALUE(U129)&gt;=10,2,0)))</f>
        <v>8</v>
      </c>
      <c r="R129" s="40" t="s">
        <v>97</v>
      </c>
      <c r="S129" s="40" t="s">
        <v>38</v>
      </c>
      <c r="T129" s="40" t="s">
        <v>33</v>
      </c>
      <c r="U129" s="40" t="s">
        <v>108</v>
      </c>
      <c r="V129" s="2">
        <f>((E129*12)+(J129*10)+(P129*8))/30</f>
        <v>9.538</v>
      </c>
      <c r="W129" s="46">
        <f>IF(V129&gt;=10,30,F129+K129+Q129)</f>
        <v>22</v>
      </c>
      <c r="X129" s="41" t="s">
        <v>782</v>
      </c>
      <c r="Y129" s="43">
        <f>IF(VALUE(X129)&gt;=10,12,SUM(IF(VALUE(Z129)&gt;=10,3,0),IF(VALUE(AA129)&gt;=10,3,0),IF(VALUE(AB129)&gt;=10,3,0),IF(VALUE(AC129)&gt;=10,3,0)))</f>
        <v>12</v>
      </c>
      <c r="Z129" s="40" t="s">
        <v>42</v>
      </c>
      <c r="AA129" s="40" t="s">
        <v>188</v>
      </c>
      <c r="AB129" s="40" t="s">
        <v>141</v>
      </c>
      <c r="AC129" s="40" t="s">
        <v>97</v>
      </c>
      <c r="AD129" s="41" t="s">
        <v>417</v>
      </c>
      <c r="AE129" s="43">
        <f>IF(VALUE(AD129)&gt;=10,10,SUM(IF(VALUE(AF129)&gt;=10,3,0),IF(VALUE(AG129)&gt;=10,3,0),IF(VALUE(AH129)&gt;=10,2,0),IF(VALUE(AI129)&gt;=10,2,0)))</f>
        <v>10</v>
      </c>
      <c r="AF129" s="40" t="s">
        <v>33</v>
      </c>
      <c r="AG129" s="40" t="s">
        <v>33</v>
      </c>
      <c r="AH129" s="40" t="s">
        <v>32</v>
      </c>
      <c r="AI129" s="40" t="s">
        <v>43</v>
      </c>
      <c r="AJ129" s="41" t="s">
        <v>182</v>
      </c>
      <c r="AK129" s="43">
        <f>IF(VALUE(AJ129)&gt;=10,8,SUM(IF(VALUE(AL129)&gt;=10,2,0),IF(VALUE(AM129)&gt;=10,2,0),IF(VALUE(AN129)&gt;=10,2,0),IF(VALUE(AO129)&gt;=10,2,0)))</f>
        <v>8</v>
      </c>
      <c r="AL129" s="40" t="s">
        <v>33</v>
      </c>
      <c r="AM129" s="40" t="s">
        <v>38</v>
      </c>
      <c r="AN129" s="40" t="s">
        <v>33</v>
      </c>
      <c r="AO129" s="40" t="s">
        <v>85</v>
      </c>
      <c r="AP129" s="2">
        <f>((X129*12)+(AD129*10)+(AJ129*8))/30</f>
        <v>11.102666666666666</v>
      </c>
      <c r="AQ129" s="46">
        <f>IF(AP129&gt;=10,30,Y129+AE129+AK129)</f>
        <v>30</v>
      </c>
      <c r="AR129" s="2">
        <f>(AP129+V129)/2</f>
        <v>10.320333333333334</v>
      </c>
      <c r="AS129" s="48">
        <f>IF(AR129&gt;=9.99,60,AQ129+W129)</f>
        <v>60</v>
      </c>
      <c r="AT129" s="42" t="str">
        <f>IF(AR129&gt;=9.99,"Admis","Ajourné")</f>
        <v>Admis</v>
      </c>
    </row>
    <row r="130" spans="1:46" ht="15">
      <c r="A130" s="40">
        <v>122</v>
      </c>
      <c r="B130" s="50" t="s">
        <v>783</v>
      </c>
      <c r="C130" s="50" t="s">
        <v>784</v>
      </c>
      <c r="D130" s="50" t="s">
        <v>785</v>
      </c>
      <c r="E130" s="41" t="s">
        <v>50</v>
      </c>
      <c r="F130" s="43">
        <f>IF(VALUE(E130)&gt;=10,12,SUM(IF(VALUE(G130)&gt;=10,4,0),IF(VALUE(H130)&gt;=10,4,0),IF(VALUE(I130)&gt;=10,4,0)))</f>
        <v>12</v>
      </c>
      <c r="G130" s="40" t="s">
        <v>134</v>
      </c>
      <c r="H130" s="40" t="s">
        <v>97</v>
      </c>
      <c r="I130" s="40" t="s">
        <v>64</v>
      </c>
      <c r="J130" s="41" t="s">
        <v>395</v>
      </c>
      <c r="K130" s="43">
        <f>IF(VALUE(J130)&gt;=10,10,SUM(IF(VALUE(L130)&gt;=10,2,0),IF(VALUE(M130)&gt;=10,2,0),IF(VALUE(N130)&gt;=10,3,0),IF(VALUE(O130)&gt;=10,3,0)))</f>
        <v>6</v>
      </c>
      <c r="L130" s="40" t="s">
        <v>143</v>
      </c>
      <c r="M130" s="40" t="s">
        <v>237</v>
      </c>
      <c r="N130" s="40" t="s">
        <v>38</v>
      </c>
      <c r="O130" s="40" t="s">
        <v>85</v>
      </c>
      <c r="P130" s="41" t="s">
        <v>157</v>
      </c>
      <c r="Q130" s="43">
        <f>IF(VALUE(P130)&gt;=10,8,SUM(IF(VALUE(R130)&gt;=10,2,0),IF(VALUE(S130)&gt;=10,2,0),IF(VALUE(T130)&gt;=10,2,0),IF(VALUE(U130)&gt;=10,2,0)))</f>
        <v>8</v>
      </c>
      <c r="R130" s="40" t="s">
        <v>85</v>
      </c>
      <c r="S130" s="40" t="s">
        <v>85</v>
      </c>
      <c r="T130" s="40" t="s">
        <v>44</v>
      </c>
      <c r="U130" s="40" t="s">
        <v>96</v>
      </c>
      <c r="V130" s="2">
        <f>((E130*12)+(J130*10)+(P130*8))/30</f>
        <v>10.232</v>
      </c>
      <c r="W130" s="46">
        <f>IF(V130&gt;=10,30,F130+K130+Q130)</f>
        <v>30</v>
      </c>
      <c r="X130" s="41" t="s">
        <v>33</v>
      </c>
      <c r="Y130" s="43">
        <f>IF(VALUE(X130)&gt;=10,12,SUM(IF(VALUE(Z130)&gt;=10,3,0),IF(VALUE(AA130)&gt;=10,3,0),IF(VALUE(AB130)&gt;=10,3,0),IF(VALUE(AC130)&gt;=10,3,0)))</f>
        <v>12</v>
      </c>
      <c r="Z130" s="40" t="s">
        <v>67</v>
      </c>
      <c r="AA130" s="40" t="s">
        <v>56</v>
      </c>
      <c r="AB130" s="40" t="s">
        <v>85</v>
      </c>
      <c r="AC130" s="40" t="s">
        <v>44</v>
      </c>
      <c r="AD130" s="41" t="s">
        <v>786</v>
      </c>
      <c r="AE130" s="43">
        <f>IF(VALUE(AD130)&gt;=10,10,SUM(IF(VALUE(AF130)&gt;=10,3,0),IF(VALUE(AG130)&gt;=10,3,0),IF(VALUE(AH130)&gt;=10,2,0),IF(VALUE(AI130)&gt;=10,2,0)))</f>
        <v>5</v>
      </c>
      <c r="AF130" s="40" t="s">
        <v>33</v>
      </c>
      <c r="AG130" s="40" t="s">
        <v>154</v>
      </c>
      <c r="AH130" s="40" t="s">
        <v>38</v>
      </c>
      <c r="AI130" s="40" t="s">
        <v>43</v>
      </c>
      <c r="AJ130" s="41" t="s">
        <v>393</v>
      </c>
      <c r="AK130" s="43">
        <f>IF(VALUE(AJ130)&gt;=10,8,SUM(IF(VALUE(AL130)&gt;=10,2,0),IF(VALUE(AM130)&gt;=10,2,0),IF(VALUE(AN130)&gt;=10,2,0),IF(VALUE(AO130)&gt;=10,2,0)))</f>
        <v>8</v>
      </c>
      <c r="AL130" s="40" t="s">
        <v>97</v>
      </c>
      <c r="AM130" s="40" t="s">
        <v>97</v>
      </c>
      <c r="AN130" s="40" t="s">
        <v>50</v>
      </c>
      <c r="AO130" s="40" t="s">
        <v>145</v>
      </c>
      <c r="AP130" s="2">
        <f>((X130*12)+(AD130*10)+(AJ130*8))/30</f>
        <v>10.610666666666667</v>
      </c>
      <c r="AQ130" s="46">
        <f>IF(AP130&gt;=10,30,Y130+AE130+AK130)</f>
        <v>30</v>
      </c>
      <c r="AR130" s="2">
        <f>(AP130+V130)/2</f>
        <v>10.421333333333333</v>
      </c>
      <c r="AS130" s="48">
        <f>IF(AR130&gt;=9.99,60,AQ130+W130)</f>
        <v>60</v>
      </c>
      <c r="AT130" s="42" t="str">
        <f>IF(AR130&gt;=9.99,"Admis","Ajourné")</f>
        <v>Admis</v>
      </c>
    </row>
    <row r="131" spans="1:46" ht="15">
      <c r="A131" s="40">
        <v>123</v>
      </c>
      <c r="B131" s="50" t="s">
        <v>787</v>
      </c>
      <c r="C131" s="50" t="s">
        <v>788</v>
      </c>
      <c r="D131" s="50" t="s">
        <v>152</v>
      </c>
      <c r="E131" s="41" t="s">
        <v>339</v>
      </c>
      <c r="F131" s="43">
        <f>IF(VALUE(E131)&gt;=10,12,SUM(IF(VALUE(G131)&gt;=10,4,0),IF(VALUE(H131)&gt;=10,4,0),IF(VALUE(I131)&gt;=10,4,0)))</f>
        <v>8</v>
      </c>
      <c r="G131" s="40" t="s">
        <v>154</v>
      </c>
      <c r="H131" s="40" t="s">
        <v>60</v>
      </c>
      <c r="I131" s="40" t="s">
        <v>50</v>
      </c>
      <c r="J131" s="41" t="s">
        <v>91</v>
      </c>
      <c r="K131" s="43">
        <f>IF(VALUE(J131)&gt;=10,10,SUM(IF(VALUE(L131)&gt;=10,2,0),IF(VALUE(M131)&gt;=10,2,0),IF(VALUE(N131)&gt;=10,3,0),IF(VALUE(O131)&gt;=10,3,0)))</f>
        <v>6</v>
      </c>
      <c r="L131" s="40" t="s">
        <v>65</v>
      </c>
      <c r="M131" s="40" t="s">
        <v>65</v>
      </c>
      <c r="N131" s="40" t="s">
        <v>45</v>
      </c>
      <c r="O131" s="40" t="s">
        <v>85</v>
      </c>
      <c r="P131" s="41" t="s">
        <v>434</v>
      </c>
      <c r="Q131" s="43">
        <f>IF(VALUE(P131)&gt;=10,8,SUM(IF(VALUE(R131)&gt;=10,2,0),IF(VALUE(S131)&gt;=10,2,0),IF(VALUE(T131)&gt;=10,2,0),IF(VALUE(U131)&gt;=10,2,0)))</f>
        <v>8</v>
      </c>
      <c r="R131" s="40" t="s">
        <v>33</v>
      </c>
      <c r="S131" s="40" t="s">
        <v>85</v>
      </c>
      <c r="T131" s="40" t="s">
        <v>41</v>
      </c>
      <c r="U131" s="40" t="s">
        <v>145</v>
      </c>
      <c r="V131" s="2">
        <f>((E131*12)+(J131*10)+(P131*8))/30</f>
        <v>10.427999999999999</v>
      </c>
      <c r="W131" s="46">
        <f>IF(V131&gt;=10,30,F131+K131+Q131)</f>
        <v>30</v>
      </c>
      <c r="X131" s="41" t="s">
        <v>142</v>
      </c>
      <c r="Y131" s="43">
        <f>IF(VALUE(X131)&gt;=10,12,SUM(IF(VALUE(Z131)&gt;=10,3,0),IF(VALUE(AA131)&gt;=10,3,0),IF(VALUE(AB131)&gt;=10,3,0),IF(VALUE(AC131)&gt;=10,3,0)))</f>
        <v>6</v>
      </c>
      <c r="Z131" s="40" t="s">
        <v>268</v>
      </c>
      <c r="AA131" s="40" t="s">
        <v>32</v>
      </c>
      <c r="AB131" s="40" t="s">
        <v>268</v>
      </c>
      <c r="AC131" s="40" t="s">
        <v>33</v>
      </c>
      <c r="AD131" s="41" t="s">
        <v>789</v>
      </c>
      <c r="AE131" s="43">
        <f>IF(VALUE(AD131)&gt;=10,10,SUM(IF(VALUE(AF131)&gt;=10,3,0),IF(VALUE(AG131)&gt;=10,3,0),IF(VALUE(AH131)&gt;=10,2,0),IF(VALUE(AI131)&gt;=10,2,0)))</f>
        <v>5</v>
      </c>
      <c r="AF131" s="40" t="s">
        <v>154</v>
      </c>
      <c r="AG131" s="40" t="s">
        <v>33</v>
      </c>
      <c r="AH131" s="40" t="s">
        <v>33</v>
      </c>
      <c r="AI131" s="40" t="s">
        <v>134</v>
      </c>
      <c r="AJ131" s="41" t="s">
        <v>238</v>
      </c>
      <c r="AK131" s="43">
        <f>IF(VALUE(AJ131)&gt;=10,8,SUM(IF(VALUE(AL131)&gt;=10,2,0),IF(VALUE(AM131)&gt;=10,2,0),IF(VALUE(AN131)&gt;=10,2,0),IF(VALUE(AO131)&gt;=10,2,0)))</f>
        <v>8</v>
      </c>
      <c r="AL131" s="40" t="s">
        <v>85</v>
      </c>
      <c r="AM131" s="40" t="s">
        <v>59</v>
      </c>
      <c r="AN131" s="40" t="s">
        <v>38</v>
      </c>
      <c r="AO131" s="40" t="s">
        <v>145</v>
      </c>
      <c r="AP131" s="2">
        <f>((X131*12)+(AD131*10)+(AJ131*8))/30</f>
        <v>9.024</v>
      </c>
      <c r="AQ131" s="46">
        <f>IF(AP131&gt;=10,30,Y131+AE131+AK131)</f>
        <v>19</v>
      </c>
      <c r="AR131" s="2">
        <f>(AP131+V131)/2</f>
        <v>9.725999999999999</v>
      </c>
      <c r="AS131" s="48">
        <f>IF(AR131&gt;=9.99,60,AQ131+W131)</f>
        <v>49</v>
      </c>
      <c r="AT131" s="42" t="str">
        <f>IF(AR131&gt;=9.99,"Admis","Ajourné")</f>
        <v>Ajourné</v>
      </c>
    </row>
    <row r="132" spans="1:46" ht="15">
      <c r="A132" s="40">
        <v>124</v>
      </c>
      <c r="B132" s="50" t="s">
        <v>790</v>
      </c>
      <c r="C132" s="50" t="s">
        <v>791</v>
      </c>
      <c r="D132" s="50" t="s">
        <v>792</v>
      </c>
      <c r="E132" s="41" t="s">
        <v>43</v>
      </c>
      <c r="F132" s="43">
        <f>IF(VALUE(E132)&gt;=10,12,SUM(IF(VALUE(G132)&gt;=10,4,0),IF(VALUE(H132)&gt;=10,4,0),IF(VALUE(I132)&gt;=10,4,0)))</f>
        <v>8</v>
      </c>
      <c r="G132" s="40" t="s">
        <v>76</v>
      </c>
      <c r="H132" s="40" t="s">
        <v>32</v>
      </c>
      <c r="I132" s="40" t="s">
        <v>50</v>
      </c>
      <c r="J132" s="41" t="s">
        <v>303</v>
      </c>
      <c r="K132" s="43">
        <f>IF(VALUE(J132)&gt;=10,10,SUM(IF(VALUE(L132)&gt;=10,2,0),IF(VALUE(M132)&gt;=10,2,0),IF(VALUE(N132)&gt;=10,3,0),IF(VALUE(O132)&gt;=10,3,0)))</f>
        <v>10</v>
      </c>
      <c r="L132" s="40" t="s">
        <v>69</v>
      </c>
      <c r="M132" s="40" t="s">
        <v>67</v>
      </c>
      <c r="N132" s="40" t="s">
        <v>173</v>
      </c>
      <c r="O132" s="40" t="s">
        <v>97</v>
      </c>
      <c r="P132" s="41" t="s">
        <v>33</v>
      </c>
      <c r="Q132" s="43">
        <f>IF(VALUE(P132)&gt;=10,8,SUM(IF(VALUE(R132)&gt;=10,2,0),IF(VALUE(S132)&gt;=10,2,0),IF(VALUE(T132)&gt;=10,2,0),IF(VALUE(U132)&gt;=10,2,0)))</f>
        <v>8</v>
      </c>
      <c r="R132" s="40" t="s">
        <v>33</v>
      </c>
      <c r="S132" s="40" t="s">
        <v>38</v>
      </c>
      <c r="T132" s="40" t="s">
        <v>33</v>
      </c>
      <c r="U132" s="40" t="s">
        <v>42</v>
      </c>
      <c r="V132" s="2">
        <f>((E132*12)+(J132*10)+(P132*8))/30</f>
        <v>10.574666666666667</v>
      </c>
      <c r="W132" s="46">
        <f>IF(V132&gt;=10,30,F132+K132+Q132)</f>
        <v>30</v>
      </c>
      <c r="X132" s="41" t="s">
        <v>257</v>
      </c>
      <c r="Y132" s="43">
        <f>IF(VALUE(X132)&gt;=10,12,SUM(IF(VALUE(Z132)&gt;=10,3,0),IF(VALUE(AA132)&gt;=10,3,0),IF(VALUE(AB132)&gt;=10,3,0),IF(VALUE(AC132)&gt;=10,3,0)))</f>
        <v>6</v>
      </c>
      <c r="Z132" s="40" t="s">
        <v>91</v>
      </c>
      <c r="AA132" s="40" t="s">
        <v>38</v>
      </c>
      <c r="AB132" s="40" t="s">
        <v>56</v>
      </c>
      <c r="AC132" s="40" t="s">
        <v>237</v>
      </c>
      <c r="AD132" s="41" t="s">
        <v>263</v>
      </c>
      <c r="AE132" s="43">
        <f>IF(VALUE(AD132)&gt;=10,10,SUM(IF(VALUE(AF132)&gt;=10,3,0),IF(VALUE(AG132)&gt;=10,3,0),IF(VALUE(AH132)&gt;=10,2,0),IF(VALUE(AI132)&gt;=10,2,0)))</f>
        <v>10</v>
      </c>
      <c r="AF132" s="40" t="s">
        <v>35</v>
      </c>
      <c r="AG132" s="40" t="s">
        <v>33</v>
      </c>
      <c r="AH132" s="40" t="s">
        <v>38</v>
      </c>
      <c r="AI132" s="40" t="s">
        <v>99</v>
      </c>
      <c r="AJ132" s="41" t="s">
        <v>68</v>
      </c>
      <c r="AK132" s="43">
        <f>IF(VALUE(AJ132)&gt;=10,8,SUM(IF(VALUE(AL132)&gt;=10,2,0),IF(VALUE(AM132)&gt;=10,2,0),IF(VALUE(AN132)&gt;=10,2,0),IF(VALUE(AO132)&gt;=10,2,0)))</f>
        <v>8</v>
      </c>
      <c r="AL132" s="40" t="s">
        <v>47</v>
      </c>
      <c r="AM132" s="40" t="s">
        <v>33</v>
      </c>
      <c r="AN132" s="40" t="s">
        <v>85</v>
      </c>
      <c r="AO132" s="40" t="s">
        <v>35</v>
      </c>
      <c r="AP132" s="2">
        <f>((X132*12)+(AD132*10)+(AJ132*8))/30</f>
        <v>9.709333333333332</v>
      </c>
      <c r="AQ132" s="46">
        <f>IF(AP132&gt;=10,30,Y132+AE132+AK132)</f>
        <v>24</v>
      </c>
      <c r="AR132" s="2">
        <f>(AP132+V132)/2</f>
        <v>10.142</v>
      </c>
      <c r="AS132" s="48">
        <f>IF(AR132&gt;=9.99,60,AQ132+W132)</f>
        <v>60</v>
      </c>
      <c r="AT132" s="42" t="str">
        <f>IF(AR132&gt;=9.99,"Admis","Ajourné")</f>
        <v>Admis</v>
      </c>
    </row>
    <row r="133" spans="1:46" ht="15">
      <c r="A133" s="40">
        <v>125</v>
      </c>
      <c r="B133" s="50" t="s">
        <v>795</v>
      </c>
      <c r="C133" s="50" t="s">
        <v>796</v>
      </c>
      <c r="D133" s="50" t="s">
        <v>797</v>
      </c>
      <c r="E133" s="41" t="s">
        <v>123</v>
      </c>
      <c r="F133" s="43">
        <f>IF(VALUE(E133)&gt;=10,12,SUM(IF(VALUE(G133)&gt;=10,4,0),IF(VALUE(H133)&gt;=10,4,0),IF(VALUE(I133)&gt;=10,4,0)))</f>
        <v>12</v>
      </c>
      <c r="G133" s="40" t="s">
        <v>83</v>
      </c>
      <c r="H133" s="40" t="s">
        <v>33</v>
      </c>
      <c r="I133" s="40" t="s">
        <v>56</v>
      </c>
      <c r="J133" s="41" t="s">
        <v>130</v>
      </c>
      <c r="K133" s="43">
        <f>IF(VALUE(J133)&gt;=10,10,SUM(IF(VALUE(L133)&gt;=10,2,0),IF(VALUE(M133)&gt;=10,2,0),IF(VALUE(N133)&gt;=10,3,0),IF(VALUE(O133)&gt;=10,3,0)))</f>
        <v>5</v>
      </c>
      <c r="L133" s="40" t="s">
        <v>35</v>
      </c>
      <c r="M133" s="40" t="s">
        <v>77</v>
      </c>
      <c r="N133" s="40" t="s">
        <v>44</v>
      </c>
      <c r="O133" s="40" t="s">
        <v>33</v>
      </c>
      <c r="P133" s="41" t="s">
        <v>69</v>
      </c>
      <c r="Q133" s="43">
        <f>IF(VALUE(P133)&gt;=10,8,SUM(IF(VALUE(R133)&gt;=10,2,0),IF(VALUE(S133)&gt;=10,2,0),IF(VALUE(T133)&gt;=10,2,0),IF(VALUE(U133)&gt;=10,2,0)))</f>
        <v>6</v>
      </c>
      <c r="R133" s="40" t="s">
        <v>42</v>
      </c>
      <c r="S133" s="40" t="s">
        <v>33</v>
      </c>
      <c r="T133" s="40" t="s">
        <v>33</v>
      </c>
      <c r="U133" s="40" t="s">
        <v>33</v>
      </c>
      <c r="V133" s="2">
        <f>((E133*12)+(J133*10)+(P133*8))/30</f>
        <v>9.391333333333334</v>
      </c>
      <c r="W133" s="46">
        <f>IF(V133&gt;=10,30,F133+K133+Q133)</f>
        <v>23</v>
      </c>
      <c r="X133" s="41" t="s">
        <v>43</v>
      </c>
      <c r="Y133" s="43">
        <f>IF(VALUE(X133)&gt;=10,12,SUM(IF(VALUE(Z133)&gt;=10,3,0),IF(VALUE(AA133)&gt;=10,3,0),IF(VALUE(AB133)&gt;=10,3,0),IF(VALUE(AC133)&gt;=10,3,0)))</f>
        <v>6</v>
      </c>
      <c r="Z133" s="40" t="s">
        <v>42</v>
      </c>
      <c r="AA133" s="40" t="s">
        <v>38</v>
      </c>
      <c r="AB133" s="40" t="s">
        <v>56</v>
      </c>
      <c r="AC133" s="40" t="s">
        <v>44</v>
      </c>
      <c r="AD133" s="41" t="s">
        <v>405</v>
      </c>
      <c r="AE133" s="43">
        <f>IF(VALUE(AD133)&gt;=10,10,SUM(IF(VALUE(AF133)&gt;=10,3,0),IF(VALUE(AG133)&gt;=10,3,0),IF(VALUE(AH133)&gt;=10,2,0),IF(VALUE(AI133)&gt;=10,2,0)))</f>
        <v>5</v>
      </c>
      <c r="AF133" s="40" t="s">
        <v>50</v>
      </c>
      <c r="AG133" s="40" t="s">
        <v>42</v>
      </c>
      <c r="AH133" s="40" t="s">
        <v>56</v>
      </c>
      <c r="AI133" s="40" t="s">
        <v>116</v>
      </c>
      <c r="AJ133" s="41" t="s">
        <v>33</v>
      </c>
      <c r="AK133" s="43">
        <f>IF(VALUE(AJ133)&gt;=10,8,SUM(IF(VALUE(AL133)&gt;=10,2,0),IF(VALUE(AM133)&gt;=10,2,0),IF(VALUE(AN133)&gt;=10,2,0),IF(VALUE(AO133)&gt;=10,2,0)))</f>
        <v>8</v>
      </c>
      <c r="AL133" s="40" t="s">
        <v>85</v>
      </c>
      <c r="AM133" s="40" t="s">
        <v>38</v>
      </c>
      <c r="AN133" s="40" t="s">
        <v>143</v>
      </c>
      <c r="AO133" s="40" t="s">
        <v>35</v>
      </c>
      <c r="AP133" s="2">
        <f>((X133*12)+(AD133*10)+(AJ133*8))/30</f>
        <v>9.641333333333334</v>
      </c>
      <c r="AQ133" s="46">
        <f>IF(AP133&gt;=10,30,Y133+AE133+AK133)</f>
        <v>19</v>
      </c>
      <c r="AR133" s="2">
        <f>(AP133+V133)/2</f>
        <v>9.516333333333334</v>
      </c>
      <c r="AS133" s="48">
        <f>IF(AR133&gt;=9.99,60,AQ133+W133)</f>
        <v>42</v>
      </c>
      <c r="AT133" s="42" t="str">
        <f>IF(AR133&gt;=9.99,"Admis","Ajourné")</f>
        <v>Ajourné</v>
      </c>
    </row>
    <row r="134" spans="1:46" ht="15">
      <c r="A134" s="40">
        <v>126</v>
      </c>
      <c r="B134" s="50" t="s">
        <v>798</v>
      </c>
      <c r="C134" s="50" t="s">
        <v>799</v>
      </c>
      <c r="D134" s="50" t="s">
        <v>800</v>
      </c>
      <c r="E134" s="41" t="s">
        <v>142</v>
      </c>
      <c r="F134" s="43">
        <f>IF(VALUE(E134)&gt;=10,12,SUM(IF(VALUE(G134)&gt;=10,4,0),IF(VALUE(H134)&gt;=10,4,0),IF(VALUE(I134)&gt;=10,4,0)))</f>
        <v>4</v>
      </c>
      <c r="G134" s="40" t="s">
        <v>237</v>
      </c>
      <c r="H134" s="40" t="s">
        <v>60</v>
      </c>
      <c r="I134" s="40" t="s">
        <v>99</v>
      </c>
      <c r="J134" s="41" t="s">
        <v>240</v>
      </c>
      <c r="K134" s="43">
        <f>IF(VALUE(J134)&gt;=10,10,SUM(IF(VALUE(L134)&gt;=10,2,0),IF(VALUE(M134)&gt;=10,2,0),IF(VALUE(N134)&gt;=10,3,0),IF(VALUE(O134)&gt;=10,3,0)))</f>
        <v>5</v>
      </c>
      <c r="L134" s="40" t="s">
        <v>33</v>
      </c>
      <c r="M134" s="40" t="s">
        <v>310</v>
      </c>
      <c r="N134" s="40" t="s">
        <v>116</v>
      </c>
      <c r="O134" s="40" t="s">
        <v>96</v>
      </c>
      <c r="P134" s="41" t="s">
        <v>182</v>
      </c>
      <c r="Q134" s="43">
        <f>IF(VALUE(P134)&gt;=10,8,SUM(IF(VALUE(R134)&gt;=10,2,0),IF(VALUE(S134)&gt;=10,2,0),IF(VALUE(T134)&gt;=10,2,0),IF(VALUE(U134)&gt;=10,2,0)))</f>
        <v>8</v>
      </c>
      <c r="R134" s="40" t="s">
        <v>33</v>
      </c>
      <c r="S134" s="40" t="s">
        <v>44</v>
      </c>
      <c r="T134" s="40" t="s">
        <v>33</v>
      </c>
      <c r="U134" s="40" t="s">
        <v>161</v>
      </c>
      <c r="V134" s="2">
        <f>((E134*12)+(J134*10)+(P134*8))/30</f>
        <v>8.894666666666668</v>
      </c>
      <c r="W134" s="46">
        <f>IF(V134&gt;=10,30,F134+K134+Q134)</f>
        <v>17</v>
      </c>
      <c r="X134" s="41" t="s">
        <v>257</v>
      </c>
      <c r="Y134" s="43">
        <f>IF(VALUE(X134)&gt;=10,12,SUM(IF(VALUE(Z134)&gt;=10,3,0),IF(VALUE(AA134)&gt;=10,3,0),IF(VALUE(AB134)&gt;=10,3,0),IF(VALUE(AC134)&gt;=10,3,0)))</f>
        <v>6</v>
      </c>
      <c r="Z134" s="40" t="s">
        <v>82</v>
      </c>
      <c r="AA134" s="40" t="s">
        <v>60</v>
      </c>
      <c r="AB134" s="40" t="s">
        <v>35</v>
      </c>
      <c r="AC134" s="40" t="s">
        <v>59</v>
      </c>
      <c r="AD134" s="41" t="s">
        <v>298</v>
      </c>
      <c r="AE134" s="43">
        <f>IF(VALUE(AD134)&gt;=10,10,SUM(IF(VALUE(AF134)&gt;=10,3,0),IF(VALUE(AG134)&gt;=10,3,0),IF(VALUE(AH134)&gt;=10,2,0),IF(VALUE(AI134)&gt;=10,2,0)))</f>
        <v>10</v>
      </c>
      <c r="AF134" s="40" t="s">
        <v>85</v>
      </c>
      <c r="AG134" s="40" t="s">
        <v>33</v>
      </c>
      <c r="AH134" s="40" t="s">
        <v>38</v>
      </c>
      <c r="AI134" s="40" t="s">
        <v>99</v>
      </c>
      <c r="AJ134" s="41" t="s">
        <v>182</v>
      </c>
      <c r="AK134" s="43">
        <f>IF(VALUE(AJ134)&gt;=10,8,SUM(IF(VALUE(AL134)&gt;=10,2,0),IF(VALUE(AM134)&gt;=10,2,0),IF(VALUE(AN134)&gt;=10,2,0),IF(VALUE(AO134)&gt;=10,2,0)))</f>
        <v>8</v>
      </c>
      <c r="AL134" s="40" t="s">
        <v>33</v>
      </c>
      <c r="AM134" s="40" t="s">
        <v>33</v>
      </c>
      <c r="AN134" s="40" t="s">
        <v>38</v>
      </c>
      <c r="AO134" s="40" t="s">
        <v>85</v>
      </c>
      <c r="AP134" s="2">
        <f>((X134*12)+(AD134*10)+(AJ134*8))/30</f>
        <v>9.892666666666665</v>
      </c>
      <c r="AQ134" s="46">
        <f>IF(AP134&gt;=10,30,Y134+AE134+AK134)</f>
        <v>24</v>
      </c>
      <c r="AR134" s="2">
        <f>(AP134+V134)/2</f>
        <v>9.393666666666666</v>
      </c>
      <c r="AS134" s="48">
        <f>IF(AR134&gt;=9.99,60,AQ134+W134)</f>
        <v>41</v>
      </c>
      <c r="AT134" s="42" t="str">
        <f>IF(AR134&gt;=9.99,"Admis","Ajourné")</f>
        <v>Ajourné</v>
      </c>
    </row>
    <row r="135" spans="1:46" ht="15">
      <c r="A135" s="40">
        <v>127</v>
      </c>
      <c r="B135" s="50" t="s">
        <v>801</v>
      </c>
      <c r="C135" s="50" t="s">
        <v>802</v>
      </c>
      <c r="D135" s="50" t="s">
        <v>391</v>
      </c>
      <c r="E135" s="41" t="s">
        <v>803</v>
      </c>
      <c r="F135" s="43">
        <f>IF(VALUE(E135)&gt;=10,12,SUM(IF(VALUE(G135)&gt;=10,4,0),IF(VALUE(H135)&gt;=10,4,0),IF(VALUE(I135)&gt;=10,4,0)))</f>
        <v>8</v>
      </c>
      <c r="G135" s="40" t="s">
        <v>82</v>
      </c>
      <c r="H135" s="40" t="s">
        <v>33</v>
      </c>
      <c r="I135" s="40" t="s">
        <v>60</v>
      </c>
      <c r="J135" s="41" t="s">
        <v>804</v>
      </c>
      <c r="K135" s="43">
        <f>IF(VALUE(J135)&gt;=10,10,SUM(IF(VALUE(L135)&gt;=10,2,0),IF(VALUE(M135)&gt;=10,2,0),IF(VALUE(N135)&gt;=10,3,0),IF(VALUE(O135)&gt;=10,3,0)))</f>
        <v>6</v>
      </c>
      <c r="L135" s="40" t="s">
        <v>135</v>
      </c>
      <c r="M135" s="40" t="s">
        <v>237</v>
      </c>
      <c r="N135" s="40" t="s">
        <v>64</v>
      </c>
      <c r="O135" s="40" t="s">
        <v>33</v>
      </c>
      <c r="P135" s="41" t="s">
        <v>240</v>
      </c>
      <c r="Q135" s="43">
        <f>IF(VALUE(P135)&gt;=10,8,SUM(IF(VALUE(R135)&gt;=10,2,0),IF(VALUE(S135)&gt;=10,2,0),IF(VALUE(T135)&gt;=10,2,0),IF(VALUE(U135)&gt;=10,2,0)))</f>
        <v>4</v>
      </c>
      <c r="R135" s="40" t="s">
        <v>38</v>
      </c>
      <c r="S135" s="40" t="s">
        <v>65</v>
      </c>
      <c r="T135" s="40" t="s">
        <v>154</v>
      </c>
      <c r="U135" s="40" t="s">
        <v>33</v>
      </c>
      <c r="V135" s="2">
        <f>((E135*12)+(J135*10)+(P135*8))/30</f>
        <v>8.640666666666668</v>
      </c>
      <c r="W135" s="46">
        <f>IF(V135&gt;=10,30,F135+K135+Q135)</f>
        <v>18</v>
      </c>
      <c r="X135" s="41" t="s">
        <v>248</v>
      </c>
      <c r="Y135" s="43">
        <f>IF(VALUE(X135)&gt;=10,12,SUM(IF(VALUE(Z135)&gt;=10,3,0),IF(VALUE(AA135)&gt;=10,3,0),IF(VALUE(AB135)&gt;=10,3,0),IF(VALUE(AC135)&gt;=10,3,0)))</f>
        <v>6</v>
      </c>
      <c r="Z135" s="40" t="s">
        <v>134</v>
      </c>
      <c r="AA135" s="40" t="s">
        <v>33</v>
      </c>
      <c r="AB135" s="40" t="s">
        <v>85</v>
      </c>
      <c r="AC135" s="40" t="s">
        <v>59</v>
      </c>
      <c r="AD135" s="41" t="s">
        <v>334</v>
      </c>
      <c r="AE135" s="43">
        <f>IF(VALUE(AD135)&gt;=10,10,SUM(IF(VALUE(AF135)&gt;=10,3,0),IF(VALUE(AG135)&gt;=10,3,0),IF(VALUE(AH135)&gt;=10,2,0),IF(VALUE(AI135)&gt;=10,2,0)))</f>
        <v>10</v>
      </c>
      <c r="AF135" s="40" t="s">
        <v>41</v>
      </c>
      <c r="AG135" s="40" t="s">
        <v>50</v>
      </c>
      <c r="AH135" s="40" t="s">
        <v>32</v>
      </c>
      <c r="AI135" s="40" t="s">
        <v>32</v>
      </c>
      <c r="AJ135" s="41" t="s">
        <v>160</v>
      </c>
      <c r="AK135" s="43">
        <f>IF(VALUE(AJ135)&gt;=10,8,SUM(IF(VALUE(AL135)&gt;=10,2,0),IF(VALUE(AM135)&gt;=10,2,0),IF(VALUE(AN135)&gt;=10,2,0),IF(VALUE(AO135)&gt;=10,2,0)))</f>
        <v>8</v>
      </c>
      <c r="AL135" s="40" t="s">
        <v>161</v>
      </c>
      <c r="AM135" s="40" t="s">
        <v>33</v>
      </c>
      <c r="AN135" s="40" t="s">
        <v>47</v>
      </c>
      <c r="AO135" s="40" t="s">
        <v>85</v>
      </c>
      <c r="AP135" s="2">
        <f>((X135*12)+(AD135*10)+(AJ135*8))/30</f>
        <v>10.557333333333334</v>
      </c>
      <c r="AQ135" s="46">
        <f>IF(AP135&gt;=10,30,Y135+AE135+AK135)</f>
        <v>30</v>
      </c>
      <c r="AR135" s="2">
        <f>(AP135+V135)/2</f>
        <v>9.599</v>
      </c>
      <c r="AS135" s="48">
        <f>IF(AR135&gt;=9.99,60,AQ135+W135)</f>
        <v>48</v>
      </c>
      <c r="AT135" s="42" t="str">
        <f>IF(AR135&gt;=9.99,"Admis","Ajourné")</f>
        <v>Ajourné</v>
      </c>
    </row>
    <row r="136" spans="1:46" ht="15">
      <c r="A136" s="40">
        <v>128</v>
      </c>
      <c r="B136" s="50" t="s">
        <v>806</v>
      </c>
      <c r="C136" s="50" t="s">
        <v>805</v>
      </c>
      <c r="D136" s="50" t="s">
        <v>807</v>
      </c>
      <c r="E136" s="41" t="s">
        <v>77</v>
      </c>
      <c r="F136" s="43">
        <f>IF(VALUE(E136)&gt;=10,12,SUM(IF(VALUE(G136)&gt;=10,4,0),IF(VALUE(H136)&gt;=10,4,0),IF(VALUE(I136)&gt;=10,4,0)))</f>
        <v>0</v>
      </c>
      <c r="G136" s="40" t="s">
        <v>59</v>
      </c>
      <c r="H136" s="40" t="s">
        <v>51</v>
      </c>
      <c r="I136" s="40" t="s">
        <v>51</v>
      </c>
      <c r="J136" s="41" t="s">
        <v>808</v>
      </c>
      <c r="K136" s="43">
        <f>IF(VALUE(J136)&gt;=10,10,SUM(IF(VALUE(L136)&gt;=10,2,0),IF(VALUE(M136)&gt;=10,2,0),IF(VALUE(N136)&gt;=10,3,0),IF(VALUE(O136)&gt;=10,3,0)))</f>
        <v>0</v>
      </c>
      <c r="L136" s="40" t="s">
        <v>51</v>
      </c>
      <c r="M136" s="40" t="s">
        <v>237</v>
      </c>
      <c r="N136" s="40" t="s">
        <v>268</v>
      </c>
      <c r="O136" s="40" t="s">
        <v>51</v>
      </c>
      <c r="P136" s="41" t="s">
        <v>143</v>
      </c>
      <c r="Q136" s="43">
        <f>IF(VALUE(P136)&gt;=10,8,SUM(IF(VALUE(R136)&gt;=10,2,0),IF(VALUE(S136)&gt;=10,2,0),IF(VALUE(T136)&gt;=10,2,0),IF(VALUE(U136)&gt;=10,2,0)))</f>
        <v>2</v>
      </c>
      <c r="R136" s="40" t="s">
        <v>51</v>
      </c>
      <c r="S136" s="40" t="s">
        <v>135</v>
      </c>
      <c r="T136" s="40" t="s">
        <v>51</v>
      </c>
      <c r="U136" s="40" t="s">
        <v>174</v>
      </c>
      <c r="V136" s="2">
        <f>((E136*12)+(J136*10)+(P136*8))/30</f>
        <v>3.132</v>
      </c>
      <c r="W136" s="46">
        <f>IF(V136&gt;=10,30,F136+K136+Q136)</f>
        <v>2</v>
      </c>
      <c r="X136" s="41" t="s">
        <v>51</v>
      </c>
      <c r="Y136" s="43">
        <f>IF(VALUE(X136)&gt;=10,12,SUM(IF(VALUE(Z136)&gt;=10,3,0),IF(VALUE(AA136)&gt;=10,3,0),IF(VALUE(AB136)&gt;=10,3,0),IF(VALUE(AC136)&gt;=10,3,0)))</f>
        <v>0</v>
      </c>
      <c r="Z136" s="40" t="s">
        <v>51</v>
      </c>
      <c r="AA136" s="40" t="s">
        <v>51</v>
      </c>
      <c r="AB136" s="40" t="s">
        <v>51</v>
      </c>
      <c r="AC136" s="40" t="s">
        <v>51</v>
      </c>
      <c r="AD136" s="41" t="s">
        <v>51</v>
      </c>
      <c r="AE136" s="43">
        <f>IF(VALUE(AD136)&gt;=10,10,SUM(IF(VALUE(AF136)&gt;=10,3,0),IF(VALUE(AG136)&gt;=10,3,0),IF(VALUE(AH136)&gt;=10,2,0),IF(VALUE(AI136)&gt;=10,2,0)))</f>
        <v>0</v>
      </c>
      <c r="AF136" s="40" t="s">
        <v>51</v>
      </c>
      <c r="AG136" s="40" t="s">
        <v>51</v>
      </c>
      <c r="AH136" s="40" t="s">
        <v>51</v>
      </c>
      <c r="AI136" s="40" t="s">
        <v>51</v>
      </c>
      <c r="AJ136" s="41" t="s">
        <v>51</v>
      </c>
      <c r="AK136" s="43">
        <f>IF(VALUE(AJ136)&gt;=10,8,SUM(IF(VALUE(AL136)&gt;=10,2,0),IF(VALUE(AM136)&gt;=10,2,0),IF(VALUE(AN136)&gt;=10,2,0),IF(VALUE(AO136)&gt;=10,2,0)))</f>
        <v>0</v>
      </c>
      <c r="AL136" s="40" t="s">
        <v>51</v>
      </c>
      <c r="AM136" s="40" t="s">
        <v>51</v>
      </c>
      <c r="AN136" s="40" t="s">
        <v>51</v>
      </c>
      <c r="AO136" s="40" t="s">
        <v>51</v>
      </c>
      <c r="AP136" s="2">
        <f>((X136*12)+(AD136*10)+(AJ136*8))/30</f>
        <v>0</v>
      </c>
      <c r="AQ136" s="46">
        <f>IF(AP136&gt;=10,30,Y136+AE136+AK136)</f>
        <v>0</v>
      </c>
      <c r="AR136" s="2">
        <f>(AP136+V136)/2</f>
        <v>1.566</v>
      </c>
      <c r="AS136" s="48">
        <f>IF(AR136&gt;=9.99,60,AQ136+W136)</f>
        <v>2</v>
      </c>
      <c r="AT136" s="42" t="str">
        <f>IF(AR136&gt;=9.99,"Admis","Ajourné")</f>
        <v>Ajourné</v>
      </c>
    </row>
    <row r="137" spans="1:46" ht="15">
      <c r="A137" s="40">
        <v>129</v>
      </c>
      <c r="B137" s="50" t="s">
        <v>810</v>
      </c>
      <c r="C137" s="50" t="s">
        <v>809</v>
      </c>
      <c r="D137" s="50" t="s">
        <v>811</v>
      </c>
      <c r="E137" s="41" t="s">
        <v>42</v>
      </c>
      <c r="F137" s="43">
        <f>IF(VALUE(E137)&gt;=10,12,SUM(IF(VALUE(G137)&gt;=10,4,0),IF(VALUE(H137)&gt;=10,4,0),IF(VALUE(I137)&gt;=10,4,0)))</f>
        <v>8</v>
      </c>
      <c r="G137" s="40" t="s">
        <v>333</v>
      </c>
      <c r="H137" s="40" t="s">
        <v>85</v>
      </c>
      <c r="I137" s="40" t="s">
        <v>56</v>
      </c>
      <c r="J137" s="41" t="s">
        <v>206</v>
      </c>
      <c r="K137" s="43">
        <f>IF(VALUE(J137)&gt;=10,10,SUM(IF(VALUE(L137)&gt;=10,2,0),IF(VALUE(M137)&gt;=10,2,0),IF(VALUE(N137)&gt;=10,3,0),IF(VALUE(O137)&gt;=10,3,0)))</f>
        <v>5</v>
      </c>
      <c r="L137" s="40" t="s">
        <v>44</v>
      </c>
      <c r="M137" s="40" t="s">
        <v>33</v>
      </c>
      <c r="N137" s="40" t="s">
        <v>91</v>
      </c>
      <c r="O137" s="40" t="s">
        <v>33</v>
      </c>
      <c r="P137" s="41" t="s">
        <v>85</v>
      </c>
      <c r="Q137" s="43">
        <f>IF(VALUE(P137)&gt;=10,8,SUM(IF(VALUE(R137)&gt;=10,2,0),IF(VALUE(S137)&gt;=10,2,0),IF(VALUE(T137)&gt;=10,2,0),IF(VALUE(U137)&gt;=10,2,0)))</f>
        <v>8</v>
      </c>
      <c r="R137" s="40" t="s">
        <v>33</v>
      </c>
      <c r="S137" s="40" t="s">
        <v>85</v>
      </c>
      <c r="T137" s="40" t="s">
        <v>35</v>
      </c>
      <c r="U137" s="40" t="s">
        <v>96</v>
      </c>
      <c r="V137" s="2">
        <f>((E137*12)+(J137*10)+(P137*8))/30</f>
        <v>9.95</v>
      </c>
      <c r="W137" s="46">
        <f>IF(V137&gt;=10,30,F137+K137+Q137)</f>
        <v>21</v>
      </c>
      <c r="X137" s="41" t="s">
        <v>99</v>
      </c>
      <c r="Y137" s="43">
        <f>IF(VALUE(X137)&gt;=10,12,SUM(IF(VALUE(Z137)&gt;=10,3,0),IF(VALUE(AA137)&gt;=10,3,0),IF(VALUE(AB137)&gt;=10,3,0),IF(VALUE(AC137)&gt;=10,3,0)))</f>
        <v>6</v>
      </c>
      <c r="Z137" s="40" t="s">
        <v>142</v>
      </c>
      <c r="AA137" s="40" t="s">
        <v>141</v>
      </c>
      <c r="AB137" s="40" t="s">
        <v>32</v>
      </c>
      <c r="AC137" s="40" t="s">
        <v>105</v>
      </c>
      <c r="AD137" s="41" t="s">
        <v>229</v>
      </c>
      <c r="AE137" s="43">
        <f>IF(VALUE(AD137)&gt;=10,10,SUM(IF(VALUE(AF137)&gt;=10,3,0),IF(VALUE(AG137)&gt;=10,3,0),IF(VALUE(AH137)&gt;=10,2,0),IF(VALUE(AI137)&gt;=10,2,0)))</f>
        <v>10</v>
      </c>
      <c r="AF137" s="40" t="s">
        <v>35</v>
      </c>
      <c r="AG137" s="40" t="s">
        <v>33</v>
      </c>
      <c r="AH137" s="40" t="s">
        <v>38</v>
      </c>
      <c r="AI137" s="40" t="s">
        <v>32</v>
      </c>
      <c r="AJ137" s="41" t="s">
        <v>124</v>
      </c>
      <c r="AK137" s="43">
        <f>IF(VALUE(AJ137)&gt;=10,8,SUM(IF(VALUE(AL137)&gt;=10,2,0),IF(VALUE(AM137)&gt;=10,2,0),IF(VALUE(AN137)&gt;=10,2,0),IF(VALUE(AO137)&gt;=10,2,0)))</f>
        <v>8</v>
      </c>
      <c r="AL137" s="40" t="s">
        <v>33</v>
      </c>
      <c r="AM137" s="40" t="s">
        <v>42</v>
      </c>
      <c r="AN137" s="40" t="s">
        <v>41</v>
      </c>
      <c r="AO137" s="40" t="s">
        <v>284</v>
      </c>
      <c r="AP137" s="2">
        <f>((X137*12)+(AD137*10)+(AJ137*8))/30</f>
        <v>10.292</v>
      </c>
      <c r="AQ137" s="46">
        <f>IF(AP137&gt;=10,30,Y137+AE137+AK137)</f>
        <v>30</v>
      </c>
      <c r="AR137" s="2">
        <f>(AP137+V137)/2</f>
        <v>10.120999999999999</v>
      </c>
      <c r="AS137" s="48">
        <f>IF(AR137&gt;=9.99,60,AQ137+W137)</f>
        <v>60</v>
      </c>
      <c r="AT137" s="42" t="str">
        <f>IF(AR137&gt;=9.99,"Admis","Ajourné")</f>
        <v>Admis</v>
      </c>
    </row>
    <row r="138" spans="1:46" ht="15">
      <c r="A138" s="40">
        <v>130</v>
      </c>
      <c r="B138" s="50" t="s">
        <v>812</v>
      </c>
      <c r="C138" s="50" t="s">
        <v>813</v>
      </c>
      <c r="D138" s="50" t="s">
        <v>185</v>
      </c>
      <c r="E138" s="54" t="s">
        <v>73</v>
      </c>
      <c r="F138" s="43">
        <f>IF(VALUE(E138)&gt;=10,12,SUM(IF(VALUE(G138)&gt;=10,4,0),IF(VALUE(H138)&gt;=10,4,0),IF(VALUE(I138)&gt;=10,4,0)))</f>
        <v>12</v>
      </c>
      <c r="G138" s="40" t="s">
        <v>268</v>
      </c>
      <c r="H138" s="40" t="s">
        <v>85</v>
      </c>
      <c r="I138" s="53" t="s">
        <v>188</v>
      </c>
      <c r="J138" s="41" t="s">
        <v>556</v>
      </c>
      <c r="K138" s="43">
        <f>IF(VALUE(J138)&gt;=10,10,SUM(IF(VALUE(L138)&gt;=10,2,0),IF(VALUE(M138)&gt;=10,2,0),IF(VALUE(N138)&gt;=10,3,0),IF(VALUE(O138)&gt;=10,3,0)))</f>
        <v>6</v>
      </c>
      <c r="L138" s="40" t="s">
        <v>59</v>
      </c>
      <c r="M138" s="40" t="s">
        <v>67</v>
      </c>
      <c r="N138" s="40" t="s">
        <v>33</v>
      </c>
      <c r="O138" s="40" t="s">
        <v>33</v>
      </c>
      <c r="P138" s="41" t="s">
        <v>33</v>
      </c>
      <c r="Q138" s="43">
        <f>IF(VALUE(P138)&gt;=10,8,SUM(IF(VALUE(R138)&gt;=10,2,0),IF(VALUE(S138)&gt;=10,2,0),IF(VALUE(T138)&gt;=10,2,0),IF(VALUE(U138)&gt;=10,2,0)))</f>
        <v>8</v>
      </c>
      <c r="R138" s="40" t="s">
        <v>33</v>
      </c>
      <c r="S138" s="40" t="s">
        <v>44</v>
      </c>
      <c r="T138" s="40" t="s">
        <v>44</v>
      </c>
      <c r="U138" s="40" t="s">
        <v>41</v>
      </c>
      <c r="V138" s="2">
        <f>((E138*12)+(J138*10)+(P138*8))/30</f>
        <v>9.800666666666666</v>
      </c>
      <c r="W138" s="46">
        <f>IF(V138&gt;=10,30,F138+K138+Q138)</f>
        <v>26</v>
      </c>
      <c r="X138" s="41" t="s">
        <v>215</v>
      </c>
      <c r="Y138" s="43">
        <f>IF(VALUE(X138)&gt;=10,12,SUM(IF(VALUE(Z138)&gt;=10,3,0),IF(VALUE(AA138)&gt;=10,3,0),IF(VALUE(AB138)&gt;=10,3,0),IF(VALUE(AC138)&gt;=10,3,0)))</f>
        <v>6</v>
      </c>
      <c r="Z138" s="40" t="s">
        <v>65</v>
      </c>
      <c r="AA138" s="40" t="s">
        <v>85</v>
      </c>
      <c r="AB138" s="40" t="s">
        <v>162</v>
      </c>
      <c r="AC138" s="40" t="s">
        <v>44</v>
      </c>
      <c r="AD138" s="41" t="s">
        <v>125</v>
      </c>
      <c r="AE138" s="43">
        <f>IF(VALUE(AD138)&gt;=10,10,SUM(IF(VALUE(AF138)&gt;=10,3,0),IF(VALUE(AG138)&gt;=10,3,0),IF(VALUE(AH138)&gt;=10,2,0),IF(VALUE(AI138)&gt;=10,2,0)))</f>
        <v>10</v>
      </c>
      <c r="AF138" s="40" t="s">
        <v>35</v>
      </c>
      <c r="AG138" s="40" t="s">
        <v>50</v>
      </c>
      <c r="AH138" s="40" t="s">
        <v>85</v>
      </c>
      <c r="AI138" s="40" t="s">
        <v>43</v>
      </c>
      <c r="AJ138" s="41" t="s">
        <v>119</v>
      </c>
      <c r="AK138" s="43">
        <f>IF(VALUE(AJ138)&gt;=10,8,SUM(IF(VALUE(AL138)&gt;=10,2,0),IF(VALUE(AM138)&gt;=10,2,0),IF(VALUE(AN138)&gt;=10,2,0),IF(VALUE(AO138)&gt;=10,2,0)))</f>
        <v>8</v>
      </c>
      <c r="AL138" s="40" t="s">
        <v>38</v>
      </c>
      <c r="AM138" s="40" t="s">
        <v>33</v>
      </c>
      <c r="AN138" s="40" t="s">
        <v>42</v>
      </c>
      <c r="AO138" s="40" t="s">
        <v>40</v>
      </c>
      <c r="AP138" s="2">
        <f>((X138*12)+(AD138*10)+(AJ138*8))/30</f>
        <v>10.243333333333332</v>
      </c>
      <c r="AQ138" s="46">
        <f>IF(AP138&gt;=10,30,Y138+AE138+AK138)</f>
        <v>30</v>
      </c>
      <c r="AR138" s="2">
        <f>(AP138+V138)/2</f>
        <v>10.021999999999998</v>
      </c>
      <c r="AS138" s="48">
        <f>IF(AR138&gt;=9.99,60,AQ138+W138)</f>
        <v>60</v>
      </c>
      <c r="AT138" s="42" t="str">
        <f>IF(AR138&gt;=9.99,"Admis","Ajourné")</f>
        <v>Admis</v>
      </c>
    </row>
    <row r="139" spans="1:46" ht="15">
      <c r="A139" s="40">
        <v>131</v>
      </c>
      <c r="B139" s="50" t="s">
        <v>814</v>
      </c>
      <c r="C139" s="50" t="s">
        <v>815</v>
      </c>
      <c r="D139" s="50" t="s">
        <v>512</v>
      </c>
      <c r="E139" s="41" t="s">
        <v>493</v>
      </c>
      <c r="F139" s="43">
        <f>IF(VALUE(E139)&gt;=10,12,SUM(IF(VALUE(G139)&gt;=10,4,0),IF(VALUE(H139)&gt;=10,4,0),IF(VALUE(I139)&gt;=10,4,0)))</f>
        <v>12</v>
      </c>
      <c r="G139" s="40" t="s">
        <v>130</v>
      </c>
      <c r="H139" s="40" t="s">
        <v>85</v>
      </c>
      <c r="I139" s="40" t="s">
        <v>50</v>
      </c>
      <c r="J139" s="41" t="s">
        <v>153</v>
      </c>
      <c r="K139" s="43">
        <f>IF(VALUE(J139)&gt;=10,10,SUM(IF(VALUE(L139)&gt;=10,2,0),IF(VALUE(M139)&gt;=10,2,0),IF(VALUE(N139)&gt;=10,3,0),IF(VALUE(O139)&gt;=10,3,0)))</f>
        <v>6</v>
      </c>
      <c r="L139" s="40" t="s">
        <v>171</v>
      </c>
      <c r="M139" s="40" t="s">
        <v>268</v>
      </c>
      <c r="N139" s="40" t="s">
        <v>38</v>
      </c>
      <c r="O139" s="40" t="s">
        <v>38</v>
      </c>
      <c r="P139" s="41" t="s">
        <v>55</v>
      </c>
      <c r="Q139" s="43">
        <f>IF(VALUE(P139)&gt;=10,8,SUM(IF(VALUE(R139)&gt;=10,2,0),IF(VALUE(S139)&gt;=10,2,0),IF(VALUE(T139)&gt;=10,2,0),IF(VALUE(U139)&gt;=10,2,0)))</f>
        <v>8</v>
      </c>
      <c r="R139" s="40" t="s">
        <v>33</v>
      </c>
      <c r="S139" s="40" t="s">
        <v>33</v>
      </c>
      <c r="T139" s="40" t="s">
        <v>49</v>
      </c>
      <c r="U139" s="40" t="s">
        <v>79</v>
      </c>
      <c r="V139" s="2">
        <f>((E139*12)+(J139*10)+(P139*8))/30</f>
        <v>10.164</v>
      </c>
      <c r="W139" s="46">
        <f>IF(V139&gt;=10,30,F139+K139+Q139)</f>
        <v>30</v>
      </c>
      <c r="X139" s="41" t="s">
        <v>183</v>
      </c>
      <c r="Y139" s="43">
        <f>IF(VALUE(X139)&gt;=10,12,SUM(IF(VALUE(Z139)&gt;=10,3,0),IF(VALUE(AA139)&gt;=10,3,0),IF(VALUE(AB139)&gt;=10,3,0),IF(VALUE(AC139)&gt;=10,3,0)))</f>
        <v>9</v>
      </c>
      <c r="Z139" s="40" t="s">
        <v>56</v>
      </c>
      <c r="AA139" s="40" t="s">
        <v>33</v>
      </c>
      <c r="AB139" s="40" t="s">
        <v>75</v>
      </c>
      <c r="AC139" s="40" t="s">
        <v>44</v>
      </c>
      <c r="AD139" s="41" t="s">
        <v>220</v>
      </c>
      <c r="AE139" s="43">
        <f>IF(VALUE(AD139)&gt;=10,10,SUM(IF(VALUE(AF139)&gt;=10,3,0),IF(VALUE(AG139)&gt;=10,3,0),IF(VALUE(AH139)&gt;=10,2,0),IF(VALUE(AI139)&gt;=10,2,0)))</f>
        <v>10</v>
      </c>
      <c r="AF139" s="40" t="s">
        <v>126</v>
      </c>
      <c r="AG139" s="40" t="s">
        <v>50</v>
      </c>
      <c r="AH139" s="40" t="s">
        <v>45</v>
      </c>
      <c r="AI139" s="40" t="s">
        <v>45</v>
      </c>
      <c r="AJ139" s="41" t="s">
        <v>136</v>
      </c>
      <c r="AK139" s="43">
        <f>IF(VALUE(AJ139)&gt;=10,8,SUM(IF(VALUE(AL139)&gt;=10,2,0),IF(VALUE(AM139)&gt;=10,2,0),IF(VALUE(AN139)&gt;=10,2,0),IF(VALUE(AO139)&gt;=10,2,0)))</f>
        <v>8</v>
      </c>
      <c r="AL139" s="40" t="s">
        <v>38</v>
      </c>
      <c r="AM139" s="40" t="s">
        <v>44</v>
      </c>
      <c r="AN139" s="40" t="s">
        <v>50</v>
      </c>
      <c r="AO139" s="40" t="s">
        <v>97</v>
      </c>
      <c r="AP139" s="2">
        <f>((X139*12)+(AD139*10)+(AJ139*8))/30</f>
        <v>10.990666666666666</v>
      </c>
      <c r="AQ139" s="46">
        <f>IF(AP139&gt;=10,30,Y139+AE139+AK139)</f>
        <v>30</v>
      </c>
      <c r="AR139" s="2">
        <f>(AP139+V139)/2</f>
        <v>10.577333333333332</v>
      </c>
      <c r="AS139" s="48">
        <f>IF(AR139&gt;=9.99,60,AQ139+W139)</f>
        <v>60</v>
      </c>
      <c r="AT139" s="42" t="str">
        <f>IF(AR139&gt;=9.99,"Admis","Ajourné")</f>
        <v>Admis</v>
      </c>
    </row>
    <row r="140" spans="1:46" ht="15">
      <c r="A140" s="40">
        <v>132</v>
      </c>
      <c r="B140" s="50" t="s">
        <v>816</v>
      </c>
      <c r="C140" s="50" t="s">
        <v>817</v>
      </c>
      <c r="D140" s="50" t="s">
        <v>818</v>
      </c>
      <c r="E140" s="41" t="s">
        <v>122</v>
      </c>
      <c r="F140" s="43">
        <f>IF(VALUE(E140)&gt;=10,12,SUM(IF(VALUE(G140)&gt;=10,4,0),IF(VALUE(H140)&gt;=10,4,0),IF(VALUE(I140)&gt;=10,4,0)))</f>
        <v>12</v>
      </c>
      <c r="G140" s="40" t="s">
        <v>33</v>
      </c>
      <c r="H140" s="40" t="s">
        <v>56</v>
      </c>
      <c r="I140" s="40" t="s">
        <v>38</v>
      </c>
      <c r="J140" s="41" t="s">
        <v>430</v>
      </c>
      <c r="K140" s="43">
        <f>IF(VALUE(J140)&gt;=10,10,SUM(IF(VALUE(L140)&gt;=10,2,0),IF(VALUE(M140)&gt;=10,2,0),IF(VALUE(N140)&gt;=10,3,0),IF(VALUE(O140)&gt;=10,3,0)))</f>
        <v>8</v>
      </c>
      <c r="L140" s="40" t="s">
        <v>47</v>
      </c>
      <c r="M140" s="40" t="s">
        <v>60</v>
      </c>
      <c r="N140" s="40" t="s">
        <v>60</v>
      </c>
      <c r="O140" s="40" t="s">
        <v>50</v>
      </c>
      <c r="P140" s="41" t="s">
        <v>89</v>
      </c>
      <c r="Q140" s="43">
        <f>IF(VALUE(P140)&gt;=10,8,SUM(IF(VALUE(R140)&gt;=10,2,0),IF(VALUE(S140)&gt;=10,2,0),IF(VALUE(T140)&gt;=10,2,0),IF(VALUE(U140)&gt;=10,2,0)))</f>
        <v>8</v>
      </c>
      <c r="R140" s="40" t="s">
        <v>38</v>
      </c>
      <c r="S140" s="40" t="s">
        <v>42</v>
      </c>
      <c r="T140" s="40" t="s">
        <v>38</v>
      </c>
      <c r="U140" s="40" t="s">
        <v>96</v>
      </c>
      <c r="V140" s="2">
        <f>((E140*12)+(J140*10)+(P140*8))/30</f>
        <v>10.532000000000002</v>
      </c>
      <c r="W140" s="46">
        <f>IF(V140&gt;=10,30,F140+K140+Q140)</f>
        <v>30</v>
      </c>
      <c r="X140" s="41" t="s">
        <v>819</v>
      </c>
      <c r="Y140" s="43">
        <f>IF(VALUE(X140)&gt;=10,12,SUM(IF(VALUE(Z140)&gt;=10,3,0),IF(VALUE(AA140)&gt;=10,3,0),IF(VALUE(AB140)&gt;=10,3,0),IF(VALUE(AC140)&gt;=10,3,0)))</f>
        <v>6</v>
      </c>
      <c r="Z140" s="40" t="s">
        <v>43</v>
      </c>
      <c r="AA140" s="40" t="s">
        <v>56</v>
      </c>
      <c r="AB140" s="40" t="s">
        <v>32</v>
      </c>
      <c r="AC140" s="40" t="s">
        <v>44</v>
      </c>
      <c r="AD140" s="41" t="s">
        <v>69</v>
      </c>
      <c r="AE140" s="43">
        <f>IF(VALUE(AD140)&gt;=10,10,SUM(IF(VALUE(AF140)&gt;=10,3,0),IF(VALUE(AG140)&gt;=10,3,0),IF(VALUE(AH140)&gt;=10,2,0),IF(VALUE(AI140)&gt;=10,2,0)))</f>
        <v>2</v>
      </c>
      <c r="AF140" s="40" t="s">
        <v>91</v>
      </c>
      <c r="AG140" s="40" t="s">
        <v>42</v>
      </c>
      <c r="AH140" s="40" t="s">
        <v>32</v>
      </c>
      <c r="AI140" s="40" t="s">
        <v>43</v>
      </c>
      <c r="AJ140" s="41" t="s">
        <v>38</v>
      </c>
      <c r="AK140" s="43">
        <f>IF(VALUE(AJ140)&gt;=10,8,SUM(IF(VALUE(AL140)&gt;=10,2,0),IF(VALUE(AM140)&gt;=10,2,0),IF(VALUE(AN140)&gt;=10,2,0),IF(VALUE(AO140)&gt;=10,2,0)))</f>
        <v>8</v>
      </c>
      <c r="AL140" s="40" t="s">
        <v>33</v>
      </c>
      <c r="AM140" s="40" t="s">
        <v>38</v>
      </c>
      <c r="AN140" s="40" t="s">
        <v>38</v>
      </c>
      <c r="AO140" s="40" t="s">
        <v>85</v>
      </c>
      <c r="AP140" s="2">
        <f>((X140*12)+(AD140*10)+(AJ140*8))/30</f>
        <v>10.151333333333332</v>
      </c>
      <c r="AQ140" s="46">
        <f>IF(AP140&gt;=10,30,Y140+AE140+AK140)</f>
        <v>30</v>
      </c>
      <c r="AR140" s="2">
        <f>(AP140+V140)/2</f>
        <v>10.341666666666667</v>
      </c>
      <c r="AS140" s="48">
        <f>IF(AR140&gt;=9.99,60,AQ140+W140)</f>
        <v>60</v>
      </c>
      <c r="AT140" s="42" t="str">
        <f>IF(AR140&gt;=9.99,"Admis","Ajourné")</f>
        <v>Admis</v>
      </c>
    </row>
    <row r="141" spans="1:46" ht="15">
      <c r="A141" s="40">
        <v>133</v>
      </c>
      <c r="B141" s="50" t="s">
        <v>820</v>
      </c>
      <c r="C141" s="50" t="s">
        <v>821</v>
      </c>
      <c r="D141" s="50" t="s">
        <v>822</v>
      </c>
      <c r="E141" s="41" t="s">
        <v>823</v>
      </c>
      <c r="F141" s="43">
        <f>IF(VALUE(E141)&gt;=10,12,SUM(IF(VALUE(G141)&gt;=10,4,0),IF(VALUE(H141)&gt;=10,4,0),IF(VALUE(I141)&gt;=10,4,0)))</f>
        <v>0</v>
      </c>
      <c r="G141" s="40" t="s">
        <v>134</v>
      </c>
      <c r="H141" s="40" t="s">
        <v>51</v>
      </c>
      <c r="I141" s="40" t="s">
        <v>51</v>
      </c>
      <c r="J141" s="41" t="s">
        <v>824</v>
      </c>
      <c r="K141" s="43">
        <f>IF(VALUE(J141)&gt;=10,10,SUM(IF(VALUE(L141)&gt;=10,2,0),IF(VALUE(M141)&gt;=10,2,0),IF(VALUE(N141)&gt;=10,3,0),IF(VALUE(O141)&gt;=10,3,0)))</f>
        <v>5</v>
      </c>
      <c r="L141" s="40" t="s">
        <v>41</v>
      </c>
      <c r="M141" s="40" t="s">
        <v>327</v>
      </c>
      <c r="N141" s="40" t="s">
        <v>56</v>
      </c>
      <c r="O141" s="40" t="s">
        <v>51</v>
      </c>
      <c r="P141" s="41" t="s">
        <v>282</v>
      </c>
      <c r="Q141" s="43">
        <f>IF(VALUE(P141)&gt;=10,8,SUM(IF(VALUE(R141)&gt;=10,2,0),IF(VALUE(S141)&gt;=10,2,0),IF(VALUE(T141)&gt;=10,2,0),IF(VALUE(U141)&gt;=10,2,0)))</f>
        <v>4</v>
      </c>
      <c r="R141" s="40" t="s">
        <v>33</v>
      </c>
      <c r="S141" s="40" t="s">
        <v>354</v>
      </c>
      <c r="T141" s="40" t="s">
        <v>146</v>
      </c>
      <c r="U141" s="40" t="s">
        <v>51</v>
      </c>
      <c r="V141" s="2">
        <f>((E141*12)+(J141*10)+(P141*8))/30</f>
        <v>4.900666666666666</v>
      </c>
      <c r="W141" s="46">
        <f>IF(V141&gt;=10,30,F141+K141+Q141)</f>
        <v>9</v>
      </c>
      <c r="X141" s="41" t="s">
        <v>825</v>
      </c>
      <c r="Y141" s="43">
        <f>IF(VALUE(X141)&gt;=10,12,SUM(IF(VALUE(Z141)&gt;=10,3,0),IF(VALUE(AA141)&gt;=10,3,0),IF(VALUE(AB141)&gt;=10,3,0),IF(VALUE(AC141)&gt;=10,3,0)))</f>
        <v>3</v>
      </c>
      <c r="Z141" s="40" t="s">
        <v>310</v>
      </c>
      <c r="AA141" s="40" t="s">
        <v>492</v>
      </c>
      <c r="AB141" s="40" t="s">
        <v>51</v>
      </c>
      <c r="AC141" s="40" t="s">
        <v>51</v>
      </c>
      <c r="AD141" s="41" t="s">
        <v>710</v>
      </c>
      <c r="AE141" s="43">
        <f>IF(VALUE(AD141)&gt;=10,10,SUM(IF(VALUE(AF141)&gt;=10,3,0),IF(VALUE(AG141)&gt;=10,3,0),IF(VALUE(AH141)&gt;=10,2,0),IF(VALUE(AI141)&gt;=10,2,0)))</f>
        <v>3</v>
      </c>
      <c r="AF141" s="40" t="s">
        <v>51</v>
      </c>
      <c r="AG141" s="40" t="s">
        <v>33</v>
      </c>
      <c r="AH141" s="40" t="s">
        <v>51</v>
      </c>
      <c r="AI141" s="40" t="s">
        <v>237</v>
      </c>
      <c r="AJ141" s="41" t="s">
        <v>55</v>
      </c>
      <c r="AK141" s="43">
        <f>IF(VALUE(AJ141)&gt;=10,8,SUM(IF(VALUE(AL141)&gt;=10,2,0),IF(VALUE(AM141)&gt;=10,2,0),IF(VALUE(AN141)&gt;=10,2,0),IF(VALUE(AO141)&gt;=10,2,0)))</f>
        <v>8</v>
      </c>
      <c r="AL141" s="40" t="s">
        <v>35</v>
      </c>
      <c r="AM141" s="40" t="s">
        <v>50</v>
      </c>
      <c r="AN141" s="40" t="s">
        <v>92</v>
      </c>
      <c r="AO141" s="40" t="s">
        <v>85</v>
      </c>
      <c r="AP141" s="2">
        <f>((X141*12)+(AD141*10)+(AJ141*8))/30</f>
        <v>5.997333333333334</v>
      </c>
      <c r="AQ141" s="46">
        <f>IF(AP141&gt;=10,30,Y141+AE141+AK141)</f>
        <v>14</v>
      </c>
      <c r="AR141" s="2">
        <f>(AP141+V141)/2</f>
        <v>5.449</v>
      </c>
      <c r="AS141" s="48">
        <f>IF(AR141&gt;=9.99,60,AQ141+W141)</f>
        <v>23</v>
      </c>
      <c r="AT141" s="42" t="str">
        <f>IF(AR141&gt;=9.99,"Admis","Ajourné")</f>
        <v>Ajourné</v>
      </c>
    </row>
    <row r="142" spans="1:46" ht="15">
      <c r="A142" s="40">
        <v>134</v>
      </c>
      <c r="B142" s="50" t="s">
        <v>826</v>
      </c>
      <c r="C142" s="50" t="s">
        <v>827</v>
      </c>
      <c r="D142" s="50" t="s">
        <v>683</v>
      </c>
      <c r="E142" s="41" t="s">
        <v>123</v>
      </c>
      <c r="F142" s="43">
        <f>IF(VALUE(E142)&gt;=10,12,SUM(IF(VALUE(G142)&gt;=10,4,0),IF(VALUE(H142)&gt;=10,4,0),IF(VALUE(I142)&gt;=10,4,0)))</f>
        <v>12</v>
      </c>
      <c r="G142" s="40" t="s">
        <v>33</v>
      </c>
      <c r="H142" s="40" t="s">
        <v>83</v>
      </c>
      <c r="I142" s="40" t="s">
        <v>56</v>
      </c>
      <c r="J142" s="41" t="s">
        <v>828</v>
      </c>
      <c r="K142" s="43">
        <f>IF(VALUE(J142)&gt;=10,10,SUM(IF(VALUE(L142)&gt;=10,2,0),IF(VALUE(M142)&gt;=10,2,0),IF(VALUE(N142)&gt;=10,3,0),IF(VALUE(O142)&gt;=10,3,0)))</f>
        <v>5</v>
      </c>
      <c r="L142" s="40" t="s">
        <v>50</v>
      </c>
      <c r="M142" s="40" t="s">
        <v>82</v>
      </c>
      <c r="N142" s="40" t="s">
        <v>123</v>
      </c>
      <c r="O142" s="40" t="s">
        <v>154</v>
      </c>
      <c r="P142" s="41" t="s">
        <v>549</v>
      </c>
      <c r="Q142" s="43">
        <f>IF(VALUE(P142)&gt;=10,8,SUM(IF(VALUE(R142)&gt;=10,2,0),IF(VALUE(S142)&gt;=10,2,0),IF(VALUE(T142)&gt;=10,2,0),IF(VALUE(U142)&gt;=10,2,0)))</f>
        <v>8</v>
      </c>
      <c r="R142" s="40" t="s">
        <v>105</v>
      </c>
      <c r="S142" s="40" t="s">
        <v>85</v>
      </c>
      <c r="T142" s="40" t="s">
        <v>394</v>
      </c>
      <c r="U142" s="40" t="s">
        <v>239</v>
      </c>
      <c r="V142" s="2">
        <f>((E142*12)+(J142*10)+(P142*8))/30</f>
        <v>10.308666666666666</v>
      </c>
      <c r="W142" s="46">
        <f>IF(V142&gt;=10,30,F142+K142+Q142)</f>
        <v>30</v>
      </c>
      <c r="X142" s="41" t="s">
        <v>98</v>
      </c>
      <c r="Y142" s="43">
        <f>IF(VALUE(X142)&gt;=10,12,SUM(IF(VALUE(Z142)&gt;=10,3,0),IF(VALUE(AA142)&gt;=10,3,0),IF(VALUE(AB142)&gt;=10,3,0),IF(VALUE(AC142)&gt;=10,3,0)))</f>
        <v>0</v>
      </c>
      <c r="Z142" s="40" t="s">
        <v>67</v>
      </c>
      <c r="AA142" s="40" t="s">
        <v>59</v>
      </c>
      <c r="AB142" s="40" t="s">
        <v>116</v>
      </c>
      <c r="AC142" s="40" t="s">
        <v>44</v>
      </c>
      <c r="AD142" s="41" t="s">
        <v>690</v>
      </c>
      <c r="AE142" s="43">
        <f>IF(VALUE(AD142)&gt;=10,10,SUM(IF(VALUE(AF142)&gt;=10,3,0),IF(VALUE(AG142)&gt;=10,3,0),IF(VALUE(AH142)&gt;=10,2,0),IF(VALUE(AI142)&gt;=10,2,0)))</f>
        <v>10</v>
      </c>
      <c r="AF142" s="40" t="s">
        <v>49</v>
      </c>
      <c r="AG142" s="40" t="s">
        <v>34</v>
      </c>
      <c r="AH142" s="40" t="s">
        <v>56</v>
      </c>
      <c r="AI142" s="40" t="s">
        <v>33</v>
      </c>
      <c r="AJ142" s="41" t="s">
        <v>291</v>
      </c>
      <c r="AK142" s="43">
        <f>IF(VALUE(AJ142)&gt;=10,8,SUM(IF(VALUE(AL142)&gt;=10,2,0),IF(VALUE(AM142)&gt;=10,2,0),IF(VALUE(AN142)&gt;=10,2,0),IF(VALUE(AO142)&gt;=10,2,0)))</f>
        <v>4</v>
      </c>
      <c r="AL142" s="40" t="s">
        <v>143</v>
      </c>
      <c r="AM142" s="40" t="s">
        <v>59</v>
      </c>
      <c r="AN142" s="40" t="s">
        <v>85</v>
      </c>
      <c r="AO142" s="40" t="s">
        <v>284</v>
      </c>
      <c r="AP142" s="2">
        <f>((X142*12)+(AD142*10)+(AJ142*8))/30</f>
        <v>9.692666666666668</v>
      </c>
      <c r="AQ142" s="46">
        <f>IF(AP142&gt;=10,30,Y142+AE142+AK142)</f>
        <v>14</v>
      </c>
      <c r="AR142" s="2">
        <f>(AP142+V142)/2</f>
        <v>10.000666666666667</v>
      </c>
      <c r="AS142" s="48">
        <f>IF(AR142&gt;=9.99,60,AQ142+W142)</f>
        <v>60</v>
      </c>
      <c r="AT142" s="42" t="str">
        <f>IF(AR142&gt;=9.99,"Admis","Ajourné")</f>
        <v>Admis</v>
      </c>
    </row>
    <row r="143" spans="1:46" ht="15">
      <c r="A143" s="40">
        <v>135</v>
      </c>
      <c r="B143" s="50" t="s">
        <v>829</v>
      </c>
      <c r="C143" s="50" t="s">
        <v>830</v>
      </c>
      <c r="D143" s="50" t="s">
        <v>831</v>
      </c>
      <c r="E143" s="41" t="s">
        <v>740</v>
      </c>
      <c r="F143" s="43">
        <f>IF(VALUE(E143)&gt;=10,12,SUM(IF(VALUE(G143)&gt;=10,4,0),IF(VALUE(H143)&gt;=10,4,0),IF(VALUE(I143)&gt;=10,4,0)))</f>
        <v>12</v>
      </c>
      <c r="G143" s="40" t="s">
        <v>56</v>
      </c>
      <c r="H143" s="40" t="s">
        <v>43</v>
      </c>
      <c r="I143" s="40" t="s">
        <v>56</v>
      </c>
      <c r="J143" s="41" t="s">
        <v>249</v>
      </c>
      <c r="K143" s="43">
        <f>IF(VALUE(J143)&gt;=10,10,SUM(IF(VALUE(L143)&gt;=10,2,0),IF(VALUE(M143)&gt;=10,2,0),IF(VALUE(N143)&gt;=10,3,0),IF(VALUE(O143)&gt;=10,3,0)))</f>
        <v>5</v>
      </c>
      <c r="L143" s="40" t="s">
        <v>38</v>
      </c>
      <c r="M143" s="40" t="s">
        <v>82</v>
      </c>
      <c r="N143" s="40" t="s">
        <v>58</v>
      </c>
      <c r="O143" s="40" t="s">
        <v>41</v>
      </c>
      <c r="P143" s="41" t="s">
        <v>68</v>
      </c>
      <c r="Q143" s="43">
        <f>IF(VALUE(P143)&gt;=10,8,SUM(IF(VALUE(R143)&gt;=10,2,0),IF(VALUE(S143)&gt;=10,2,0),IF(VALUE(T143)&gt;=10,2,0),IF(VALUE(U143)&gt;=10,2,0)))</f>
        <v>8</v>
      </c>
      <c r="R143" s="40" t="s">
        <v>50</v>
      </c>
      <c r="S143" s="40" t="s">
        <v>59</v>
      </c>
      <c r="T143" s="40" t="s">
        <v>49</v>
      </c>
      <c r="U143" s="40" t="s">
        <v>33</v>
      </c>
      <c r="V143" s="2">
        <f>((E143*12)+(J143*10)+(P143*8))/30</f>
        <v>10.075999999999999</v>
      </c>
      <c r="W143" s="46">
        <f>IF(V143&gt;=10,30,F143+K143+Q143)</f>
        <v>30</v>
      </c>
      <c r="X143" s="41" t="s">
        <v>673</v>
      </c>
      <c r="Y143" s="43">
        <f>IF(VALUE(X143)&gt;=10,12,SUM(IF(VALUE(Z143)&gt;=10,3,0),IF(VALUE(AA143)&gt;=10,3,0),IF(VALUE(AB143)&gt;=10,3,0),IF(VALUE(AC143)&gt;=10,3,0)))</f>
        <v>6</v>
      </c>
      <c r="Z143" s="40" t="s">
        <v>82</v>
      </c>
      <c r="AA143" s="40" t="s">
        <v>97</v>
      </c>
      <c r="AB143" s="40" t="s">
        <v>44</v>
      </c>
      <c r="AC143" s="40" t="s">
        <v>38</v>
      </c>
      <c r="AD143" s="41" t="s">
        <v>46</v>
      </c>
      <c r="AE143" s="43">
        <f>IF(VALUE(AD143)&gt;=10,10,SUM(IF(VALUE(AF143)&gt;=10,3,0),IF(VALUE(AG143)&gt;=10,3,0),IF(VALUE(AH143)&gt;=10,2,0),IF(VALUE(AI143)&gt;=10,2,0)))</f>
        <v>10</v>
      </c>
      <c r="AF143" s="40" t="s">
        <v>33</v>
      </c>
      <c r="AG143" s="40" t="s">
        <v>38</v>
      </c>
      <c r="AH143" s="40" t="s">
        <v>33</v>
      </c>
      <c r="AI143" s="40" t="s">
        <v>43</v>
      </c>
      <c r="AJ143" s="41" t="s">
        <v>334</v>
      </c>
      <c r="AK143" s="43">
        <f>IF(VALUE(AJ143)&gt;=10,8,SUM(IF(VALUE(AL143)&gt;=10,2,0),IF(VALUE(AM143)&gt;=10,2,0),IF(VALUE(AN143)&gt;=10,2,0),IF(VALUE(AO143)&gt;=10,2,0)))</f>
        <v>8</v>
      </c>
      <c r="AL143" s="40" t="s">
        <v>35</v>
      </c>
      <c r="AM143" s="40" t="s">
        <v>47</v>
      </c>
      <c r="AN143" s="40" t="s">
        <v>103</v>
      </c>
      <c r="AO143" s="40" t="s">
        <v>85</v>
      </c>
      <c r="AP143" s="2">
        <f>((X143*12)+(AD143*10)+(AJ143*8))/30</f>
        <v>10.41</v>
      </c>
      <c r="AQ143" s="46">
        <f>IF(AP143&gt;=10,30,Y143+AE143+AK143)</f>
        <v>30</v>
      </c>
      <c r="AR143" s="2">
        <f>(AP143+V143)/2</f>
        <v>10.242999999999999</v>
      </c>
      <c r="AS143" s="48">
        <f>IF(AR143&gt;=9.99,60,AQ143+W143)</f>
        <v>60</v>
      </c>
      <c r="AT143" s="42" t="str">
        <f>IF(AR143&gt;=9.99,"Admis","Ajourné")</f>
        <v>Admis</v>
      </c>
    </row>
    <row r="144" spans="1:46" ht="15">
      <c r="A144" s="40">
        <v>136</v>
      </c>
      <c r="B144" s="50" t="s">
        <v>832</v>
      </c>
      <c r="C144" s="50" t="s">
        <v>833</v>
      </c>
      <c r="D144" s="50" t="s">
        <v>834</v>
      </c>
      <c r="E144" s="41" t="s">
        <v>320</v>
      </c>
      <c r="F144" s="43">
        <f>IF(VALUE(E144)&gt;=10,12,SUM(IF(VALUE(G144)&gt;=10,4,0),IF(VALUE(H144)&gt;=10,4,0),IF(VALUE(I144)&gt;=10,4,0)))</f>
        <v>12</v>
      </c>
      <c r="G144" s="40" t="s">
        <v>33</v>
      </c>
      <c r="H144" s="40" t="s">
        <v>60</v>
      </c>
      <c r="I144" s="40" t="s">
        <v>83</v>
      </c>
      <c r="J144" s="41" t="s">
        <v>362</v>
      </c>
      <c r="K144" s="43">
        <f>IF(VALUE(J144)&gt;=10,10,SUM(IF(VALUE(L144)&gt;=10,2,0),IF(VALUE(M144)&gt;=10,2,0),IF(VALUE(N144)&gt;=10,3,0),IF(VALUE(O144)&gt;=10,3,0)))</f>
        <v>10</v>
      </c>
      <c r="L144" s="40" t="s">
        <v>38</v>
      </c>
      <c r="M144" s="40" t="s">
        <v>237</v>
      </c>
      <c r="N144" s="40" t="s">
        <v>75</v>
      </c>
      <c r="O144" s="40" t="s">
        <v>103</v>
      </c>
      <c r="P144" s="41" t="s">
        <v>48</v>
      </c>
      <c r="Q144" s="43">
        <f>IF(VALUE(P144)&gt;=10,8,SUM(IF(VALUE(R144)&gt;=10,2,0),IF(VALUE(S144)&gt;=10,2,0),IF(VALUE(T144)&gt;=10,2,0),IF(VALUE(U144)&gt;=10,2,0)))</f>
        <v>8</v>
      </c>
      <c r="R144" s="40" t="s">
        <v>44</v>
      </c>
      <c r="S144" s="40" t="s">
        <v>44</v>
      </c>
      <c r="T144" s="40" t="s">
        <v>126</v>
      </c>
      <c r="U144" s="40" t="s">
        <v>154</v>
      </c>
      <c r="V144" s="2">
        <f>((E144*12)+(J144*10)+(P144*8))/30</f>
        <v>10.452</v>
      </c>
      <c r="W144" s="46">
        <f>IF(V144&gt;=10,30,F144+K144+Q144)</f>
        <v>30</v>
      </c>
      <c r="X144" s="41" t="s">
        <v>396</v>
      </c>
      <c r="Y144" s="43">
        <f>IF(VALUE(X144)&gt;=10,12,SUM(IF(VALUE(Z144)&gt;=10,3,0),IF(VALUE(AA144)&gt;=10,3,0),IF(VALUE(AB144)&gt;=10,3,0),IF(VALUE(AC144)&gt;=10,3,0)))</f>
        <v>9</v>
      </c>
      <c r="Z144" s="40" t="s">
        <v>64</v>
      </c>
      <c r="AA144" s="40" t="s">
        <v>85</v>
      </c>
      <c r="AB144" s="40" t="s">
        <v>56</v>
      </c>
      <c r="AC144" s="40" t="s">
        <v>105</v>
      </c>
      <c r="AD144" s="41" t="s">
        <v>595</v>
      </c>
      <c r="AE144" s="43">
        <f>IF(VALUE(AD144)&gt;=10,10,SUM(IF(VALUE(AF144)&gt;=10,3,0),IF(VALUE(AG144)&gt;=10,3,0),IF(VALUE(AH144)&gt;=10,2,0),IF(VALUE(AI144)&gt;=10,2,0)))</f>
        <v>10</v>
      </c>
      <c r="AF144" s="40" t="s">
        <v>35</v>
      </c>
      <c r="AG144" s="40" t="s">
        <v>41</v>
      </c>
      <c r="AH144" s="40" t="s">
        <v>38</v>
      </c>
      <c r="AI144" s="40" t="s">
        <v>33</v>
      </c>
      <c r="AJ144" s="41" t="s">
        <v>69</v>
      </c>
      <c r="AK144" s="43">
        <f>IF(VALUE(AJ144)&gt;=10,8,SUM(IF(VALUE(AL144)&gt;=10,2,0),IF(VALUE(AM144)&gt;=10,2,0),IF(VALUE(AN144)&gt;=10,2,0),IF(VALUE(AO144)&gt;=10,2,0)))</f>
        <v>2</v>
      </c>
      <c r="AL144" s="40" t="s">
        <v>154</v>
      </c>
      <c r="AM144" s="40" t="s">
        <v>44</v>
      </c>
      <c r="AN144" s="40" t="s">
        <v>97</v>
      </c>
      <c r="AO144" s="40" t="s">
        <v>91</v>
      </c>
      <c r="AP144" s="2">
        <f>((X144*12)+(AD144*10)+(AJ144*8))/30</f>
        <v>10.234</v>
      </c>
      <c r="AQ144" s="46">
        <f>IF(AP144&gt;=10,30,Y144+AE144+AK144)</f>
        <v>30</v>
      </c>
      <c r="AR144" s="2">
        <f>(AP144+V144)/2</f>
        <v>10.343</v>
      </c>
      <c r="AS144" s="48">
        <f>IF(AR144&gt;=9.99,60,AQ144+W144)</f>
        <v>60</v>
      </c>
      <c r="AT144" s="42" t="str">
        <f>IF(AR144&gt;=9.99,"Admis","Ajourné")</f>
        <v>Admis</v>
      </c>
    </row>
    <row r="145" spans="1:46" ht="15">
      <c r="A145" s="40">
        <v>137</v>
      </c>
      <c r="B145" s="50" t="s">
        <v>835</v>
      </c>
      <c r="C145" s="50" t="s">
        <v>836</v>
      </c>
      <c r="D145" s="50" t="s">
        <v>202</v>
      </c>
      <c r="E145" s="41" t="s">
        <v>326</v>
      </c>
      <c r="F145" s="43">
        <f>IF(VALUE(E145)&gt;=10,12,SUM(IF(VALUE(G145)&gt;=10,4,0),IF(VALUE(H145)&gt;=10,4,0),IF(VALUE(I145)&gt;=10,4,0)))</f>
        <v>4</v>
      </c>
      <c r="G145" s="40" t="s">
        <v>142</v>
      </c>
      <c r="H145" s="40" t="s">
        <v>359</v>
      </c>
      <c r="I145" s="40" t="s">
        <v>33</v>
      </c>
      <c r="J145" s="41" t="s">
        <v>277</v>
      </c>
      <c r="K145" s="43">
        <f>IF(VALUE(J145)&gt;=10,10,SUM(IF(VALUE(L145)&gt;=10,2,0),IF(VALUE(M145)&gt;=10,2,0),IF(VALUE(N145)&gt;=10,3,0),IF(VALUE(O145)&gt;=10,3,0)))</f>
        <v>5</v>
      </c>
      <c r="L145" s="40" t="s">
        <v>85</v>
      </c>
      <c r="M145" s="40" t="s">
        <v>354</v>
      </c>
      <c r="N145" s="40" t="s">
        <v>44</v>
      </c>
      <c r="O145" s="40" t="s">
        <v>96</v>
      </c>
      <c r="P145" s="41" t="s">
        <v>483</v>
      </c>
      <c r="Q145" s="43">
        <f>IF(VALUE(P145)&gt;=10,8,SUM(IF(VALUE(R145)&gt;=10,2,0),IF(VALUE(S145)&gt;=10,2,0),IF(VALUE(T145)&gt;=10,2,0),IF(VALUE(U145)&gt;=10,2,0)))</f>
        <v>8</v>
      </c>
      <c r="R145" s="40" t="s">
        <v>44</v>
      </c>
      <c r="S145" s="40" t="s">
        <v>85</v>
      </c>
      <c r="T145" s="40" t="s">
        <v>91</v>
      </c>
      <c r="U145" s="40" t="s">
        <v>108</v>
      </c>
      <c r="V145" s="2">
        <f>((E145*12)+(J145*10)+(P145*8))/30</f>
        <v>8.946</v>
      </c>
      <c r="W145" s="46">
        <f>IF(V145&gt;=10,30,F145+K145+Q145)</f>
        <v>17</v>
      </c>
      <c r="X145" s="41" t="s">
        <v>837</v>
      </c>
      <c r="Y145" s="43">
        <f>IF(VALUE(X145)&gt;=10,12,SUM(IF(VALUE(Z145)&gt;=10,3,0),IF(VALUE(AA145)&gt;=10,3,0),IF(VALUE(AB145)&gt;=10,3,0),IF(VALUE(AC145)&gt;=10,3,0)))</f>
        <v>3</v>
      </c>
      <c r="Z145" s="40" t="s">
        <v>268</v>
      </c>
      <c r="AA145" s="40" t="s">
        <v>32</v>
      </c>
      <c r="AB145" s="40" t="s">
        <v>82</v>
      </c>
      <c r="AC145" s="40" t="s">
        <v>354</v>
      </c>
      <c r="AD145" s="41" t="s">
        <v>242</v>
      </c>
      <c r="AE145" s="43">
        <f>IF(VALUE(AD145)&gt;=10,10,SUM(IF(VALUE(AF145)&gt;=10,3,0),IF(VALUE(AG145)&gt;=10,3,0),IF(VALUE(AH145)&gt;=10,2,0),IF(VALUE(AI145)&gt;=10,2,0)))</f>
        <v>3</v>
      </c>
      <c r="AF145" s="40" t="s">
        <v>34</v>
      </c>
      <c r="AG145" s="40" t="s">
        <v>42</v>
      </c>
      <c r="AH145" s="40" t="s">
        <v>99</v>
      </c>
      <c r="AI145" s="40" t="s">
        <v>65</v>
      </c>
      <c r="AJ145" s="41" t="s">
        <v>604</v>
      </c>
      <c r="AK145" s="43">
        <f>IF(VALUE(AJ145)&gt;=10,8,SUM(IF(VALUE(AL145)&gt;=10,2,0),IF(VALUE(AM145)&gt;=10,2,0),IF(VALUE(AN145)&gt;=10,2,0),IF(VALUE(AO145)&gt;=10,2,0)))</f>
        <v>0</v>
      </c>
      <c r="AL145" s="40" t="s">
        <v>237</v>
      </c>
      <c r="AM145" s="40" t="s">
        <v>65</v>
      </c>
      <c r="AN145" s="40" t="s">
        <v>44</v>
      </c>
      <c r="AO145" s="40" t="s">
        <v>435</v>
      </c>
      <c r="AP145" s="2">
        <f>((X145*12)+(AD145*10)+(AJ145*8))/30</f>
        <v>7.142666666666668</v>
      </c>
      <c r="AQ145" s="46">
        <f>IF(AP145&gt;=10,30,Y145+AE145+AK145)</f>
        <v>6</v>
      </c>
      <c r="AR145" s="2">
        <f>(AP145+V145)/2</f>
        <v>8.044333333333334</v>
      </c>
      <c r="AS145" s="48">
        <f>IF(AR145&gt;=9.99,60,AQ145+W145)</f>
        <v>23</v>
      </c>
      <c r="AT145" s="42" t="str">
        <f>IF(AR145&gt;=9.99,"Admis","Ajourné")</f>
        <v>Ajourné</v>
      </c>
    </row>
    <row r="146" spans="1:46" ht="15">
      <c r="A146" s="40">
        <v>138</v>
      </c>
      <c r="B146" s="50" t="s">
        <v>838</v>
      </c>
      <c r="C146" s="50" t="s">
        <v>839</v>
      </c>
      <c r="D146" s="50" t="s">
        <v>637</v>
      </c>
      <c r="E146" s="41" t="s">
        <v>60</v>
      </c>
      <c r="F146" s="43">
        <f>IF(VALUE(E146)&gt;=10,12,SUM(IF(VALUE(G146)&gt;=10,4,0),IF(VALUE(H146)&gt;=10,4,0),IF(VALUE(I146)&gt;=10,4,0)))</f>
        <v>12</v>
      </c>
      <c r="G146" s="40" t="s">
        <v>123</v>
      </c>
      <c r="H146" s="40" t="s">
        <v>83</v>
      </c>
      <c r="I146" s="40" t="s">
        <v>38</v>
      </c>
      <c r="J146" s="41" t="s">
        <v>647</v>
      </c>
      <c r="K146" s="43">
        <f>IF(VALUE(J146)&gt;=10,10,SUM(IF(VALUE(L146)&gt;=10,2,0),IF(VALUE(M146)&gt;=10,2,0),IF(VALUE(N146)&gt;=10,3,0),IF(VALUE(O146)&gt;=10,3,0)))</f>
        <v>10</v>
      </c>
      <c r="L146" s="40" t="s">
        <v>33</v>
      </c>
      <c r="M146" s="40" t="s">
        <v>275</v>
      </c>
      <c r="N146" s="40" t="s">
        <v>38</v>
      </c>
      <c r="O146" s="40" t="s">
        <v>85</v>
      </c>
      <c r="P146" s="41" t="s">
        <v>156</v>
      </c>
      <c r="Q146" s="43">
        <f>IF(VALUE(P146)&gt;=10,8,SUM(IF(VALUE(R146)&gt;=10,2,0),IF(VALUE(S146)&gt;=10,2,0),IF(VALUE(T146)&gt;=10,2,0),IF(VALUE(U146)&gt;=10,2,0)))</f>
        <v>8</v>
      </c>
      <c r="R146" s="40" t="s">
        <v>85</v>
      </c>
      <c r="S146" s="40" t="s">
        <v>33</v>
      </c>
      <c r="T146" s="40" t="s">
        <v>50</v>
      </c>
      <c r="U146" s="40" t="s">
        <v>182</v>
      </c>
      <c r="V146" s="2">
        <f>((E146*12)+(J146*10)+(P146*8))/30</f>
        <v>10.358</v>
      </c>
      <c r="W146" s="46">
        <f>IF(V146&gt;=10,30,F146+K146+Q146)</f>
        <v>30</v>
      </c>
      <c r="X146" s="41" t="s">
        <v>484</v>
      </c>
      <c r="Y146" s="43">
        <f>IF(VALUE(X146)&gt;=10,12,SUM(IF(VALUE(Z146)&gt;=10,3,0),IF(VALUE(AA146)&gt;=10,3,0),IF(VALUE(AB146)&gt;=10,3,0),IF(VALUE(AC146)&gt;=10,3,0)))</f>
        <v>3</v>
      </c>
      <c r="Z146" s="40" t="s">
        <v>154</v>
      </c>
      <c r="AA146" s="40" t="s">
        <v>85</v>
      </c>
      <c r="AB146" s="40" t="s">
        <v>43</v>
      </c>
      <c r="AC146" s="40" t="s">
        <v>105</v>
      </c>
      <c r="AD146" s="41" t="s">
        <v>160</v>
      </c>
      <c r="AE146" s="43">
        <f>IF(VALUE(AD146)&gt;=10,10,SUM(IF(VALUE(AF146)&gt;=10,3,0),IF(VALUE(AG146)&gt;=10,3,0),IF(VALUE(AH146)&gt;=10,2,0),IF(VALUE(AI146)&gt;=10,2,0)))</f>
        <v>10</v>
      </c>
      <c r="AF146" s="40" t="s">
        <v>34</v>
      </c>
      <c r="AG146" s="40" t="s">
        <v>38</v>
      </c>
      <c r="AH146" s="40" t="s">
        <v>38</v>
      </c>
      <c r="AI146" s="40" t="s">
        <v>67</v>
      </c>
      <c r="AJ146" s="41" t="s">
        <v>269</v>
      </c>
      <c r="AK146" s="43">
        <f>IF(VALUE(AJ146)&gt;=10,8,SUM(IF(VALUE(AL146)&gt;=10,2,0),IF(VALUE(AM146)&gt;=10,2,0),IF(VALUE(AN146)&gt;=10,2,0),IF(VALUE(AO146)&gt;=10,2,0)))</f>
        <v>8</v>
      </c>
      <c r="AL146" s="40" t="s">
        <v>92</v>
      </c>
      <c r="AM146" s="40" t="s">
        <v>161</v>
      </c>
      <c r="AN146" s="40" t="s">
        <v>44</v>
      </c>
      <c r="AO146" s="40" t="s">
        <v>97</v>
      </c>
      <c r="AP146" s="2">
        <f>((X146*12)+(AD146*10)+(AJ146*8))/30</f>
        <v>10.238666666666665</v>
      </c>
      <c r="AQ146" s="46">
        <f>IF(AP146&gt;=10,30,Y146+AE146+AK146)</f>
        <v>30</v>
      </c>
      <c r="AR146" s="2">
        <f>(AP146+V146)/2</f>
        <v>10.298333333333332</v>
      </c>
      <c r="AS146" s="48">
        <f>IF(AR146&gt;=9.99,60,AQ146+W146)</f>
        <v>60</v>
      </c>
      <c r="AT146" s="42" t="str">
        <f>IF(AR146&gt;=9.99,"Admis","Ajourné")</f>
        <v>Admis</v>
      </c>
    </row>
    <row r="147" spans="1:46" ht="15">
      <c r="A147" s="40">
        <v>139</v>
      </c>
      <c r="B147" s="50" t="s">
        <v>840</v>
      </c>
      <c r="C147" s="50" t="s">
        <v>841</v>
      </c>
      <c r="D147" s="50" t="s">
        <v>842</v>
      </c>
      <c r="E147" s="41" t="s">
        <v>339</v>
      </c>
      <c r="F147" s="43">
        <f>IF(VALUE(E147)&gt;=10,12,SUM(IF(VALUE(G147)&gt;=10,4,0),IF(VALUE(H147)&gt;=10,4,0),IF(VALUE(I147)&gt;=10,4,0)))</f>
        <v>8</v>
      </c>
      <c r="G147" s="40" t="s">
        <v>44</v>
      </c>
      <c r="H147" s="40" t="s">
        <v>64</v>
      </c>
      <c r="I147" s="40" t="s">
        <v>123</v>
      </c>
      <c r="J147" s="41" t="s">
        <v>634</v>
      </c>
      <c r="K147" s="43">
        <f>IF(VALUE(J147)&gt;=10,10,SUM(IF(VALUE(L147)&gt;=10,2,0),IF(VALUE(M147)&gt;=10,2,0),IF(VALUE(N147)&gt;=10,3,0),IF(VALUE(O147)&gt;=10,3,0)))</f>
        <v>10</v>
      </c>
      <c r="L147" s="40" t="s">
        <v>33</v>
      </c>
      <c r="M147" s="40" t="s">
        <v>194</v>
      </c>
      <c r="N147" s="40" t="s">
        <v>38</v>
      </c>
      <c r="O147" s="40" t="s">
        <v>97</v>
      </c>
      <c r="P147" s="41" t="s">
        <v>238</v>
      </c>
      <c r="Q147" s="43">
        <f>IF(VALUE(P147)&gt;=10,8,SUM(IF(VALUE(R147)&gt;=10,2,0),IF(VALUE(S147)&gt;=10,2,0),IF(VALUE(T147)&gt;=10,2,0),IF(VALUE(U147)&gt;=10,2,0)))</f>
        <v>8</v>
      </c>
      <c r="R147" s="40" t="s">
        <v>38</v>
      </c>
      <c r="S147" s="40" t="s">
        <v>85</v>
      </c>
      <c r="T147" s="40" t="s">
        <v>38</v>
      </c>
      <c r="U147" s="40" t="s">
        <v>68</v>
      </c>
      <c r="V147" s="2">
        <f>((E147*12)+(J147*10)+(P147*8))/30</f>
        <v>10.284666666666665</v>
      </c>
      <c r="W147" s="46">
        <f>IF(V147&gt;=10,30,F147+K147+Q147)</f>
        <v>30</v>
      </c>
      <c r="X147" s="41" t="s">
        <v>689</v>
      </c>
      <c r="Y147" s="43">
        <f>IF(VALUE(X147)&gt;=10,12,SUM(IF(VALUE(Z147)&gt;=10,3,0),IF(VALUE(AA147)&gt;=10,3,0),IF(VALUE(AB147)&gt;=10,3,0),IF(VALUE(AC147)&gt;=10,3,0)))</f>
        <v>12</v>
      </c>
      <c r="Z147" s="40" t="s">
        <v>75</v>
      </c>
      <c r="AA147" s="40" t="s">
        <v>39</v>
      </c>
      <c r="AB147" s="40" t="s">
        <v>85</v>
      </c>
      <c r="AC147" s="40" t="s">
        <v>59</v>
      </c>
      <c r="AD147" s="41" t="s">
        <v>113</v>
      </c>
      <c r="AE147" s="43">
        <f>IF(VALUE(AD147)&gt;=10,10,SUM(IF(VALUE(AF147)&gt;=10,3,0),IF(VALUE(AG147)&gt;=10,3,0),IF(VALUE(AH147)&gt;=10,2,0),IF(VALUE(AI147)&gt;=10,2,0)))</f>
        <v>10</v>
      </c>
      <c r="AF147" s="40" t="s">
        <v>85</v>
      </c>
      <c r="AG147" s="40" t="s">
        <v>50</v>
      </c>
      <c r="AH147" s="40" t="s">
        <v>38</v>
      </c>
      <c r="AI147" s="40" t="s">
        <v>45</v>
      </c>
      <c r="AJ147" s="41" t="s">
        <v>530</v>
      </c>
      <c r="AK147" s="43">
        <f>IF(VALUE(AJ147)&gt;=10,8,SUM(IF(VALUE(AL147)&gt;=10,2,0),IF(VALUE(AM147)&gt;=10,2,0),IF(VALUE(AN147)&gt;=10,2,0),IF(VALUE(AO147)&gt;=10,2,0)))</f>
        <v>8</v>
      </c>
      <c r="AL147" s="40" t="s">
        <v>38</v>
      </c>
      <c r="AM147" s="40" t="s">
        <v>161</v>
      </c>
      <c r="AN147" s="40" t="s">
        <v>44</v>
      </c>
      <c r="AO147" s="40" t="s">
        <v>102</v>
      </c>
      <c r="AP147" s="2">
        <f>((X147*12)+(AD147*10)+(AJ147*8))/30</f>
        <v>11.392</v>
      </c>
      <c r="AQ147" s="46">
        <f>IF(AP147&gt;=10,30,Y147+AE147+AK147)</f>
        <v>30</v>
      </c>
      <c r="AR147" s="2">
        <f>(AP147+V147)/2</f>
        <v>10.838333333333331</v>
      </c>
      <c r="AS147" s="48">
        <f>IF(AR147&gt;=9.99,60,AQ147+W147)</f>
        <v>60</v>
      </c>
      <c r="AT147" s="42" t="str">
        <f>IF(AR147&gt;=9.99,"Admis","Ajourné")</f>
        <v>Admis</v>
      </c>
    </row>
    <row r="148" spans="1:46" ht="15">
      <c r="A148" s="40">
        <v>140</v>
      </c>
      <c r="B148" s="50" t="s">
        <v>843</v>
      </c>
      <c r="C148" s="50" t="s">
        <v>844</v>
      </c>
      <c r="D148" s="50" t="s">
        <v>640</v>
      </c>
      <c r="E148" s="41" t="s">
        <v>281</v>
      </c>
      <c r="F148" s="43">
        <f>IF(VALUE(E148)&gt;=10,12,SUM(IF(VALUE(G148)&gt;=10,4,0),IF(VALUE(H148)&gt;=10,4,0),IF(VALUE(I148)&gt;=10,4,0)))</f>
        <v>4</v>
      </c>
      <c r="G148" s="40" t="s">
        <v>116</v>
      </c>
      <c r="H148" s="40" t="s">
        <v>74</v>
      </c>
      <c r="I148" s="40" t="s">
        <v>32</v>
      </c>
      <c r="J148" s="41" t="s">
        <v>149</v>
      </c>
      <c r="K148" s="43">
        <f>IF(VALUE(J148)&gt;=10,10,SUM(IF(VALUE(L148)&gt;=10,2,0),IF(VALUE(M148)&gt;=10,2,0),IF(VALUE(N148)&gt;=10,3,0),IF(VALUE(O148)&gt;=10,3,0)))</f>
        <v>10</v>
      </c>
      <c r="L148" s="40" t="s">
        <v>34</v>
      </c>
      <c r="M148" s="40" t="s">
        <v>60</v>
      </c>
      <c r="N148" s="40" t="s">
        <v>45</v>
      </c>
      <c r="O148" s="40" t="s">
        <v>33</v>
      </c>
      <c r="P148" s="41" t="s">
        <v>195</v>
      </c>
      <c r="Q148" s="43">
        <f>IF(VALUE(P148)&gt;=10,8,SUM(IF(VALUE(R148)&gt;=10,2,0),IF(VALUE(S148)&gt;=10,2,0),IF(VALUE(T148)&gt;=10,2,0),IF(VALUE(U148)&gt;=10,2,0)))</f>
        <v>8</v>
      </c>
      <c r="R148" s="40" t="s">
        <v>42</v>
      </c>
      <c r="S148" s="40" t="s">
        <v>41</v>
      </c>
      <c r="T148" s="40" t="s">
        <v>33</v>
      </c>
      <c r="U148" s="40" t="s">
        <v>79</v>
      </c>
      <c r="V148" s="2">
        <f>((E148*12)+(J148*10)+(P148*8))/30</f>
        <v>10.364666666666666</v>
      </c>
      <c r="W148" s="46">
        <f>IF(V148&gt;=10,30,F148+K148+Q148)</f>
        <v>30</v>
      </c>
      <c r="X148" s="41" t="s">
        <v>552</v>
      </c>
      <c r="Y148" s="43">
        <f>IF(VALUE(X148)&gt;=10,12,SUM(IF(VALUE(Z148)&gt;=10,3,0),IF(VALUE(AA148)&gt;=10,3,0),IF(VALUE(AB148)&gt;=10,3,0),IF(VALUE(AC148)&gt;=10,3,0)))</f>
        <v>3</v>
      </c>
      <c r="Z148" s="40" t="s">
        <v>236</v>
      </c>
      <c r="AA148" s="40" t="s">
        <v>67</v>
      </c>
      <c r="AB148" s="40" t="s">
        <v>56</v>
      </c>
      <c r="AC148" s="40" t="s">
        <v>105</v>
      </c>
      <c r="AD148" s="41" t="s">
        <v>303</v>
      </c>
      <c r="AE148" s="43">
        <f>IF(VALUE(AD148)&gt;=10,10,SUM(IF(VALUE(AF148)&gt;=10,3,0),IF(VALUE(AG148)&gt;=10,3,0),IF(VALUE(AH148)&gt;=10,2,0),IF(VALUE(AI148)&gt;=10,2,0)))</f>
        <v>10</v>
      </c>
      <c r="AF148" s="40" t="s">
        <v>41</v>
      </c>
      <c r="AG148" s="40" t="s">
        <v>35</v>
      </c>
      <c r="AH148" s="40" t="s">
        <v>32</v>
      </c>
      <c r="AI148" s="40" t="s">
        <v>38</v>
      </c>
      <c r="AJ148" s="41" t="s">
        <v>119</v>
      </c>
      <c r="AK148" s="43">
        <f>IF(VALUE(AJ148)&gt;=10,8,SUM(IF(VALUE(AL148)&gt;=10,2,0),IF(VALUE(AM148)&gt;=10,2,0),IF(VALUE(AN148)&gt;=10,2,0),IF(VALUE(AO148)&gt;=10,2,0)))</f>
        <v>8</v>
      </c>
      <c r="AL148" s="40" t="s">
        <v>91</v>
      </c>
      <c r="AM148" s="40" t="s">
        <v>33</v>
      </c>
      <c r="AN148" s="40" t="s">
        <v>41</v>
      </c>
      <c r="AO148" s="40" t="s">
        <v>101</v>
      </c>
      <c r="AP148" s="2">
        <f>((X148*12)+(AD148*10)+(AJ148*8))/30</f>
        <v>9.807999999999998</v>
      </c>
      <c r="AQ148" s="46">
        <f>IF(AP148&gt;=10,30,Y148+AE148+AK148)</f>
        <v>21</v>
      </c>
      <c r="AR148" s="2">
        <f>(AP148+V148)/2</f>
        <v>10.086333333333332</v>
      </c>
      <c r="AS148" s="48">
        <f>IF(AR148&gt;=9.99,60,AQ148+W148)</f>
        <v>60</v>
      </c>
      <c r="AT148" s="42" t="str">
        <f>IF(AR148&gt;=9.99,"Admis","Ajourné")</f>
        <v>Admis</v>
      </c>
    </row>
    <row r="149" spans="1:46" ht="15">
      <c r="A149" s="40">
        <v>141</v>
      </c>
      <c r="B149" s="50" t="s">
        <v>845</v>
      </c>
      <c r="C149" s="50" t="s">
        <v>846</v>
      </c>
      <c r="D149" s="50" t="s">
        <v>847</v>
      </c>
      <c r="E149" s="41" t="s">
        <v>123</v>
      </c>
      <c r="F149" s="43">
        <f>IF(VALUE(E149)&gt;=10,12,SUM(IF(VALUE(G149)&gt;=10,4,0),IF(VALUE(H149)&gt;=10,4,0),IF(VALUE(I149)&gt;=10,4,0)))</f>
        <v>12</v>
      </c>
      <c r="G149" s="40" t="s">
        <v>32</v>
      </c>
      <c r="H149" s="40" t="s">
        <v>42</v>
      </c>
      <c r="I149" s="40" t="s">
        <v>123</v>
      </c>
      <c r="J149" s="41" t="s">
        <v>674</v>
      </c>
      <c r="K149" s="43">
        <f>IF(VALUE(J149)&gt;=10,10,SUM(IF(VALUE(L149)&gt;=10,2,0),IF(VALUE(M149)&gt;=10,2,0),IF(VALUE(N149)&gt;=10,3,0),IF(VALUE(O149)&gt;=10,3,0)))</f>
        <v>10</v>
      </c>
      <c r="L149" s="40" t="s">
        <v>33</v>
      </c>
      <c r="M149" s="40" t="s">
        <v>194</v>
      </c>
      <c r="N149" s="40" t="s">
        <v>32</v>
      </c>
      <c r="O149" s="40" t="s">
        <v>97</v>
      </c>
      <c r="P149" s="41" t="s">
        <v>403</v>
      </c>
      <c r="Q149" s="43">
        <f>IF(VALUE(P149)&gt;=10,8,SUM(IF(VALUE(R149)&gt;=10,2,0),IF(VALUE(S149)&gt;=10,2,0),IF(VALUE(T149)&gt;=10,2,0),IF(VALUE(U149)&gt;=10,2,0)))</f>
        <v>4</v>
      </c>
      <c r="R149" s="40" t="s">
        <v>105</v>
      </c>
      <c r="S149" s="40" t="s">
        <v>42</v>
      </c>
      <c r="T149" s="40" t="s">
        <v>35</v>
      </c>
      <c r="U149" s="40" t="s">
        <v>68</v>
      </c>
      <c r="V149" s="2">
        <f>((E149*12)+(J149*10)+(P149*8))/30</f>
        <v>9.771999999999998</v>
      </c>
      <c r="W149" s="46">
        <f>IF(V149&gt;=10,30,F149+K149+Q149)</f>
        <v>26</v>
      </c>
      <c r="X149" s="41" t="s">
        <v>354</v>
      </c>
      <c r="Y149" s="43">
        <f>IF(VALUE(X149)&gt;=10,12,SUM(IF(VALUE(Z149)&gt;=10,3,0),IF(VALUE(AA149)&gt;=10,3,0),IF(VALUE(AB149)&gt;=10,3,0),IF(VALUE(AC149)&gt;=10,3,0)))</f>
        <v>0</v>
      </c>
      <c r="Z149" s="40" t="s">
        <v>51</v>
      </c>
      <c r="AA149" s="40" t="s">
        <v>237</v>
      </c>
      <c r="AB149" s="40" t="s">
        <v>237</v>
      </c>
      <c r="AC149" s="40" t="s">
        <v>51</v>
      </c>
      <c r="AD149" s="41" t="s">
        <v>848</v>
      </c>
      <c r="AE149" s="43">
        <f>IF(VALUE(AD149)&gt;=10,10,SUM(IF(VALUE(AF149)&gt;=10,3,0),IF(VALUE(AG149)&gt;=10,3,0),IF(VALUE(AH149)&gt;=10,2,0),IF(VALUE(AI149)&gt;=10,2,0)))</f>
        <v>0</v>
      </c>
      <c r="AF149" s="40" t="s">
        <v>51</v>
      </c>
      <c r="AG149" s="40" t="s">
        <v>51</v>
      </c>
      <c r="AH149" s="40" t="s">
        <v>51</v>
      </c>
      <c r="AI149" s="40" t="s">
        <v>333</v>
      </c>
      <c r="AJ149" s="41" t="s">
        <v>353</v>
      </c>
      <c r="AK149" s="43">
        <f>IF(VALUE(AJ149)&gt;=10,8,SUM(IF(VALUE(AL149)&gt;=10,2,0),IF(VALUE(AM149)&gt;=10,2,0),IF(VALUE(AN149)&gt;=10,2,0),IF(VALUE(AO149)&gt;=10,2,0)))</f>
        <v>2</v>
      </c>
      <c r="AL149" s="40" t="s">
        <v>51</v>
      </c>
      <c r="AM149" s="40" t="s">
        <v>51</v>
      </c>
      <c r="AN149" s="40" t="s">
        <v>33</v>
      </c>
      <c r="AO149" s="40" t="s">
        <v>51</v>
      </c>
      <c r="AP149" s="2">
        <f>((X149*12)+(AD149*10)+(AJ149*8))/30</f>
        <v>1.7566666666666668</v>
      </c>
      <c r="AQ149" s="46">
        <f>IF(AP149&gt;=10,30,Y149+AE149+AK149)</f>
        <v>2</v>
      </c>
      <c r="AR149" s="2">
        <f>(AP149+V149)/2</f>
        <v>5.764333333333333</v>
      </c>
      <c r="AS149" s="48">
        <f>IF(AR149&gt;=9.99,60,AQ149+W149)</f>
        <v>28</v>
      </c>
      <c r="AT149" s="42" t="str">
        <f>IF(AR149&gt;=9.99,"Admis","Ajourné")</f>
        <v>Ajourné</v>
      </c>
    </row>
    <row r="150" spans="1:46" ht="15">
      <c r="A150" s="40">
        <v>142</v>
      </c>
      <c r="B150" s="50" t="s">
        <v>849</v>
      </c>
      <c r="C150" s="50" t="s">
        <v>850</v>
      </c>
      <c r="D150" s="50" t="s">
        <v>851</v>
      </c>
      <c r="E150" s="41" t="s">
        <v>91</v>
      </c>
      <c r="F150" s="43">
        <f>IF(VALUE(E150)&gt;=10,12,SUM(IF(VALUE(G150)&gt;=10,4,0),IF(VALUE(H150)&gt;=10,4,0),IF(VALUE(I150)&gt;=10,4,0)))</f>
        <v>4</v>
      </c>
      <c r="G150" s="40" t="s">
        <v>59</v>
      </c>
      <c r="H150" s="40" t="s">
        <v>91</v>
      </c>
      <c r="I150" s="40" t="s">
        <v>85</v>
      </c>
      <c r="J150" s="41" t="s">
        <v>33</v>
      </c>
      <c r="K150" s="43">
        <f>IF(VALUE(J150)&gt;=10,10,SUM(IF(VALUE(L150)&gt;=10,2,0),IF(VALUE(M150)&gt;=10,2,0),IF(VALUE(N150)&gt;=10,3,0),IF(VALUE(O150)&gt;=10,3,0)))</f>
        <v>10</v>
      </c>
      <c r="L150" s="40" t="s">
        <v>35</v>
      </c>
      <c r="M150" s="40" t="s">
        <v>354</v>
      </c>
      <c r="N150" s="40" t="s">
        <v>60</v>
      </c>
      <c r="O150" s="40" t="s">
        <v>41</v>
      </c>
      <c r="P150" s="41" t="s">
        <v>144</v>
      </c>
      <c r="Q150" s="43">
        <f>IF(VALUE(P150)&gt;=10,8,SUM(IF(VALUE(R150)&gt;=10,2,0),IF(VALUE(S150)&gt;=10,2,0),IF(VALUE(T150)&gt;=10,2,0),IF(VALUE(U150)&gt;=10,2,0)))</f>
        <v>8</v>
      </c>
      <c r="R150" s="40" t="s">
        <v>85</v>
      </c>
      <c r="S150" s="40" t="s">
        <v>38</v>
      </c>
      <c r="T150" s="40" t="s">
        <v>34</v>
      </c>
      <c r="U150" s="40" t="s">
        <v>80</v>
      </c>
      <c r="V150" s="2">
        <f>((E150*12)+(J150*10)+(P150*8))/30</f>
        <v>10.701333333333334</v>
      </c>
      <c r="W150" s="46">
        <f>IF(V150&gt;=10,30,F150+K150+Q150)</f>
        <v>30</v>
      </c>
      <c r="X150" s="41" t="s">
        <v>733</v>
      </c>
      <c r="Y150" s="43">
        <f>IF(VALUE(X150)&gt;=10,12,SUM(IF(VALUE(Z150)&gt;=10,3,0),IF(VALUE(AA150)&gt;=10,3,0),IF(VALUE(AB150)&gt;=10,3,0),IF(VALUE(AC150)&gt;=10,3,0)))</f>
        <v>3</v>
      </c>
      <c r="Z150" s="40" t="s">
        <v>59</v>
      </c>
      <c r="AA150" s="40" t="s">
        <v>188</v>
      </c>
      <c r="AB150" s="40" t="s">
        <v>99</v>
      </c>
      <c r="AC150" s="40" t="s">
        <v>105</v>
      </c>
      <c r="AD150" s="41" t="s">
        <v>852</v>
      </c>
      <c r="AE150" s="43">
        <f>IF(VALUE(AD150)&gt;=10,10,SUM(IF(VALUE(AF150)&gt;=10,3,0),IF(VALUE(AG150)&gt;=10,3,0),IF(VALUE(AH150)&gt;=10,2,0),IF(VALUE(AI150)&gt;=10,2,0)))</f>
        <v>10</v>
      </c>
      <c r="AF150" s="40" t="s">
        <v>41</v>
      </c>
      <c r="AG150" s="40" t="s">
        <v>80</v>
      </c>
      <c r="AH150" s="40" t="s">
        <v>56</v>
      </c>
      <c r="AI150" s="40" t="s">
        <v>99</v>
      </c>
      <c r="AJ150" s="41" t="s">
        <v>48</v>
      </c>
      <c r="AK150" s="43">
        <f>IF(VALUE(AJ150)&gt;=10,8,SUM(IF(VALUE(AL150)&gt;=10,2,0),IF(VALUE(AM150)&gt;=10,2,0),IF(VALUE(AN150)&gt;=10,2,0),IF(VALUE(AO150)&gt;=10,2,0)))</f>
        <v>8</v>
      </c>
      <c r="AL150" s="40" t="s">
        <v>92</v>
      </c>
      <c r="AM150" s="40" t="s">
        <v>44</v>
      </c>
      <c r="AN150" s="40" t="s">
        <v>34</v>
      </c>
      <c r="AO150" s="40" t="s">
        <v>98</v>
      </c>
      <c r="AP150" s="2">
        <f>((X150*12)+(AD150*10)+(AJ150*8))/30</f>
        <v>10.424666666666667</v>
      </c>
      <c r="AQ150" s="46">
        <f>IF(AP150&gt;=10,30,Y150+AE150+AK150)</f>
        <v>30</v>
      </c>
      <c r="AR150" s="2">
        <f>(AP150+V150)/2</f>
        <v>10.563</v>
      </c>
      <c r="AS150" s="48">
        <f>IF(AR150&gt;=9.99,60,AQ150+W150)</f>
        <v>60</v>
      </c>
      <c r="AT150" s="42" t="str">
        <f>IF(AR150&gt;=9.99,"Admis","Ajourné")</f>
        <v>Admis</v>
      </c>
    </row>
    <row r="151" spans="1:46" ht="15">
      <c r="A151" s="40">
        <v>143</v>
      </c>
      <c r="B151" s="50" t="s">
        <v>853</v>
      </c>
      <c r="C151" s="50" t="s">
        <v>854</v>
      </c>
      <c r="D151" s="50" t="s">
        <v>855</v>
      </c>
      <c r="E151" s="41" t="s">
        <v>123</v>
      </c>
      <c r="F151" s="43">
        <f>IF(VALUE(E151)&gt;=10,12,SUM(IF(VALUE(G151)&gt;=10,4,0),IF(VALUE(H151)&gt;=10,4,0),IF(VALUE(I151)&gt;=10,4,0)))</f>
        <v>12</v>
      </c>
      <c r="G151" s="40" t="s">
        <v>33</v>
      </c>
      <c r="H151" s="40" t="s">
        <v>33</v>
      </c>
      <c r="I151" s="40" t="s">
        <v>50</v>
      </c>
      <c r="J151" s="41" t="s">
        <v>184</v>
      </c>
      <c r="K151" s="43">
        <f>IF(VALUE(J151)&gt;=10,10,SUM(IF(VALUE(L151)&gt;=10,2,0),IF(VALUE(M151)&gt;=10,2,0),IF(VALUE(N151)&gt;=10,3,0),IF(VALUE(O151)&gt;=10,3,0)))</f>
        <v>10</v>
      </c>
      <c r="L151" s="40" t="s">
        <v>34</v>
      </c>
      <c r="M151" s="40" t="s">
        <v>59</v>
      </c>
      <c r="N151" s="40" t="s">
        <v>56</v>
      </c>
      <c r="O151" s="40" t="s">
        <v>34</v>
      </c>
      <c r="P151" s="41" t="s">
        <v>346</v>
      </c>
      <c r="Q151" s="43">
        <f>IF(VALUE(P151)&gt;=10,8,SUM(IF(VALUE(R151)&gt;=10,2,0),IF(VALUE(S151)&gt;=10,2,0),IF(VALUE(T151)&gt;=10,2,0),IF(VALUE(U151)&gt;=10,2,0)))</f>
        <v>8</v>
      </c>
      <c r="R151" s="40" t="s">
        <v>182</v>
      </c>
      <c r="S151" s="40" t="s">
        <v>41</v>
      </c>
      <c r="T151" s="40" t="s">
        <v>34</v>
      </c>
      <c r="U151" s="40" t="s">
        <v>44</v>
      </c>
      <c r="V151" s="2">
        <f>((E151*12)+(J151*10)+(P151*8))/30</f>
        <v>10.700666666666667</v>
      </c>
      <c r="W151" s="46">
        <f>IF(V151&gt;=10,30,F151+K151+Q151)</f>
        <v>30</v>
      </c>
      <c r="X151" s="41" t="s">
        <v>856</v>
      </c>
      <c r="Y151" s="43">
        <f>IF(VALUE(X151)&gt;=10,12,SUM(IF(VALUE(Z151)&gt;=10,3,0),IF(VALUE(AA151)&gt;=10,3,0),IF(VALUE(AB151)&gt;=10,3,0),IF(VALUE(AC151)&gt;=10,3,0)))</f>
        <v>6</v>
      </c>
      <c r="Z151" s="40" t="s">
        <v>194</v>
      </c>
      <c r="AA151" s="40" t="s">
        <v>32</v>
      </c>
      <c r="AB151" s="40" t="s">
        <v>56</v>
      </c>
      <c r="AC151" s="40" t="s">
        <v>105</v>
      </c>
      <c r="AD151" s="41" t="s">
        <v>857</v>
      </c>
      <c r="AE151" s="43">
        <f>IF(VALUE(AD151)&gt;=10,10,SUM(IF(VALUE(AF151)&gt;=10,3,0),IF(VALUE(AG151)&gt;=10,3,0),IF(VALUE(AH151)&gt;=10,2,0),IF(VALUE(AI151)&gt;=10,2,0)))</f>
        <v>10</v>
      </c>
      <c r="AF151" s="40" t="s">
        <v>161</v>
      </c>
      <c r="AG151" s="40" t="s">
        <v>161</v>
      </c>
      <c r="AH151" s="40" t="s">
        <v>99</v>
      </c>
      <c r="AI151" s="40" t="s">
        <v>59</v>
      </c>
      <c r="AJ151" s="41" t="s">
        <v>119</v>
      </c>
      <c r="AK151" s="43">
        <f>IF(VALUE(AJ151)&gt;=10,8,SUM(IF(VALUE(AL151)&gt;=10,2,0),IF(VALUE(AM151)&gt;=10,2,0),IF(VALUE(AN151)&gt;=10,2,0),IF(VALUE(AO151)&gt;=10,2,0)))</f>
        <v>8</v>
      </c>
      <c r="AL151" s="40" t="s">
        <v>97</v>
      </c>
      <c r="AM151" s="40" t="s">
        <v>97</v>
      </c>
      <c r="AN151" s="40" t="s">
        <v>42</v>
      </c>
      <c r="AO151" s="40" t="s">
        <v>199</v>
      </c>
      <c r="AP151" s="2">
        <f>((X151*12)+(AD151*10)+(AJ151*8))/30</f>
        <v>9.859333333333334</v>
      </c>
      <c r="AQ151" s="46">
        <f>IF(AP151&gt;=10,30,Y151+AE151+AK151)</f>
        <v>24</v>
      </c>
      <c r="AR151" s="2">
        <f>(AP151+V151)/2</f>
        <v>10.280000000000001</v>
      </c>
      <c r="AS151" s="48">
        <f>IF(AR151&gt;=9.99,60,AQ151+W151)</f>
        <v>60</v>
      </c>
      <c r="AT151" s="42" t="str">
        <f>IF(AR151&gt;=9.99,"Admis","Ajourné")</f>
        <v>Admis</v>
      </c>
    </row>
    <row r="152" spans="1:46" ht="15">
      <c r="A152" s="40">
        <v>144</v>
      </c>
      <c r="B152" s="50" t="s">
        <v>858</v>
      </c>
      <c r="C152" s="50" t="s">
        <v>859</v>
      </c>
      <c r="D152" s="50" t="s">
        <v>695</v>
      </c>
      <c r="E152" s="41" t="s">
        <v>281</v>
      </c>
      <c r="F152" s="43">
        <f>IF(VALUE(E152)&gt;=10,12,SUM(IF(VALUE(G152)&gt;=10,4,0),IF(VALUE(H152)&gt;=10,4,0),IF(VALUE(I152)&gt;=10,4,0)))</f>
        <v>8</v>
      </c>
      <c r="G152" s="40" t="s">
        <v>116</v>
      </c>
      <c r="H152" s="40" t="s">
        <v>123</v>
      </c>
      <c r="I152" s="40" t="s">
        <v>60</v>
      </c>
      <c r="J152" s="41" t="s">
        <v>89</v>
      </c>
      <c r="K152" s="43">
        <f>IF(VALUE(J152)&gt;=10,10,SUM(IF(VALUE(L152)&gt;=10,2,0),IF(VALUE(M152)&gt;=10,2,0),IF(VALUE(N152)&gt;=10,3,0),IF(VALUE(O152)&gt;=10,3,0)))</f>
        <v>10</v>
      </c>
      <c r="L152" s="40" t="s">
        <v>38</v>
      </c>
      <c r="M152" s="40" t="s">
        <v>275</v>
      </c>
      <c r="N152" s="40" t="s">
        <v>83</v>
      </c>
      <c r="O152" s="40" t="s">
        <v>174</v>
      </c>
      <c r="P152" s="41" t="s">
        <v>434</v>
      </c>
      <c r="Q152" s="43">
        <f>IF(VALUE(P152)&gt;=10,8,SUM(IF(VALUE(R152)&gt;=10,2,0),IF(VALUE(S152)&gt;=10,2,0),IF(VALUE(T152)&gt;=10,2,0),IF(VALUE(U152)&gt;=10,2,0)))</f>
        <v>8</v>
      </c>
      <c r="R152" s="40" t="s">
        <v>50</v>
      </c>
      <c r="S152" s="40" t="s">
        <v>85</v>
      </c>
      <c r="T152" s="40" t="s">
        <v>146</v>
      </c>
      <c r="U152" s="40" t="s">
        <v>92</v>
      </c>
      <c r="V152" s="2">
        <f>((E152*12)+(J152*10)+(P152*8))/30</f>
        <v>10.766666666666667</v>
      </c>
      <c r="W152" s="46">
        <f>IF(V152&gt;=10,30,F152+K152+Q152)</f>
        <v>30</v>
      </c>
      <c r="X152" s="41" t="s">
        <v>42</v>
      </c>
      <c r="Y152" s="43">
        <f>IF(VALUE(X152)&gt;=10,12,SUM(IF(VALUE(Z152)&gt;=10,3,0),IF(VALUE(AA152)&gt;=10,3,0),IF(VALUE(AB152)&gt;=10,3,0),IF(VALUE(AC152)&gt;=10,3,0)))</f>
        <v>6</v>
      </c>
      <c r="Z152" s="40" t="s">
        <v>65</v>
      </c>
      <c r="AA152" s="40" t="s">
        <v>32</v>
      </c>
      <c r="AB152" s="40" t="s">
        <v>56</v>
      </c>
      <c r="AC152" s="40" t="s">
        <v>44</v>
      </c>
      <c r="AD152" s="41" t="s">
        <v>413</v>
      </c>
      <c r="AE152" s="43">
        <f>IF(VALUE(AD152)&gt;=10,10,SUM(IF(VALUE(AF152)&gt;=10,3,0),IF(VALUE(AG152)&gt;=10,3,0),IF(VALUE(AH152)&gt;=10,2,0),IF(VALUE(AI152)&gt;=10,2,0)))</f>
        <v>10</v>
      </c>
      <c r="AF152" s="40" t="s">
        <v>41</v>
      </c>
      <c r="AG152" s="40" t="s">
        <v>38</v>
      </c>
      <c r="AH152" s="40" t="s">
        <v>67</v>
      </c>
      <c r="AI152" s="40" t="s">
        <v>67</v>
      </c>
      <c r="AJ152" s="41" t="s">
        <v>35</v>
      </c>
      <c r="AK152" s="43">
        <f>IF(VALUE(AJ152)&gt;=10,8,SUM(IF(VALUE(AL152)&gt;=10,2,0),IF(VALUE(AM152)&gt;=10,2,0),IF(VALUE(AN152)&gt;=10,2,0),IF(VALUE(AO152)&gt;=10,2,0)))</f>
        <v>8</v>
      </c>
      <c r="AL152" s="40" t="s">
        <v>158</v>
      </c>
      <c r="AM152" s="40" t="s">
        <v>38</v>
      </c>
      <c r="AN152" s="40" t="s">
        <v>38</v>
      </c>
      <c r="AO152" s="40" t="s">
        <v>284</v>
      </c>
      <c r="AP152" s="2">
        <f>((X152*12)+(AD152*10)+(AJ152*8))/30</f>
        <v>10.41</v>
      </c>
      <c r="AQ152" s="46">
        <f>IF(AP152&gt;=10,30,Y152+AE152+AK152)</f>
        <v>30</v>
      </c>
      <c r="AR152" s="2">
        <f>(AP152+V152)/2</f>
        <v>10.588333333333335</v>
      </c>
      <c r="AS152" s="48">
        <f>IF(AR152&gt;=9.99,60,AQ152+W152)</f>
        <v>60</v>
      </c>
      <c r="AT152" s="42" t="str">
        <f>IF(AR152&gt;=9.99,"Admis","Ajourné")</f>
        <v>Admis</v>
      </c>
    </row>
    <row r="153" spans="1:46" ht="15">
      <c r="A153" s="40">
        <v>145</v>
      </c>
      <c r="B153" s="50" t="s">
        <v>860</v>
      </c>
      <c r="C153" s="50" t="s">
        <v>861</v>
      </c>
      <c r="D153" s="50" t="s">
        <v>305</v>
      </c>
      <c r="E153" s="41" t="s">
        <v>123</v>
      </c>
      <c r="F153" s="43">
        <f>IF(VALUE(E153)&gt;=10,12,SUM(IF(VALUE(G153)&gt;=10,4,0),IF(VALUE(H153)&gt;=10,4,0),IF(VALUE(I153)&gt;=10,4,0)))</f>
        <v>12</v>
      </c>
      <c r="G153" s="40" t="s">
        <v>60</v>
      </c>
      <c r="H153" s="40" t="s">
        <v>43</v>
      </c>
      <c r="I153" s="40" t="s">
        <v>50</v>
      </c>
      <c r="J153" s="41" t="s">
        <v>607</v>
      </c>
      <c r="K153" s="43">
        <f>IF(VALUE(J153)&gt;=10,10,SUM(IF(VALUE(L153)&gt;=10,2,0),IF(VALUE(M153)&gt;=10,2,0),IF(VALUE(N153)&gt;=10,3,0),IF(VALUE(O153)&gt;=10,3,0)))</f>
        <v>10</v>
      </c>
      <c r="L153" s="40" t="s">
        <v>49</v>
      </c>
      <c r="M153" s="40" t="s">
        <v>67</v>
      </c>
      <c r="N153" s="40" t="s">
        <v>60</v>
      </c>
      <c r="O153" s="40" t="s">
        <v>33</v>
      </c>
      <c r="P153" s="41" t="s">
        <v>124</v>
      </c>
      <c r="Q153" s="43">
        <f>IF(VALUE(P153)&gt;=10,8,SUM(IF(VALUE(R153)&gt;=10,2,0),IF(VALUE(S153)&gt;=10,2,0),IF(VALUE(T153)&gt;=10,2,0),IF(VALUE(U153)&gt;=10,2,0)))</f>
        <v>8</v>
      </c>
      <c r="R153" s="40" t="s">
        <v>49</v>
      </c>
      <c r="S153" s="40" t="s">
        <v>38</v>
      </c>
      <c r="T153" s="40" t="s">
        <v>35</v>
      </c>
      <c r="U153" s="40" t="s">
        <v>40</v>
      </c>
      <c r="V153" s="2">
        <f>((E153*12)+(J153*10)+(P153*8))/30</f>
        <v>10.805333333333332</v>
      </c>
      <c r="W153" s="46">
        <f>IF(V153&gt;=10,30,F153+K153+Q153)</f>
        <v>30</v>
      </c>
      <c r="X153" s="41" t="s">
        <v>332</v>
      </c>
      <c r="Y153" s="43">
        <f>IF(VALUE(X153)&gt;=10,12,SUM(IF(VALUE(Z153)&gt;=10,3,0),IF(VALUE(AA153)&gt;=10,3,0),IF(VALUE(AB153)&gt;=10,3,0),IF(VALUE(AC153)&gt;=10,3,0)))</f>
        <v>3</v>
      </c>
      <c r="Z153" s="40" t="s">
        <v>134</v>
      </c>
      <c r="AA153" s="40" t="s">
        <v>38</v>
      </c>
      <c r="AB153" s="40" t="s">
        <v>74</v>
      </c>
      <c r="AC153" s="40" t="s">
        <v>105</v>
      </c>
      <c r="AD153" s="41" t="s">
        <v>862</v>
      </c>
      <c r="AE153" s="43">
        <f>IF(VALUE(AD153)&gt;=10,10,SUM(IF(VALUE(AF153)&gt;=10,3,0),IF(VALUE(AG153)&gt;=10,3,0),IF(VALUE(AH153)&gt;=10,2,0),IF(VALUE(AI153)&gt;=10,2,0)))</f>
        <v>10</v>
      </c>
      <c r="AF153" s="40" t="s">
        <v>126</v>
      </c>
      <c r="AG153" s="40" t="s">
        <v>103</v>
      </c>
      <c r="AH153" s="40" t="s">
        <v>141</v>
      </c>
      <c r="AI153" s="40" t="s">
        <v>67</v>
      </c>
      <c r="AJ153" s="41" t="s">
        <v>170</v>
      </c>
      <c r="AK153" s="43">
        <f>IF(VALUE(AJ153)&gt;=10,8,SUM(IF(VALUE(AL153)&gt;=10,2,0),IF(VALUE(AM153)&gt;=10,2,0),IF(VALUE(AN153)&gt;=10,2,0),IF(VALUE(AO153)&gt;=10,2,0)))</f>
        <v>2</v>
      </c>
      <c r="AL153" s="40" t="s">
        <v>98</v>
      </c>
      <c r="AM153" s="40" t="s">
        <v>42</v>
      </c>
      <c r="AN153" s="40" t="s">
        <v>91</v>
      </c>
      <c r="AO153" s="40" t="s">
        <v>38</v>
      </c>
      <c r="AP153" s="2">
        <f>((X153*12)+(AD153*10)+(AJ153*8))/30</f>
        <v>10.247333333333334</v>
      </c>
      <c r="AQ153" s="46">
        <f>IF(AP153&gt;=10,30,Y153+AE153+AK153)</f>
        <v>30</v>
      </c>
      <c r="AR153" s="2">
        <f>(AP153+V153)/2</f>
        <v>10.526333333333334</v>
      </c>
      <c r="AS153" s="48">
        <f>IF(AR153&gt;=9.99,60,AQ153+W153)</f>
        <v>60</v>
      </c>
      <c r="AT153" s="42" t="str">
        <f>IF(AR153&gt;=9.99,"Admis","Ajourné")</f>
        <v>Admis</v>
      </c>
    </row>
    <row r="154" spans="1:46" ht="15">
      <c r="A154" s="40">
        <v>146</v>
      </c>
      <c r="B154" s="50" t="s">
        <v>863</v>
      </c>
      <c r="C154" s="50" t="s">
        <v>864</v>
      </c>
      <c r="D154" s="50" t="s">
        <v>226</v>
      </c>
      <c r="E154" s="41" t="s">
        <v>87</v>
      </c>
      <c r="F154" s="43">
        <f>IF(VALUE(E154)&gt;=10,12,SUM(IF(VALUE(G154)&gt;=10,4,0),IF(VALUE(H154)&gt;=10,4,0),IF(VALUE(I154)&gt;=10,4,0)))</f>
        <v>8</v>
      </c>
      <c r="G154" s="40" t="s">
        <v>134</v>
      </c>
      <c r="H154" s="40" t="s">
        <v>148</v>
      </c>
      <c r="I154" s="40" t="s">
        <v>50</v>
      </c>
      <c r="J154" s="41" t="s">
        <v>655</v>
      </c>
      <c r="K154" s="43">
        <f>IF(VALUE(J154)&gt;=10,10,SUM(IF(VALUE(L154)&gt;=10,2,0),IF(VALUE(M154)&gt;=10,2,0),IF(VALUE(N154)&gt;=10,3,0),IF(VALUE(O154)&gt;=10,3,0)))</f>
        <v>10</v>
      </c>
      <c r="L154" s="40" t="s">
        <v>85</v>
      </c>
      <c r="M154" s="40" t="s">
        <v>65</v>
      </c>
      <c r="N154" s="40" t="s">
        <v>38</v>
      </c>
      <c r="O154" s="40" t="s">
        <v>49</v>
      </c>
      <c r="P154" s="41" t="s">
        <v>222</v>
      </c>
      <c r="Q154" s="43">
        <f>IF(VALUE(P154)&gt;=10,8,SUM(IF(VALUE(R154)&gt;=10,2,0),IF(VALUE(S154)&gt;=10,2,0),IF(VALUE(T154)&gt;=10,2,0),IF(VALUE(U154)&gt;=10,2,0)))</f>
        <v>8</v>
      </c>
      <c r="R154" s="40" t="s">
        <v>79</v>
      </c>
      <c r="S154" s="40" t="s">
        <v>33</v>
      </c>
      <c r="T154" s="40" t="s">
        <v>33</v>
      </c>
      <c r="U154" s="40" t="s">
        <v>38</v>
      </c>
      <c r="V154" s="2">
        <f>((E154*12)+(J154*10)+(P154*8))/30</f>
        <v>10.523333333333333</v>
      </c>
      <c r="W154" s="46">
        <f>IF(V154&gt;=10,30,F154+K154+Q154)</f>
        <v>30</v>
      </c>
      <c r="X154" s="41" t="s">
        <v>42</v>
      </c>
      <c r="Y154" s="43">
        <f>IF(VALUE(X154)&gt;=10,12,SUM(IF(VALUE(Z154)&gt;=10,3,0),IF(VALUE(AA154)&gt;=10,3,0),IF(VALUE(AB154)&gt;=10,3,0),IF(VALUE(AC154)&gt;=10,3,0)))</f>
        <v>6</v>
      </c>
      <c r="Z154" s="40" t="s">
        <v>43</v>
      </c>
      <c r="AA154" s="40" t="s">
        <v>97</v>
      </c>
      <c r="AB154" s="40" t="s">
        <v>60</v>
      </c>
      <c r="AC154" s="40" t="s">
        <v>105</v>
      </c>
      <c r="AD154" s="41" t="s">
        <v>45</v>
      </c>
      <c r="AE154" s="43">
        <f>IF(VALUE(AD154)&gt;=10,10,SUM(IF(VALUE(AF154)&gt;=10,3,0),IF(VALUE(AG154)&gt;=10,3,0),IF(VALUE(AH154)&gt;=10,2,0),IF(VALUE(AI154)&gt;=10,2,0)))</f>
        <v>10</v>
      </c>
      <c r="AF154" s="40" t="s">
        <v>161</v>
      </c>
      <c r="AG154" s="40" t="s">
        <v>97</v>
      </c>
      <c r="AH154" s="40" t="s">
        <v>44</v>
      </c>
      <c r="AI154" s="40" t="s">
        <v>114</v>
      </c>
      <c r="AJ154" s="41" t="s">
        <v>85</v>
      </c>
      <c r="AK154" s="43">
        <f>IF(VALUE(AJ154)&gt;=10,8,SUM(IF(VALUE(AL154)&gt;=10,2,0),IF(VALUE(AM154)&gt;=10,2,0),IF(VALUE(AN154)&gt;=10,2,0),IF(VALUE(AO154)&gt;=10,2,0)))</f>
        <v>8</v>
      </c>
      <c r="AL154" s="40" t="s">
        <v>146</v>
      </c>
      <c r="AM154" s="40" t="s">
        <v>161</v>
      </c>
      <c r="AN154" s="40" t="s">
        <v>154</v>
      </c>
      <c r="AO154" s="40" t="s">
        <v>42</v>
      </c>
      <c r="AP154" s="2">
        <f>((X154*12)+(AD154*10)+(AJ154*8))/30</f>
        <v>10.69</v>
      </c>
      <c r="AQ154" s="46">
        <f>IF(AP154&gt;=10,30,Y154+AE154+AK154)</f>
        <v>30</v>
      </c>
      <c r="AR154" s="2">
        <f>(AP154+V154)/2</f>
        <v>10.606666666666666</v>
      </c>
      <c r="AS154" s="48">
        <f>IF(AR154&gt;=9.99,60,AQ154+W154)</f>
        <v>60</v>
      </c>
      <c r="AT154" s="42" t="str">
        <f>IF(AR154&gt;=9.99,"Admis","Ajourné")</f>
        <v>Admis</v>
      </c>
    </row>
    <row r="155" spans="1:46" ht="15">
      <c r="A155" s="40">
        <v>147</v>
      </c>
      <c r="B155" s="50" t="s">
        <v>865</v>
      </c>
      <c r="C155" s="50" t="s">
        <v>866</v>
      </c>
      <c r="D155" s="50" t="s">
        <v>867</v>
      </c>
      <c r="E155" s="41" t="s">
        <v>212</v>
      </c>
      <c r="F155" s="43">
        <f>IF(VALUE(E155)&gt;=10,12,SUM(IF(VALUE(G155)&gt;=10,4,0),IF(VALUE(H155)&gt;=10,4,0),IF(VALUE(I155)&gt;=10,4,0)))</f>
        <v>12</v>
      </c>
      <c r="G155" s="40" t="s">
        <v>43</v>
      </c>
      <c r="H155" s="40" t="s">
        <v>64</v>
      </c>
      <c r="I155" s="40" t="s">
        <v>38</v>
      </c>
      <c r="J155" s="41" t="s">
        <v>612</v>
      </c>
      <c r="K155" s="43">
        <f>IF(VALUE(J155)&gt;=10,10,SUM(IF(VALUE(L155)&gt;=10,2,0),IF(VALUE(M155)&gt;=10,2,0),IF(VALUE(N155)&gt;=10,3,0),IF(VALUE(O155)&gt;=10,3,0)))</f>
        <v>8</v>
      </c>
      <c r="L155" s="40" t="s">
        <v>33</v>
      </c>
      <c r="M155" s="40" t="s">
        <v>65</v>
      </c>
      <c r="N155" s="40" t="s">
        <v>45</v>
      </c>
      <c r="O155" s="40" t="s">
        <v>50</v>
      </c>
      <c r="P155" s="41" t="s">
        <v>549</v>
      </c>
      <c r="Q155" s="43">
        <f>IF(VALUE(P155)&gt;=10,8,SUM(IF(VALUE(R155)&gt;=10,2,0),IF(VALUE(S155)&gt;=10,2,0),IF(VALUE(T155)&gt;=10,2,0),IF(VALUE(U155)&gt;=10,2,0)))</f>
        <v>8</v>
      </c>
      <c r="R155" s="40" t="s">
        <v>171</v>
      </c>
      <c r="S155" s="40" t="s">
        <v>38</v>
      </c>
      <c r="T155" s="40" t="s">
        <v>146</v>
      </c>
      <c r="U155" s="40" t="s">
        <v>161</v>
      </c>
      <c r="V155" s="2">
        <f>((E155*12)+(J155*10)+(P155*8))/30</f>
        <v>10.777999999999999</v>
      </c>
      <c r="W155" s="46">
        <f>IF(V155&gt;=10,30,F155+K155+Q155)</f>
        <v>30</v>
      </c>
      <c r="X155" s="41" t="s">
        <v>479</v>
      </c>
      <c r="Y155" s="43">
        <f>IF(VALUE(X155)&gt;=10,12,SUM(IF(VALUE(Z155)&gt;=10,3,0),IF(VALUE(AA155)&gt;=10,3,0),IF(VALUE(AB155)&gt;=10,3,0),IF(VALUE(AC155)&gt;=10,3,0)))</f>
        <v>6</v>
      </c>
      <c r="Z155" s="40" t="s">
        <v>130</v>
      </c>
      <c r="AA155" s="40" t="s">
        <v>56</v>
      </c>
      <c r="AB155" s="40" t="s">
        <v>60</v>
      </c>
      <c r="AC155" s="40" t="s">
        <v>105</v>
      </c>
      <c r="AD155" s="41" t="s">
        <v>362</v>
      </c>
      <c r="AE155" s="43">
        <f>IF(VALUE(AD155)&gt;=10,10,SUM(IF(VALUE(AF155)&gt;=10,3,0),IF(VALUE(AG155)&gt;=10,3,0),IF(VALUE(AH155)&gt;=10,2,0),IF(VALUE(AI155)&gt;=10,2,0)))</f>
        <v>10</v>
      </c>
      <c r="AF155" s="40" t="s">
        <v>85</v>
      </c>
      <c r="AG155" s="40" t="s">
        <v>85</v>
      </c>
      <c r="AH155" s="40" t="s">
        <v>60</v>
      </c>
      <c r="AI155" s="40" t="s">
        <v>43</v>
      </c>
      <c r="AJ155" s="41" t="s">
        <v>506</v>
      </c>
      <c r="AK155" s="43">
        <f>IF(VALUE(AJ155)&gt;=10,8,SUM(IF(VALUE(AL155)&gt;=10,2,0),IF(VALUE(AM155)&gt;=10,2,0),IF(VALUE(AN155)&gt;=10,2,0),IF(VALUE(AO155)&gt;=10,2,0)))</f>
        <v>8</v>
      </c>
      <c r="AL155" s="40" t="s">
        <v>33</v>
      </c>
      <c r="AM155" s="40" t="s">
        <v>59</v>
      </c>
      <c r="AN155" s="40" t="s">
        <v>35</v>
      </c>
      <c r="AO155" s="40" t="s">
        <v>239</v>
      </c>
      <c r="AP155" s="2">
        <f>((X155*12)+(AD155*10)+(AJ155*8))/30</f>
        <v>9.933333333333334</v>
      </c>
      <c r="AQ155" s="46">
        <f>IF(AP155&gt;=10,30,Y155+AE155+AK155)</f>
        <v>24</v>
      </c>
      <c r="AR155" s="2">
        <f>(AP155+V155)/2</f>
        <v>10.355666666666666</v>
      </c>
      <c r="AS155" s="48">
        <f>IF(AR155&gt;=9.99,60,AQ155+W155)</f>
        <v>60</v>
      </c>
      <c r="AT155" s="42" t="str">
        <f>IF(AR155&gt;=9.99,"Admis","Ajourné")</f>
        <v>Admis</v>
      </c>
    </row>
    <row r="156" spans="1:46" ht="15">
      <c r="A156" s="40">
        <v>148</v>
      </c>
      <c r="B156" s="50" t="s">
        <v>868</v>
      </c>
      <c r="C156" s="50" t="s">
        <v>869</v>
      </c>
      <c r="D156" s="50" t="s">
        <v>615</v>
      </c>
      <c r="E156" s="41" t="s">
        <v>320</v>
      </c>
      <c r="F156" s="43">
        <f>IF(VALUE(E156)&gt;=10,12,SUM(IF(VALUE(G156)&gt;=10,4,0),IF(VALUE(H156)&gt;=10,4,0),IF(VALUE(I156)&gt;=10,4,0)))</f>
        <v>12</v>
      </c>
      <c r="G156" s="40" t="s">
        <v>67</v>
      </c>
      <c r="H156" s="40" t="s">
        <v>50</v>
      </c>
      <c r="I156" s="40" t="s">
        <v>60</v>
      </c>
      <c r="J156" s="41" t="s">
        <v>595</v>
      </c>
      <c r="K156" s="43">
        <f>IF(VALUE(J156)&gt;=10,10,SUM(IF(VALUE(L156)&gt;=10,2,0),IF(VALUE(M156)&gt;=10,2,0),IF(VALUE(N156)&gt;=10,3,0),IF(VALUE(O156)&gt;=10,3,0)))</f>
        <v>10</v>
      </c>
      <c r="L156" s="40" t="s">
        <v>34</v>
      </c>
      <c r="M156" s="40" t="s">
        <v>33</v>
      </c>
      <c r="N156" s="40" t="s">
        <v>38</v>
      </c>
      <c r="O156" s="40" t="s">
        <v>49</v>
      </c>
      <c r="P156" s="41" t="s">
        <v>119</v>
      </c>
      <c r="Q156" s="43">
        <f>IF(VALUE(P156)&gt;=10,8,SUM(IF(VALUE(R156)&gt;=10,2,0),IF(VALUE(S156)&gt;=10,2,0),IF(VALUE(T156)&gt;=10,2,0),IF(VALUE(U156)&gt;=10,2,0)))</f>
        <v>8</v>
      </c>
      <c r="R156" s="40" t="s">
        <v>38</v>
      </c>
      <c r="S156" s="40" t="s">
        <v>65</v>
      </c>
      <c r="T156" s="40" t="s">
        <v>35</v>
      </c>
      <c r="U156" s="40" t="s">
        <v>108</v>
      </c>
      <c r="V156" s="2">
        <f>((E156*12)+(J156*10)+(P156*8))/30</f>
        <v>10.754</v>
      </c>
      <c r="W156" s="46">
        <f>IF(V156&gt;=10,30,F156+K156+Q156)</f>
        <v>30</v>
      </c>
      <c r="X156" s="41" t="s">
        <v>257</v>
      </c>
      <c r="Y156" s="43">
        <f>IF(VALUE(X156)&gt;=10,12,SUM(IF(VALUE(Z156)&gt;=10,3,0),IF(VALUE(AA156)&gt;=10,3,0),IF(VALUE(AB156)&gt;=10,3,0),IF(VALUE(AC156)&gt;=10,3,0)))</f>
        <v>6</v>
      </c>
      <c r="Z156" s="40" t="s">
        <v>91</v>
      </c>
      <c r="AA156" s="40" t="s">
        <v>85</v>
      </c>
      <c r="AB156" s="40" t="s">
        <v>56</v>
      </c>
      <c r="AC156" s="40" t="s">
        <v>105</v>
      </c>
      <c r="AD156" s="41" t="s">
        <v>870</v>
      </c>
      <c r="AE156" s="43">
        <f>IF(VALUE(AD156)&gt;=10,10,SUM(IF(VALUE(AF156)&gt;=10,3,0),IF(VALUE(AG156)&gt;=10,3,0),IF(VALUE(AH156)&gt;=10,2,0),IF(VALUE(AI156)&gt;=10,2,0)))</f>
        <v>10</v>
      </c>
      <c r="AF156" s="40" t="s">
        <v>41</v>
      </c>
      <c r="AG156" s="40" t="s">
        <v>103</v>
      </c>
      <c r="AH156" s="40" t="s">
        <v>32</v>
      </c>
      <c r="AI156" s="40" t="s">
        <v>60</v>
      </c>
      <c r="AJ156" s="41" t="s">
        <v>61</v>
      </c>
      <c r="AK156" s="43">
        <f>IF(VALUE(AJ156)&gt;=10,8,SUM(IF(VALUE(AL156)&gt;=10,2,0),IF(VALUE(AM156)&gt;=10,2,0),IF(VALUE(AN156)&gt;=10,2,0),IF(VALUE(AO156)&gt;=10,2,0)))</f>
        <v>8</v>
      </c>
      <c r="AL156" s="40" t="s">
        <v>33</v>
      </c>
      <c r="AM156" s="40" t="s">
        <v>33</v>
      </c>
      <c r="AN156" s="40" t="s">
        <v>35</v>
      </c>
      <c r="AO156" s="40" t="s">
        <v>69</v>
      </c>
      <c r="AP156" s="2">
        <f>((X156*12)+(AD156*10)+(AJ156*8))/30</f>
        <v>10.758666666666667</v>
      </c>
      <c r="AQ156" s="46">
        <f>IF(AP156&gt;=10,30,Y156+AE156+AK156)</f>
        <v>30</v>
      </c>
      <c r="AR156" s="2">
        <f>(AP156+V156)/2</f>
        <v>10.756333333333334</v>
      </c>
      <c r="AS156" s="48">
        <f>IF(AR156&gt;=9.99,60,AQ156+W156)</f>
        <v>60</v>
      </c>
      <c r="AT156" s="42" t="str">
        <f>IF(AR156&gt;=9.99,"Admis","Ajourné")</f>
        <v>Admis</v>
      </c>
    </row>
    <row r="157" spans="1:46" ht="15">
      <c r="A157" s="40">
        <v>149</v>
      </c>
      <c r="B157" s="50" t="s">
        <v>871</v>
      </c>
      <c r="C157" s="50" t="s">
        <v>869</v>
      </c>
      <c r="D157" s="50" t="s">
        <v>872</v>
      </c>
      <c r="E157" s="41" t="s">
        <v>873</v>
      </c>
      <c r="F157" s="43">
        <f>IF(VALUE(E157)&gt;=10,12,SUM(IF(VALUE(G157)&gt;=10,4,0),IF(VALUE(H157)&gt;=10,4,0),IF(VALUE(I157)&gt;=10,4,0)))</f>
        <v>0</v>
      </c>
      <c r="G157" s="40" t="s">
        <v>131</v>
      </c>
      <c r="H157" s="40" t="s">
        <v>194</v>
      </c>
      <c r="I157" s="40" t="s">
        <v>59</v>
      </c>
      <c r="J157" s="41" t="s">
        <v>874</v>
      </c>
      <c r="K157" s="43">
        <f>IF(VALUE(J157)&gt;=10,10,SUM(IF(VALUE(L157)&gt;=10,2,0),IF(VALUE(M157)&gt;=10,2,0),IF(VALUE(N157)&gt;=10,3,0),IF(VALUE(O157)&gt;=10,3,0)))</f>
        <v>5</v>
      </c>
      <c r="L157" s="40" t="s">
        <v>85</v>
      </c>
      <c r="M157" s="40" t="s">
        <v>116</v>
      </c>
      <c r="N157" s="40" t="s">
        <v>142</v>
      </c>
      <c r="O157" s="40" t="s">
        <v>85</v>
      </c>
      <c r="P157" s="41" t="s">
        <v>35</v>
      </c>
      <c r="Q157" s="43">
        <f>IF(VALUE(P157)&gt;=10,8,SUM(IF(VALUE(R157)&gt;=10,2,0),IF(VALUE(S157)&gt;=10,2,0),IF(VALUE(T157)&gt;=10,2,0),IF(VALUE(U157)&gt;=10,2,0)))</f>
        <v>8</v>
      </c>
      <c r="R157" s="40" t="s">
        <v>65</v>
      </c>
      <c r="S157" s="40" t="s">
        <v>59</v>
      </c>
      <c r="T157" s="40" t="s">
        <v>146</v>
      </c>
      <c r="U157" s="40" t="s">
        <v>394</v>
      </c>
      <c r="V157" s="2">
        <f>((E157*12)+(J157*10)+(P157*8))/30</f>
        <v>8.368</v>
      </c>
      <c r="W157" s="46">
        <f>IF(V157&gt;=10,30,F157+K157+Q157)</f>
        <v>13</v>
      </c>
      <c r="X157" s="41" t="s">
        <v>875</v>
      </c>
      <c r="Y157" s="43">
        <f>IF(VALUE(X157)&gt;=10,12,SUM(IF(VALUE(Z157)&gt;=10,3,0),IF(VALUE(AA157)&gt;=10,3,0),IF(VALUE(AB157)&gt;=10,3,0),IF(VALUE(AC157)&gt;=10,3,0)))</f>
        <v>0</v>
      </c>
      <c r="Z157" s="40" t="s">
        <v>134</v>
      </c>
      <c r="AA157" s="40" t="s">
        <v>116</v>
      </c>
      <c r="AB157" s="40" t="s">
        <v>154</v>
      </c>
      <c r="AC157" s="40" t="s">
        <v>105</v>
      </c>
      <c r="AD157" s="41" t="s">
        <v>406</v>
      </c>
      <c r="AE157" s="43">
        <f>IF(VALUE(AD157)&gt;=10,10,SUM(IF(VALUE(AF157)&gt;=10,3,0),IF(VALUE(AG157)&gt;=10,3,0),IF(VALUE(AH157)&gt;=10,2,0),IF(VALUE(AI157)&gt;=10,2,0)))</f>
        <v>10</v>
      </c>
      <c r="AF157" s="40" t="s">
        <v>174</v>
      </c>
      <c r="AG157" s="40" t="s">
        <v>34</v>
      </c>
      <c r="AH157" s="40" t="s">
        <v>60</v>
      </c>
      <c r="AI157" s="40" t="s">
        <v>38</v>
      </c>
      <c r="AJ157" s="41" t="s">
        <v>55</v>
      </c>
      <c r="AK157" s="43">
        <f>IF(VALUE(AJ157)&gt;=10,8,SUM(IF(VALUE(AL157)&gt;=10,2,0),IF(VALUE(AM157)&gt;=10,2,0),IF(VALUE(AN157)&gt;=10,2,0),IF(VALUE(AO157)&gt;=10,2,0)))</f>
        <v>8</v>
      </c>
      <c r="AL157" s="40" t="s">
        <v>199</v>
      </c>
      <c r="AM157" s="40" t="s">
        <v>33</v>
      </c>
      <c r="AN157" s="40" t="s">
        <v>146</v>
      </c>
      <c r="AO157" s="40" t="s">
        <v>41</v>
      </c>
      <c r="AP157" s="2">
        <f>((X157*12)+(AD157*10)+(AJ157*8))/30</f>
        <v>10.008000000000001</v>
      </c>
      <c r="AQ157" s="46">
        <f>IF(AP157&gt;=10,30,Y157+AE157+AK157)</f>
        <v>30</v>
      </c>
      <c r="AR157" s="2">
        <f>(AP157+V157)/2</f>
        <v>9.188</v>
      </c>
      <c r="AS157" s="48">
        <f>IF(AR157&gt;=9.99,60,AQ157+W157)</f>
        <v>43</v>
      </c>
      <c r="AT157" s="42" t="str">
        <f>IF(AR157&gt;=9.99,"Admis","Ajourné")</f>
        <v>Ajourné</v>
      </c>
    </row>
    <row r="158" spans="1:46" ht="15">
      <c r="A158" s="40">
        <v>150</v>
      </c>
      <c r="B158" s="50" t="s">
        <v>876</v>
      </c>
      <c r="C158" s="50" t="s">
        <v>877</v>
      </c>
      <c r="D158" s="50" t="s">
        <v>878</v>
      </c>
      <c r="E158" s="41" t="s">
        <v>56</v>
      </c>
      <c r="F158" s="43">
        <f>IF(VALUE(E158)&gt;=10,12,SUM(IF(VALUE(G158)&gt;=10,4,0),IF(VALUE(H158)&gt;=10,4,0),IF(VALUE(I158)&gt;=10,4,0)))</f>
        <v>12</v>
      </c>
      <c r="G158" s="40" t="s">
        <v>33</v>
      </c>
      <c r="H158" s="40" t="s">
        <v>56</v>
      </c>
      <c r="I158" s="40" t="s">
        <v>32</v>
      </c>
      <c r="J158" s="41" t="s">
        <v>186</v>
      </c>
      <c r="K158" s="43">
        <f>IF(VALUE(J158)&gt;=10,10,SUM(IF(VALUE(L158)&gt;=10,2,0),IF(VALUE(M158)&gt;=10,2,0),IF(VALUE(N158)&gt;=10,3,0),IF(VALUE(O158)&gt;=10,3,0)))</f>
        <v>10</v>
      </c>
      <c r="L158" s="40" t="s">
        <v>35</v>
      </c>
      <c r="M158" s="40" t="s">
        <v>43</v>
      </c>
      <c r="N158" s="40" t="s">
        <v>45</v>
      </c>
      <c r="O158" s="40" t="s">
        <v>34</v>
      </c>
      <c r="P158" s="41" t="s">
        <v>183</v>
      </c>
      <c r="Q158" s="43">
        <f>IF(VALUE(P158)&gt;=10,8,SUM(IF(VALUE(R158)&gt;=10,2,0),IF(VALUE(S158)&gt;=10,2,0),IF(VALUE(T158)&gt;=10,2,0),IF(VALUE(U158)&gt;=10,2,0)))</f>
        <v>6</v>
      </c>
      <c r="R158" s="40" t="s">
        <v>58</v>
      </c>
      <c r="S158" s="40" t="s">
        <v>33</v>
      </c>
      <c r="T158" s="40" t="s">
        <v>97</v>
      </c>
      <c r="U158" s="40" t="s">
        <v>33</v>
      </c>
      <c r="V158" s="2">
        <f>((E158*12)+(J158*10)+(P158*8))/30</f>
        <v>10.729333333333333</v>
      </c>
      <c r="W158" s="46">
        <f>IF(V158&gt;=10,30,F158+K158+Q158)</f>
        <v>30</v>
      </c>
      <c r="X158" s="41" t="s">
        <v>879</v>
      </c>
      <c r="Y158" s="43">
        <f>IF(VALUE(X158)&gt;=10,12,SUM(IF(VALUE(Z158)&gt;=10,3,0),IF(VALUE(AA158)&gt;=10,3,0),IF(VALUE(AB158)&gt;=10,3,0),IF(VALUE(AC158)&gt;=10,3,0)))</f>
        <v>6</v>
      </c>
      <c r="Z158" s="40" t="s">
        <v>134</v>
      </c>
      <c r="AA158" s="40" t="s">
        <v>39</v>
      </c>
      <c r="AB158" s="40" t="s">
        <v>97</v>
      </c>
      <c r="AC158" s="40" t="s">
        <v>105</v>
      </c>
      <c r="AD158" s="41" t="s">
        <v>558</v>
      </c>
      <c r="AE158" s="43">
        <f>IF(VALUE(AD158)&gt;=10,10,SUM(IF(VALUE(AF158)&gt;=10,3,0),IF(VALUE(AG158)&gt;=10,3,0),IF(VALUE(AH158)&gt;=10,2,0),IF(VALUE(AI158)&gt;=10,2,0)))</f>
        <v>10</v>
      </c>
      <c r="AF158" s="40" t="s">
        <v>49</v>
      </c>
      <c r="AG158" s="40" t="s">
        <v>96</v>
      </c>
      <c r="AH158" s="40" t="s">
        <v>56</v>
      </c>
      <c r="AI158" s="40" t="s">
        <v>32</v>
      </c>
      <c r="AJ158" s="41" t="s">
        <v>263</v>
      </c>
      <c r="AK158" s="43">
        <f>IF(VALUE(AJ158)&gt;=10,8,SUM(IF(VALUE(AL158)&gt;=10,2,0),IF(VALUE(AM158)&gt;=10,2,0),IF(VALUE(AN158)&gt;=10,2,0),IF(VALUE(AO158)&gt;=10,2,0)))</f>
        <v>8</v>
      </c>
      <c r="AL158" s="40" t="s">
        <v>50</v>
      </c>
      <c r="AM158" s="40" t="s">
        <v>42</v>
      </c>
      <c r="AN158" s="40" t="s">
        <v>85</v>
      </c>
      <c r="AO158" s="40" t="s">
        <v>33</v>
      </c>
      <c r="AP158" s="2">
        <f>((X158*12)+(AD158*10)+(AJ158*8))/30</f>
        <v>10.598666666666668</v>
      </c>
      <c r="AQ158" s="46">
        <f>IF(AP158&gt;=10,30,Y158+AE158+AK158)</f>
        <v>30</v>
      </c>
      <c r="AR158" s="2">
        <f>(AP158+V158)/2</f>
        <v>10.664000000000001</v>
      </c>
      <c r="AS158" s="48">
        <f>IF(AR158&gt;=9.99,60,AQ158+W158)</f>
        <v>60</v>
      </c>
      <c r="AT158" s="42" t="str">
        <f>IF(AR158&gt;=9.99,"Admis","Ajourné")</f>
        <v>Admis</v>
      </c>
    </row>
    <row r="159" spans="1:46" ht="15">
      <c r="A159" s="40">
        <v>151</v>
      </c>
      <c r="B159" s="50" t="s">
        <v>880</v>
      </c>
      <c r="C159" s="50" t="s">
        <v>881</v>
      </c>
      <c r="D159" s="50" t="s">
        <v>882</v>
      </c>
      <c r="E159" s="41" t="s">
        <v>803</v>
      </c>
      <c r="F159" s="43">
        <f>IF(VALUE(E159)&gt;=10,12,SUM(IF(VALUE(G159)&gt;=10,4,0),IF(VALUE(H159)&gt;=10,4,0),IF(VALUE(I159)&gt;=10,4,0)))</f>
        <v>4</v>
      </c>
      <c r="G159" s="40" t="s">
        <v>134</v>
      </c>
      <c r="H159" s="40" t="s">
        <v>67</v>
      </c>
      <c r="I159" s="40" t="s">
        <v>33</v>
      </c>
      <c r="J159" s="41" t="s">
        <v>186</v>
      </c>
      <c r="K159" s="43">
        <f>IF(VALUE(J159)&gt;=10,10,SUM(IF(VALUE(L159)&gt;=10,2,0),IF(VALUE(M159)&gt;=10,2,0),IF(VALUE(N159)&gt;=10,3,0),IF(VALUE(O159)&gt;=10,3,0)))</f>
        <v>10</v>
      </c>
      <c r="L159" s="40" t="s">
        <v>49</v>
      </c>
      <c r="M159" s="40" t="s">
        <v>56</v>
      </c>
      <c r="N159" s="40" t="s">
        <v>43</v>
      </c>
      <c r="O159" s="40" t="s">
        <v>34</v>
      </c>
      <c r="P159" s="41" t="s">
        <v>34</v>
      </c>
      <c r="Q159" s="43">
        <f>IF(VALUE(P159)&gt;=10,8,SUM(IF(VALUE(R159)&gt;=10,2,0),IF(VALUE(S159)&gt;=10,2,0),IF(VALUE(T159)&gt;=10,2,0),IF(VALUE(U159)&gt;=10,2,0)))</f>
        <v>8</v>
      </c>
      <c r="R159" s="40" t="s">
        <v>92</v>
      </c>
      <c r="S159" s="40" t="s">
        <v>33</v>
      </c>
      <c r="T159" s="40" t="s">
        <v>146</v>
      </c>
      <c r="U159" s="40" t="s">
        <v>92</v>
      </c>
      <c r="V159" s="2">
        <f>((E159*12)+(J159*10)+(P159*8))/30</f>
        <v>10.716000000000001</v>
      </c>
      <c r="W159" s="46">
        <f>IF(V159&gt;=10,30,F159+K159+Q159)</f>
        <v>30</v>
      </c>
      <c r="X159" s="41" t="s">
        <v>133</v>
      </c>
      <c r="Y159" s="43">
        <f>IF(VALUE(X159)&gt;=10,12,SUM(IF(VALUE(Z159)&gt;=10,3,0),IF(VALUE(AA159)&gt;=10,3,0),IF(VALUE(AB159)&gt;=10,3,0),IF(VALUE(AC159)&gt;=10,3,0)))</f>
        <v>3</v>
      </c>
      <c r="Z159" s="40" t="s">
        <v>333</v>
      </c>
      <c r="AA159" s="40" t="s">
        <v>67</v>
      </c>
      <c r="AB159" s="40" t="s">
        <v>45</v>
      </c>
      <c r="AC159" s="40" t="s">
        <v>59</v>
      </c>
      <c r="AD159" s="41" t="s">
        <v>457</v>
      </c>
      <c r="AE159" s="43">
        <f>IF(VALUE(AD159)&gt;=10,10,SUM(IF(VALUE(AF159)&gt;=10,3,0),IF(VALUE(AG159)&gt;=10,3,0),IF(VALUE(AH159)&gt;=10,2,0),IF(VALUE(AI159)&gt;=10,2,0)))</f>
        <v>10</v>
      </c>
      <c r="AF159" s="40" t="s">
        <v>49</v>
      </c>
      <c r="AG159" s="40" t="s">
        <v>85</v>
      </c>
      <c r="AH159" s="40" t="s">
        <v>60</v>
      </c>
      <c r="AI159" s="40" t="s">
        <v>99</v>
      </c>
      <c r="AJ159" s="41" t="s">
        <v>144</v>
      </c>
      <c r="AK159" s="43">
        <f>IF(VALUE(AJ159)&gt;=10,8,SUM(IF(VALUE(AL159)&gt;=10,2,0),IF(VALUE(AM159)&gt;=10,2,0),IF(VALUE(AN159)&gt;=10,2,0),IF(VALUE(AO159)&gt;=10,2,0)))</f>
        <v>8</v>
      </c>
      <c r="AL159" s="40" t="s">
        <v>85</v>
      </c>
      <c r="AM159" s="40" t="s">
        <v>42</v>
      </c>
      <c r="AN159" s="40" t="s">
        <v>96</v>
      </c>
      <c r="AO159" s="40" t="s">
        <v>80</v>
      </c>
      <c r="AP159" s="2">
        <f>((X159*12)+(AD159*10)+(AJ159*8))/30</f>
        <v>10.616666666666667</v>
      </c>
      <c r="AQ159" s="46">
        <f>IF(AP159&gt;=10,30,Y159+AE159+AK159)</f>
        <v>30</v>
      </c>
      <c r="AR159" s="2">
        <f>(AP159+V159)/2</f>
        <v>10.666333333333334</v>
      </c>
      <c r="AS159" s="48">
        <f>IF(AR159&gt;=9.99,60,AQ159+W159)</f>
        <v>60</v>
      </c>
      <c r="AT159" s="42" t="str">
        <f>IF(AR159&gt;=9.99,"Admis","Ajourné")</f>
        <v>Admis</v>
      </c>
    </row>
    <row r="160" spans="1:46" ht="15">
      <c r="A160" s="40">
        <v>152</v>
      </c>
      <c r="B160" s="50" t="s">
        <v>883</v>
      </c>
      <c r="C160" s="50" t="s">
        <v>884</v>
      </c>
      <c r="D160" s="50" t="s">
        <v>793</v>
      </c>
      <c r="E160" s="41" t="s">
        <v>339</v>
      </c>
      <c r="F160" s="43">
        <f>IF(VALUE(E160)&gt;=10,12,SUM(IF(VALUE(G160)&gt;=10,4,0),IF(VALUE(H160)&gt;=10,4,0),IF(VALUE(I160)&gt;=10,4,0)))</f>
        <v>8</v>
      </c>
      <c r="G160" s="40" t="s">
        <v>42</v>
      </c>
      <c r="H160" s="40" t="s">
        <v>60</v>
      </c>
      <c r="I160" s="40" t="s">
        <v>33</v>
      </c>
      <c r="J160" s="41" t="s">
        <v>885</v>
      </c>
      <c r="K160" s="43">
        <f>IF(VALUE(J160)&gt;=10,10,SUM(IF(VALUE(L160)&gt;=10,2,0),IF(VALUE(M160)&gt;=10,2,0),IF(VALUE(N160)&gt;=10,3,0),IF(VALUE(O160)&gt;=10,3,0)))</f>
        <v>10</v>
      </c>
      <c r="L160" s="40" t="s">
        <v>85</v>
      </c>
      <c r="M160" s="40" t="s">
        <v>114</v>
      </c>
      <c r="N160" s="40" t="s">
        <v>67</v>
      </c>
      <c r="O160" s="40" t="s">
        <v>85</v>
      </c>
      <c r="P160" s="41" t="s">
        <v>68</v>
      </c>
      <c r="Q160" s="43">
        <f>IF(VALUE(P160)&gt;=10,8,SUM(IF(VALUE(R160)&gt;=10,2,0),IF(VALUE(S160)&gt;=10,2,0),IF(VALUE(T160)&gt;=10,2,0),IF(VALUE(U160)&gt;=10,2,0)))</f>
        <v>8</v>
      </c>
      <c r="R160" s="40" t="s">
        <v>33</v>
      </c>
      <c r="S160" s="40" t="s">
        <v>42</v>
      </c>
      <c r="T160" s="40" t="s">
        <v>85</v>
      </c>
      <c r="U160" s="40" t="s">
        <v>33</v>
      </c>
      <c r="V160" s="2">
        <f>((E160*12)+(J160*10)+(P160*8))/30</f>
        <v>10.132</v>
      </c>
      <c r="W160" s="46">
        <f>IF(V160&gt;=10,30,F160+K160+Q160)</f>
        <v>30</v>
      </c>
      <c r="X160" s="41" t="s">
        <v>228</v>
      </c>
      <c r="Y160" s="43">
        <f>IF(VALUE(X160)&gt;=10,12,SUM(IF(VALUE(Z160)&gt;=10,3,0),IF(VALUE(AA160)&gt;=10,3,0),IF(VALUE(AB160)&gt;=10,3,0),IF(VALUE(AC160)&gt;=10,3,0)))</f>
        <v>6</v>
      </c>
      <c r="Z160" s="40" t="s">
        <v>116</v>
      </c>
      <c r="AA160" s="40" t="s">
        <v>32</v>
      </c>
      <c r="AB160" s="40" t="s">
        <v>60</v>
      </c>
      <c r="AC160" s="40" t="s">
        <v>105</v>
      </c>
      <c r="AD160" s="41" t="s">
        <v>886</v>
      </c>
      <c r="AE160" s="43">
        <f>IF(VALUE(AD160)&gt;=10,10,SUM(IF(VALUE(AF160)&gt;=10,3,0),IF(VALUE(AG160)&gt;=10,3,0),IF(VALUE(AH160)&gt;=10,2,0),IF(VALUE(AI160)&gt;=10,2,0)))</f>
        <v>10</v>
      </c>
      <c r="AF160" s="40" t="s">
        <v>49</v>
      </c>
      <c r="AG160" s="40" t="s">
        <v>80</v>
      </c>
      <c r="AH160" s="40" t="s">
        <v>32</v>
      </c>
      <c r="AI160" s="40" t="s">
        <v>43</v>
      </c>
      <c r="AJ160" s="41" t="s">
        <v>61</v>
      </c>
      <c r="AK160" s="43">
        <f>IF(VALUE(AJ160)&gt;=10,8,SUM(IF(VALUE(AL160)&gt;=10,2,0),IF(VALUE(AM160)&gt;=10,2,0),IF(VALUE(AN160)&gt;=10,2,0),IF(VALUE(AO160)&gt;=10,2,0)))</f>
        <v>8</v>
      </c>
      <c r="AL160" s="40" t="s">
        <v>34</v>
      </c>
      <c r="AM160" s="40" t="s">
        <v>44</v>
      </c>
      <c r="AN160" s="40" t="s">
        <v>97</v>
      </c>
      <c r="AO160" s="40" t="s">
        <v>98</v>
      </c>
      <c r="AP160" s="2">
        <f>((X160*12)+(AD160*10)+(AJ160*8))/30</f>
        <v>10.431333333333333</v>
      </c>
      <c r="AQ160" s="46">
        <f>IF(AP160&gt;=10,30,Y160+AE160+AK160)</f>
        <v>30</v>
      </c>
      <c r="AR160" s="2">
        <f>(AP160+V160)/2</f>
        <v>10.281666666666666</v>
      </c>
      <c r="AS160" s="48">
        <f>IF(AR160&gt;=9.99,60,AQ160+W160)</f>
        <v>60</v>
      </c>
      <c r="AT160" s="42" t="str">
        <f>IF(AR160&gt;=9.99,"Admis","Ajourné")</f>
        <v>Admis</v>
      </c>
    </row>
    <row r="161" spans="1:46" ht="15">
      <c r="A161" s="40">
        <v>153</v>
      </c>
      <c r="B161" s="50" t="s">
        <v>887</v>
      </c>
      <c r="C161" s="50" t="s">
        <v>888</v>
      </c>
      <c r="D161" s="50" t="s">
        <v>152</v>
      </c>
      <c r="E161" s="41" t="s">
        <v>509</v>
      </c>
      <c r="F161" s="43">
        <f>IF(VALUE(E161)&gt;=10,12,SUM(IF(VALUE(G161)&gt;=10,4,0),IF(VALUE(H161)&gt;=10,4,0),IF(VALUE(I161)&gt;=10,4,0)))</f>
        <v>4</v>
      </c>
      <c r="G161" s="40" t="s">
        <v>268</v>
      </c>
      <c r="H161" s="40" t="s">
        <v>39</v>
      </c>
      <c r="I161" s="40" t="s">
        <v>99</v>
      </c>
      <c r="J161" s="41" t="s">
        <v>889</v>
      </c>
      <c r="K161" s="43">
        <f>IF(VALUE(J161)&gt;=10,10,SUM(IF(VALUE(L161)&gt;=10,2,0),IF(VALUE(M161)&gt;=10,2,0),IF(VALUE(N161)&gt;=10,3,0),IF(VALUE(O161)&gt;=10,3,0)))</f>
        <v>2</v>
      </c>
      <c r="L161" s="40" t="s">
        <v>33</v>
      </c>
      <c r="M161" s="40" t="s">
        <v>312</v>
      </c>
      <c r="N161" s="40" t="s">
        <v>105</v>
      </c>
      <c r="O161" s="40" t="s">
        <v>154</v>
      </c>
      <c r="P161" s="41" t="s">
        <v>37</v>
      </c>
      <c r="Q161" s="43">
        <f>IF(VALUE(P161)&gt;=10,8,SUM(IF(VALUE(R161)&gt;=10,2,0),IF(VALUE(S161)&gt;=10,2,0),IF(VALUE(T161)&gt;=10,2,0),IF(VALUE(U161)&gt;=10,2,0)))</f>
        <v>2</v>
      </c>
      <c r="R161" s="40" t="s">
        <v>65</v>
      </c>
      <c r="S161" s="40" t="s">
        <v>318</v>
      </c>
      <c r="T161" s="40" t="s">
        <v>50</v>
      </c>
      <c r="U161" s="40" t="s">
        <v>115</v>
      </c>
      <c r="V161" s="2">
        <f>((E161*12)+(J161*10)+(P161*8))/30</f>
        <v>6.683999999999999</v>
      </c>
      <c r="W161" s="46">
        <f>IF(V161&gt;=10,30,F161+K161+Q161)</f>
        <v>8</v>
      </c>
      <c r="X161" s="41" t="s">
        <v>890</v>
      </c>
      <c r="Y161" s="43">
        <f>IF(VALUE(X161)&gt;=10,12,SUM(IF(VALUE(Z161)&gt;=10,3,0),IF(VALUE(AA161)&gt;=10,3,0),IF(VALUE(AB161)&gt;=10,3,0),IF(VALUE(AC161)&gt;=10,3,0)))</f>
        <v>3</v>
      </c>
      <c r="Z161" s="40" t="s">
        <v>359</v>
      </c>
      <c r="AA161" s="40" t="s">
        <v>56</v>
      </c>
      <c r="AB161" s="40" t="s">
        <v>67</v>
      </c>
      <c r="AC161" s="40" t="s">
        <v>51</v>
      </c>
      <c r="AD161" s="41" t="s">
        <v>891</v>
      </c>
      <c r="AE161" s="43">
        <f>IF(VALUE(AD161)&gt;=10,10,SUM(IF(VALUE(AF161)&gt;=10,3,0),IF(VALUE(AG161)&gt;=10,3,0),IF(VALUE(AH161)&gt;=10,2,0),IF(VALUE(AI161)&gt;=10,2,0)))</f>
        <v>10</v>
      </c>
      <c r="AF161" s="40" t="s">
        <v>41</v>
      </c>
      <c r="AG161" s="40" t="s">
        <v>97</v>
      </c>
      <c r="AH161" s="40" t="s">
        <v>32</v>
      </c>
      <c r="AI161" s="40" t="s">
        <v>67</v>
      </c>
      <c r="AJ161" s="41" t="s">
        <v>892</v>
      </c>
      <c r="AK161" s="43">
        <f>IF(VALUE(AJ161)&gt;=10,8,SUM(IF(VALUE(AL161)&gt;=10,2,0),IF(VALUE(AM161)&gt;=10,2,0),IF(VALUE(AN161)&gt;=10,2,0),IF(VALUE(AO161)&gt;=10,2,0)))</f>
        <v>2</v>
      </c>
      <c r="AL161" s="40" t="s">
        <v>51</v>
      </c>
      <c r="AM161" s="40" t="s">
        <v>135</v>
      </c>
      <c r="AN161" s="40" t="s">
        <v>97</v>
      </c>
      <c r="AO161" s="40" t="s">
        <v>101</v>
      </c>
      <c r="AP161" s="2">
        <f>((X161*12)+(AD161*10)+(AJ161*8))/30</f>
        <v>8.242</v>
      </c>
      <c r="AQ161" s="46">
        <f>IF(AP161&gt;=10,30,Y161+AE161+AK161)</f>
        <v>15</v>
      </c>
      <c r="AR161" s="2">
        <f>(AP161+V161)/2</f>
        <v>7.463</v>
      </c>
      <c r="AS161" s="48">
        <f>IF(AR161&gt;=9.99,60,AQ161+W161)</f>
        <v>23</v>
      </c>
      <c r="AT161" s="42" t="str">
        <f>IF(AR161&gt;=9.99,"Admis","Ajourné")</f>
        <v>Ajourné</v>
      </c>
    </row>
    <row r="162" spans="1:46" ht="15">
      <c r="A162" s="40">
        <v>154</v>
      </c>
      <c r="B162" s="50" t="s">
        <v>893</v>
      </c>
      <c r="C162" s="50" t="s">
        <v>894</v>
      </c>
      <c r="D162" s="50" t="s">
        <v>226</v>
      </c>
      <c r="E162" s="41" t="s">
        <v>594</v>
      </c>
      <c r="F162" s="43">
        <f>IF(VALUE(E162)&gt;=10,12,SUM(IF(VALUE(G162)&gt;=10,4,0),IF(VALUE(H162)&gt;=10,4,0),IF(VALUE(I162)&gt;=10,4,0)))</f>
        <v>4</v>
      </c>
      <c r="G162" s="40" t="s">
        <v>74</v>
      </c>
      <c r="H162" s="40" t="s">
        <v>33</v>
      </c>
      <c r="I162" s="40" t="s">
        <v>99</v>
      </c>
      <c r="J162" s="41" t="s">
        <v>673</v>
      </c>
      <c r="K162" s="43">
        <f>IF(VALUE(J162)&gt;=10,10,SUM(IF(VALUE(L162)&gt;=10,2,0),IF(VALUE(M162)&gt;=10,2,0),IF(VALUE(N162)&gt;=10,3,0),IF(VALUE(O162)&gt;=10,3,0)))</f>
        <v>5</v>
      </c>
      <c r="L162" s="40" t="s">
        <v>34</v>
      </c>
      <c r="M162" s="40" t="s">
        <v>116</v>
      </c>
      <c r="N162" s="40" t="s">
        <v>74</v>
      </c>
      <c r="O162" s="40" t="s">
        <v>33</v>
      </c>
      <c r="P162" s="41" t="s">
        <v>157</v>
      </c>
      <c r="Q162" s="43">
        <f>IF(VALUE(P162)&gt;=10,8,SUM(IF(VALUE(R162)&gt;=10,2,0),IF(VALUE(S162)&gt;=10,2,0),IF(VALUE(T162)&gt;=10,2,0),IF(VALUE(U162)&gt;=10,2,0)))</f>
        <v>8</v>
      </c>
      <c r="R162" s="40" t="s">
        <v>59</v>
      </c>
      <c r="S162" s="40" t="s">
        <v>33</v>
      </c>
      <c r="T162" s="40" t="s">
        <v>161</v>
      </c>
      <c r="U162" s="40" t="s">
        <v>96</v>
      </c>
      <c r="V162" s="2">
        <f>((E162*12)+(J162*10)+(P162*8))/30</f>
        <v>10.003999999999998</v>
      </c>
      <c r="W162" s="46">
        <f>IF(V162&gt;=10,30,F162+K162+Q162)</f>
        <v>30</v>
      </c>
      <c r="X162" s="41" t="s">
        <v>794</v>
      </c>
      <c r="Y162" s="43">
        <f>IF(VALUE(X162)&gt;=10,12,SUM(IF(VALUE(Z162)&gt;=10,3,0),IF(VALUE(AA162)&gt;=10,3,0),IF(VALUE(AB162)&gt;=10,3,0),IF(VALUE(AC162)&gt;=10,3,0)))</f>
        <v>6</v>
      </c>
      <c r="Z162" s="40" t="s">
        <v>114</v>
      </c>
      <c r="AA162" s="40" t="s">
        <v>32</v>
      </c>
      <c r="AB162" s="40" t="s">
        <v>38</v>
      </c>
      <c r="AC162" s="40" t="s">
        <v>59</v>
      </c>
      <c r="AD162" s="41" t="s">
        <v>392</v>
      </c>
      <c r="AE162" s="43">
        <f>IF(VALUE(AD162)&gt;=10,10,SUM(IF(VALUE(AF162)&gt;=10,3,0),IF(VALUE(AG162)&gt;=10,3,0),IF(VALUE(AH162)&gt;=10,2,0),IF(VALUE(AI162)&gt;=10,2,0)))</f>
        <v>10</v>
      </c>
      <c r="AF162" s="40" t="s">
        <v>96</v>
      </c>
      <c r="AG162" s="40" t="s">
        <v>97</v>
      </c>
      <c r="AH162" s="40" t="s">
        <v>44</v>
      </c>
      <c r="AI162" s="40" t="s">
        <v>43</v>
      </c>
      <c r="AJ162" s="41" t="s">
        <v>136</v>
      </c>
      <c r="AK162" s="43">
        <f>IF(VALUE(AJ162)&gt;=10,8,SUM(IF(VALUE(AL162)&gt;=10,2,0),IF(VALUE(AM162)&gt;=10,2,0),IF(VALUE(AN162)&gt;=10,2,0),IF(VALUE(AO162)&gt;=10,2,0)))</f>
        <v>8</v>
      </c>
      <c r="AL162" s="40" t="s">
        <v>101</v>
      </c>
      <c r="AM162" s="40" t="s">
        <v>44</v>
      </c>
      <c r="AN162" s="40" t="s">
        <v>35</v>
      </c>
      <c r="AO162" s="40" t="s">
        <v>284</v>
      </c>
      <c r="AP162" s="2">
        <f>((X162*12)+(AD162*10)+(AJ162*8))/30</f>
        <v>10.522666666666668</v>
      </c>
      <c r="AQ162" s="46">
        <f>IF(AP162&gt;=10,30,Y162+AE162+AK162)</f>
        <v>30</v>
      </c>
      <c r="AR162" s="2">
        <f>(AP162+V162)/2</f>
        <v>10.263333333333332</v>
      </c>
      <c r="AS162" s="48">
        <f>IF(AR162&gt;=9.99,60,AQ162+W162)</f>
        <v>60</v>
      </c>
      <c r="AT162" s="42" t="str">
        <f>IF(AR162&gt;=9.99,"Admis","Ajourné")</f>
        <v>Admis</v>
      </c>
    </row>
    <row r="163" spans="1:46" ht="15">
      <c r="A163" s="40">
        <v>155</v>
      </c>
      <c r="B163" s="50" t="s">
        <v>895</v>
      </c>
      <c r="C163" s="50" t="s">
        <v>896</v>
      </c>
      <c r="D163" s="50" t="s">
        <v>630</v>
      </c>
      <c r="E163" s="41" t="s">
        <v>331</v>
      </c>
      <c r="F163" s="43">
        <f>IF(VALUE(E163)&gt;=10,12,SUM(IF(VALUE(G163)&gt;=10,4,0),IF(VALUE(H163)&gt;=10,4,0),IF(VALUE(I163)&gt;=10,4,0)))</f>
        <v>4</v>
      </c>
      <c r="G163" s="40" t="s">
        <v>42</v>
      </c>
      <c r="H163" s="40" t="s">
        <v>75</v>
      </c>
      <c r="I163" s="40" t="s">
        <v>67</v>
      </c>
      <c r="J163" s="41" t="s">
        <v>221</v>
      </c>
      <c r="K163" s="43">
        <f>IF(VALUE(J163)&gt;=10,10,SUM(IF(VALUE(L163)&gt;=10,2,0),IF(VALUE(M163)&gt;=10,2,0),IF(VALUE(N163)&gt;=10,3,0),IF(VALUE(O163)&gt;=10,3,0)))</f>
        <v>10</v>
      </c>
      <c r="L163" s="40" t="s">
        <v>35</v>
      </c>
      <c r="M163" s="40" t="s">
        <v>155</v>
      </c>
      <c r="N163" s="40" t="s">
        <v>33</v>
      </c>
      <c r="O163" s="40" t="s">
        <v>103</v>
      </c>
      <c r="P163" s="41" t="s">
        <v>40</v>
      </c>
      <c r="Q163" s="43">
        <f>IF(VALUE(P163)&gt;=10,8,SUM(IF(VALUE(R163)&gt;=10,2,0),IF(VALUE(S163)&gt;=10,2,0),IF(VALUE(T163)&gt;=10,2,0),IF(VALUE(U163)&gt;=10,2,0)))</f>
        <v>8</v>
      </c>
      <c r="R163" s="40" t="s">
        <v>33</v>
      </c>
      <c r="S163" s="40" t="s">
        <v>59</v>
      </c>
      <c r="T163" s="40" t="s">
        <v>103</v>
      </c>
      <c r="U163" s="40" t="s">
        <v>49</v>
      </c>
      <c r="V163" s="2">
        <f>((E163*12)+(J163*10)+(P163*8))/30</f>
        <v>10.681333333333335</v>
      </c>
      <c r="W163" s="46">
        <f>IF(V163&gt;=10,30,F163+K163+Q163)</f>
        <v>30</v>
      </c>
      <c r="X163" s="41" t="s">
        <v>550</v>
      </c>
      <c r="Y163" s="43">
        <f>IF(VALUE(X163)&gt;=10,12,SUM(IF(VALUE(Z163)&gt;=10,3,0),IF(VALUE(AA163)&gt;=10,3,0),IF(VALUE(AB163)&gt;=10,3,0),IF(VALUE(AC163)&gt;=10,3,0)))</f>
        <v>0</v>
      </c>
      <c r="Z163" s="40" t="s">
        <v>44</v>
      </c>
      <c r="AA163" s="40" t="s">
        <v>43</v>
      </c>
      <c r="AB163" s="40" t="s">
        <v>42</v>
      </c>
      <c r="AC163" s="40" t="s">
        <v>59</v>
      </c>
      <c r="AD163" s="41" t="s">
        <v>147</v>
      </c>
      <c r="AE163" s="43">
        <f>IF(VALUE(AD163)&gt;=10,10,SUM(IF(VALUE(AF163)&gt;=10,3,0),IF(VALUE(AG163)&gt;=10,3,0),IF(VALUE(AH163)&gt;=10,2,0),IF(VALUE(AI163)&gt;=10,2,0)))</f>
        <v>10</v>
      </c>
      <c r="AF163" s="40" t="s">
        <v>49</v>
      </c>
      <c r="AG163" s="40" t="s">
        <v>33</v>
      </c>
      <c r="AH163" s="40" t="s">
        <v>32</v>
      </c>
      <c r="AI163" s="40" t="s">
        <v>32</v>
      </c>
      <c r="AJ163" s="41" t="s">
        <v>85</v>
      </c>
      <c r="AK163" s="43">
        <f>IF(VALUE(AJ163)&gt;=10,8,SUM(IF(VALUE(AL163)&gt;=10,2,0),IF(VALUE(AM163)&gt;=10,2,0),IF(VALUE(AN163)&gt;=10,2,0),IF(VALUE(AO163)&gt;=10,2,0)))</f>
        <v>8</v>
      </c>
      <c r="AL163" s="40" t="s">
        <v>38</v>
      </c>
      <c r="AM163" s="40" t="s">
        <v>33</v>
      </c>
      <c r="AN163" s="40" t="s">
        <v>85</v>
      </c>
      <c r="AO163" s="40" t="s">
        <v>161</v>
      </c>
      <c r="AP163" s="2">
        <f>((X163*12)+(AD163*10)+(AJ163*8))/30</f>
        <v>10.427999999999999</v>
      </c>
      <c r="AQ163" s="46">
        <f>IF(AP163&gt;=10,30,Y163+AE163+AK163)</f>
        <v>30</v>
      </c>
      <c r="AR163" s="2">
        <f>(AP163+V163)/2</f>
        <v>10.554666666666666</v>
      </c>
      <c r="AS163" s="48">
        <f>IF(AR163&gt;=9.99,60,AQ163+W163)</f>
        <v>60</v>
      </c>
      <c r="AT163" s="42" t="str">
        <f>IF(AR163&gt;=9.99,"Admis","Ajourné")</f>
        <v>Admis</v>
      </c>
    </row>
    <row r="164" spans="1:46" ht="15">
      <c r="A164" s="40">
        <v>156</v>
      </c>
      <c r="B164" s="50" t="s">
        <v>897</v>
      </c>
      <c r="C164" s="50" t="s">
        <v>898</v>
      </c>
      <c r="D164" s="50" t="s">
        <v>727</v>
      </c>
      <c r="E164" s="41" t="s">
        <v>250</v>
      </c>
      <c r="F164" s="43">
        <f>IF(VALUE(E164)&gt;=10,12,SUM(IF(VALUE(G164)&gt;=10,4,0),IF(VALUE(H164)&gt;=10,4,0),IF(VALUE(I164)&gt;=10,4,0)))</f>
        <v>12</v>
      </c>
      <c r="G164" s="40" t="s">
        <v>33</v>
      </c>
      <c r="H164" s="40" t="s">
        <v>45</v>
      </c>
      <c r="I164" s="40" t="s">
        <v>154</v>
      </c>
      <c r="J164" s="41" t="s">
        <v>514</v>
      </c>
      <c r="K164" s="43">
        <f>IF(VALUE(J164)&gt;=10,10,SUM(IF(VALUE(L164)&gt;=10,2,0),IF(VALUE(M164)&gt;=10,2,0),IF(VALUE(N164)&gt;=10,3,0),IF(VALUE(O164)&gt;=10,3,0)))</f>
        <v>10</v>
      </c>
      <c r="L164" s="40" t="s">
        <v>49</v>
      </c>
      <c r="M164" s="40" t="s">
        <v>65</v>
      </c>
      <c r="N164" s="40" t="s">
        <v>60</v>
      </c>
      <c r="O164" s="40" t="s">
        <v>103</v>
      </c>
      <c r="P164" s="41" t="s">
        <v>50</v>
      </c>
      <c r="Q164" s="43">
        <f>IF(VALUE(P164)&gt;=10,8,SUM(IF(VALUE(R164)&gt;=10,2,0),IF(VALUE(S164)&gt;=10,2,0),IF(VALUE(T164)&gt;=10,2,0),IF(VALUE(U164)&gt;=10,2,0)))</f>
        <v>8</v>
      </c>
      <c r="R164" s="40" t="s">
        <v>97</v>
      </c>
      <c r="S164" s="40" t="s">
        <v>44</v>
      </c>
      <c r="T164" s="40" t="s">
        <v>44</v>
      </c>
      <c r="U164" s="40" t="s">
        <v>97</v>
      </c>
      <c r="V164" s="2">
        <f>((E164*12)+(J164*10)+(P164*8))/30</f>
        <v>10.807333333333334</v>
      </c>
      <c r="W164" s="46">
        <f>IF(V164&gt;=10,30,F164+K164+Q164)</f>
        <v>30</v>
      </c>
      <c r="X164" s="41" t="s">
        <v>899</v>
      </c>
      <c r="Y164" s="43">
        <f>IF(VALUE(X164)&gt;=10,12,SUM(IF(VALUE(Z164)&gt;=10,3,0),IF(VALUE(AA164)&gt;=10,3,0),IF(VALUE(AB164)&gt;=10,3,0),IF(VALUE(AC164)&gt;=10,3,0)))</f>
        <v>3</v>
      </c>
      <c r="Z164" s="40" t="s">
        <v>114</v>
      </c>
      <c r="AA164" s="40" t="s">
        <v>90</v>
      </c>
      <c r="AB164" s="40" t="s">
        <v>43</v>
      </c>
      <c r="AC164" s="40" t="s">
        <v>105</v>
      </c>
      <c r="AD164" s="41" t="s">
        <v>387</v>
      </c>
      <c r="AE164" s="43">
        <f>IF(VALUE(AD164)&gt;=10,10,SUM(IF(VALUE(AF164)&gt;=10,3,0),IF(VALUE(AG164)&gt;=10,3,0),IF(VALUE(AH164)&gt;=10,2,0),IF(VALUE(AI164)&gt;=10,2,0)))</f>
        <v>10</v>
      </c>
      <c r="AF164" s="40" t="s">
        <v>97</v>
      </c>
      <c r="AG164" s="40" t="s">
        <v>97</v>
      </c>
      <c r="AH164" s="40" t="s">
        <v>33</v>
      </c>
      <c r="AI164" s="40" t="s">
        <v>188</v>
      </c>
      <c r="AJ164" s="41" t="s">
        <v>900</v>
      </c>
      <c r="AK164" s="43">
        <f>IF(VALUE(AJ164)&gt;=10,8,SUM(IF(VALUE(AL164)&gt;=10,2,0),IF(VALUE(AM164)&gt;=10,2,0),IF(VALUE(AN164)&gt;=10,2,0),IF(VALUE(AO164)&gt;=10,2,0)))</f>
        <v>4</v>
      </c>
      <c r="AL164" s="40" t="s">
        <v>68</v>
      </c>
      <c r="AM164" s="40" t="s">
        <v>97</v>
      </c>
      <c r="AN164" s="40" t="s">
        <v>65</v>
      </c>
      <c r="AO164" s="40" t="s">
        <v>51</v>
      </c>
      <c r="AP164" s="2">
        <f>((X164*12)+(AD164*10)+(AJ164*8))/30</f>
        <v>9.558</v>
      </c>
      <c r="AQ164" s="46">
        <f>IF(AP164&gt;=10,30,Y164+AE164+AK164)</f>
        <v>17</v>
      </c>
      <c r="AR164" s="2">
        <f>(AP164+V164)/2</f>
        <v>10.182666666666666</v>
      </c>
      <c r="AS164" s="48">
        <f>IF(AR164&gt;=9.99,60,AQ164+W164)</f>
        <v>60</v>
      </c>
      <c r="AT164" s="42" t="str">
        <f>IF(AR164&gt;=9.99,"Admis","Ajourné")</f>
        <v>Admis</v>
      </c>
    </row>
    <row r="165" spans="1:46" ht="15">
      <c r="A165" s="40">
        <v>157</v>
      </c>
      <c r="B165" s="50" t="s">
        <v>901</v>
      </c>
      <c r="C165" s="50" t="s">
        <v>902</v>
      </c>
      <c r="D165" s="50" t="s">
        <v>903</v>
      </c>
      <c r="E165" s="41" t="s">
        <v>67</v>
      </c>
      <c r="F165" s="43">
        <f>IF(VALUE(E165)&gt;=10,12,SUM(IF(VALUE(G165)&gt;=10,4,0),IF(VALUE(H165)&gt;=10,4,0),IF(VALUE(I165)&gt;=10,4,0)))</f>
        <v>8</v>
      </c>
      <c r="G165" s="40" t="s">
        <v>59</v>
      </c>
      <c r="H165" s="40" t="s">
        <v>50</v>
      </c>
      <c r="I165" s="40" t="s">
        <v>50</v>
      </c>
      <c r="J165" s="41" t="s">
        <v>557</v>
      </c>
      <c r="K165" s="43">
        <f>IF(VALUE(J165)&gt;=10,10,SUM(IF(VALUE(L165)&gt;=10,2,0),IF(VALUE(M165)&gt;=10,2,0),IF(VALUE(N165)&gt;=10,3,0),IF(VALUE(O165)&gt;=10,3,0)))</f>
        <v>10</v>
      </c>
      <c r="L165" s="40" t="s">
        <v>85</v>
      </c>
      <c r="M165" s="40" t="s">
        <v>131</v>
      </c>
      <c r="N165" s="40" t="s">
        <v>60</v>
      </c>
      <c r="O165" s="40" t="s">
        <v>139</v>
      </c>
      <c r="P165" s="41" t="s">
        <v>249</v>
      </c>
      <c r="Q165" s="43">
        <f>IF(VALUE(P165)&gt;=10,8,SUM(IF(VALUE(R165)&gt;=10,2,0),IF(VALUE(S165)&gt;=10,2,0),IF(VALUE(T165)&gt;=10,2,0),IF(VALUE(U165)&gt;=10,2,0)))</f>
        <v>6</v>
      </c>
      <c r="R165" s="40" t="s">
        <v>33</v>
      </c>
      <c r="S165" s="40" t="s">
        <v>59</v>
      </c>
      <c r="T165" s="40" t="s">
        <v>33</v>
      </c>
      <c r="U165" s="40" t="s">
        <v>35</v>
      </c>
      <c r="V165" s="2">
        <f>((E165*12)+(J165*10)+(P165*8))/30</f>
        <v>10.204</v>
      </c>
      <c r="W165" s="46">
        <f>IF(V165&gt;=10,30,F165+K165+Q165)</f>
        <v>30</v>
      </c>
      <c r="X165" s="41" t="s">
        <v>42</v>
      </c>
      <c r="Y165" s="43">
        <f>IF(VALUE(X165)&gt;=10,12,SUM(IF(VALUE(Z165)&gt;=10,3,0),IF(VALUE(AA165)&gt;=10,3,0),IF(VALUE(AB165)&gt;=10,3,0),IF(VALUE(AC165)&gt;=10,3,0)))</f>
        <v>6</v>
      </c>
      <c r="Z165" s="40" t="s">
        <v>116</v>
      </c>
      <c r="AA165" s="40" t="s">
        <v>38</v>
      </c>
      <c r="AB165" s="40" t="s">
        <v>32</v>
      </c>
      <c r="AC165" s="40" t="s">
        <v>59</v>
      </c>
      <c r="AD165" s="41" t="s">
        <v>690</v>
      </c>
      <c r="AE165" s="43">
        <f>IF(VALUE(AD165)&gt;=10,10,SUM(IF(VALUE(AF165)&gt;=10,3,0),IF(VALUE(AG165)&gt;=10,3,0),IF(VALUE(AH165)&gt;=10,2,0),IF(VALUE(AI165)&gt;=10,2,0)))</f>
        <v>10</v>
      </c>
      <c r="AF165" s="40" t="s">
        <v>161</v>
      </c>
      <c r="AG165" s="40" t="s">
        <v>38</v>
      </c>
      <c r="AH165" s="40" t="s">
        <v>60</v>
      </c>
      <c r="AI165" s="40" t="s">
        <v>60</v>
      </c>
      <c r="AJ165" s="41" t="s">
        <v>33</v>
      </c>
      <c r="AK165" s="43">
        <f>IF(VALUE(AJ165)&gt;=10,8,SUM(IF(VALUE(AL165)&gt;=10,2,0),IF(VALUE(AM165)&gt;=10,2,0),IF(VALUE(AN165)&gt;=10,2,0),IF(VALUE(AO165)&gt;=10,2,0)))</f>
        <v>8</v>
      </c>
      <c r="AL165" s="40" t="s">
        <v>50</v>
      </c>
      <c r="AM165" s="40" t="s">
        <v>44</v>
      </c>
      <c r="AN165" s="40" t="s">
        <v>41</v>
      </c>
      <c r="AO165" s="40" t="s">
        <v>47</v>
      </c>
      <c r="AP165" s="2">
        <f>((X165*12)+(AD165*10)+(AJ165*8))/30</f>
        <v>10.243333333333334</v>
      </c>
      <c r="AQ165" s="46">
        <f>IF(AP165&gt;=10,30,Y165+AE165+AK165)</f>
        <v>30</v>
      </c>
      <c r="AR165" s="2">
        <f>(AP165+V165)/2</f>
        <v>10.223666666666666</v>
      </c>
      <c r="AS165" s="48">
        <f>IF(AR165&gt;=9.99,60,AQ165+W165)</f>
        <v>60</v>
      </c>
      <c r="AT165" s="42" t="str">
        <f>IF(AR165&gt;=9.99,"Admis","Ajourné")</f>
        <v>Admis</v>
      </c>
    </row>
    <row r="166" spans="1:46" ht="15">
      <c r="A166" s="40">
        <v>158</v>
      </c>
      <c r="B166" s="50" t="s">
        <v>904</v>
      </c>
      <c r="C166" s="50" t="s">
        <v>905</v>
      </c>
      <c r="D166" s="50" t="s">
        <v>906</v>
      </c>
      <c r="E166" s="41" t="s">
        <v>907</v>
      </c>
      <c r="F166" s="43">
        <f>IF(VALUE(E166)&gt;=10,12,SUM(IF(VALUE(G166)&gt;=10,4,0),IF(VALUE(H166)&gt;=10,4,0),IF(VALUE(I166)&gt;=10,4,0)))</f>
        <v>4</v>
      </c>
      <c r="G166" s="40" t="s">
        <v>82</v>
      </c>
      <c r="H166" s="40" t="s">
        <v>228</v>
      </c>
      <c r="I166" s="40" t="s">
        <v>50</v>
      </c>
      <c r="J166" s="41" t="s">
        <v>106</v>
      </c>
      <c r="K166" s="43">
        <f>IF(VALUE(J166)&gt;=10,10,SUM(IF(VALUE(L166)&gt;=10,2,0),IF(VALUE(M166)&gt;=10,2,0),IF(VALUE(N166)&gt;=10,3,0),IF(VALUE(O166)&gt;=10,3,0)))</f>
        <v>10</v>
      </c>
      <c r="L166" s="40" t="s">
        <v>33</v>
      </c>
      <c r="M166" s="40" t="s">
        <v>333</v>
      </c>
      <c r="N166" s="40" t="s">
        <v>85</v>
      </c>
      <c r="O166" s="40" t="s">
        <v>85</v>
      </c>
      <c r="P166" s="41" t="s">
        <v>136</v>
      </c>
      <c r="Q166" s="43">
        <f>IF(VALUE(P166)&gt;=10,8,SUM(IF(VALUE(R166)&gt;=10,2,0),IF(VALUE(S166)&gt;=10,2,0),IF(VALUE(T166)&gt;=10,2,0),IF(VALUE(U166)&gt;=10,2,0)))</f>
        <v>8</v>
      </c>
      <c r="R166" s="40" t="s">
        <v>44</v>
      </c>
      <c r="S166" s="40" t="s">
        <v>42</v>
      </c>
      <c r="T166" s="40" t="s">
        <v>42</v>
      </c>
      <c r="U166" s="40" t="s">
        <v>103</v>
      </c>
      <c r="V166" s="2">
        <f>((E166*12)+(J166*10)+(P166*8))/30</f>
        <v>9.476666666666667</v>
      </c>
      <c r="W166" s="46">
        <f>IF(V166&gt;=10,30,F166+K166+Q166)</f>
        <v>22</v>
      </c>
      <c r="X166" s="41" t="s">
        <v>770</v>
      </c>
      <c r="Y166" s="43">
        <f>IF(VALUE(X166)&gt;=10,12,SUM(IF(VALUE(Z166)&gt;=10,3,0),IF(VALUE(AA166)&gt;=10,3,0),IF(VALUE(AB166)&gt;=10,3,0),IF(VALUE(AC166)&gt;=10,3,0)))</f>
        <v>6</v>
      </c>
      <c r="Z166" s="40" t="s">
        <v>137</v>
      </c>
      <c r="AA166" s="40" t="s">
        <v>45</v>
      </c>
      <c r="AB166" s="40" t="s">
        <v>32</v>
      </c>
      <c r="AC166" s="40" t="s">
        <v>65</v>
      </c>
      <c r="AD166" s="41" t="s">
        <v>480</v>
      </c>
      <c r="AE166" s="43">
        <f>IF(VALUE(AD166)&gt;=10,10,SUM(IF(VALUE(AF166)&gt;=10,3,0),IF(VALUE(AG166)&gt;=10,3,0),IF(VALUE(AH166)&gt;=10,2,0),IF(VALUE(AI166)&gt;=10,2,0)))</f>
        <v>10</v>
      </c>
      <c r="AF166" s="40" t="s">
        <v>161</v>
      </c>
      <c r="AG166" s="40" t="s">
        <v>35</v>
      </c>
      <c r="AH166" s="40" t="s">
        <v>85</v>
      </c>
      <c r="AI166" s="40" t="s">
        <v>38</v>
      </c>
      <c r="AJ166" s="41" t="s">
        <v>238</v>
      </c>
      <c r="AK166" s="43">
        <f>IF(VALUE(AJ166)&gt;=10,8,SUM(IF(VALUE(AL166)&gt;=10,2,0),IF(VALUE(AM166)&gt;=10,2,0),IF(VALUE(AN166)&gt;=10,2,0),IF(VALUE(AO166)&gt;=10,2,0)))</f>
        <v>8</v>
      </c>
      <c r="AL166" s="40" t="s">
        <v>58</v>
      </c>
      <c r="AM166" s="40" t="s">
        <v>44</v>
      </c>
      <c r="AN166" s="40" t="s">
        <v>161</v>
      </c>
      <c r="AO166" s="40" t="s">
        <v>284</v>
      </c>
      <c r="AP166" s="2">
        <f>((X166*12)+(AD166*10)+(AJ166*8))/30</f>
        <v>10.916666666666666</v>
      </c>
      <c r="AQ166" s="46">
        <f>IF(AP166&gt;=10,30,Y166+AE166+AK166)</f>
        <v>30</v>
      </c>
      <c r="AR166" s="2">
        <f>(AP166+V166)/2</f>
        <v>10.196666666666665</v>
      </c>
      <c r="AS166" s="48">
        <f>IF(AR166&gt;=9.99,60,AQ166+W166)</f>
        <v>60</v>
      </c>
      <c r="AT166" s="42" t="str">
        <f>IF(AR166&gt;=9.99,"Admis","Ajourné")</f>
        <v>Admis</v>
      </c>
    </row>
    <row r="167" spans="1:46" ht="15">
      <c r="A167" s="40">
        <v>159</v>
      </c>
      <c r="B167" s="50" t="s">
        <v>908</v>
      </c>
      <c r="C167" s="50" t="s">
        <v>909</v>
      </c>
      <c r="D167" s="50" t="s">
        <v>202</v>
      </c>
      <c r="E167" s="41" t="s">
        <v>234</v>
      </c>
      <c r="F167" s="43">
        <f>IF(VALUE(E167)&gt;=10,12,SUM(IF(VALUE(G167)&gt;=10,4,0),IF(VALUE(H167)&gt;=10,4,0),IF(VALUE(I167)&gt;=10,4,0)))</f>
        <v>4</v>
      </c>
      <c r="G167" s="40" t="s">
        <v>482</v>
      </c>
      <c r="H167" s="40" t="s">
        <v>154</v>
      </c>
      <c r="I167" s="40" t="s">
        <v>33</v>
      </c>
      <c r="J167" s="41" t="s">
        <v>183</v>
      </c>
      <c r="K167" s="43">
        <f>IF(VALUE(J167)&gt;=10,10,SUM(IF(VALUE(L167)&gt;=10,2,0),IF(VALUE(M167)&gt;=10,2,0),IF(VALUE(N167)&gt;=10,3,0),IF(VALUE(O167)&gt;=10,3,0)))</f>
        <v>8</v>
      </c>
      <c r="L167" s="40" t="s">
        <v>97</v>
      </c>
      <c r="M167" s="40" t="s">
        <v>310</v>
      </c>
      <c r="N167" s="40" t="s">
        <v>33</v>
      </c>
      <c r="O167" s="40" t="s">
        <v>34</v>
      </c>
      <c r="P167" s="41" t="s">
        <v>154</v>
      </c>
      <c r="Q167" s="43">
        <f>IF(VALUE(P167)&gt;=10,8,SUM(IF(VALUE(R167)&gt;=10,2,0),IF(VALUE(S167)&gt;=10,2,0),IF(VALUE(T167)&gt;=10,2,0),IF(VALUE(U167)&gt;=10,2,0)))</f>
        <v>4</v>
      </c>
      <c r="R167" s="40" t="s">
        <v>38</v>
      </c>
      <c r="S167" s="40" t="s">
        <v>33</v>
      </c>
      <c r="T167" s="40" t="s">
        <v>115</v>
      </c>
      <c r="U167" s="40" t="s">
        <v>91</v>
      </c>
      <c r="V167" s="2">
        <f>((E167*12)+(J167*10)+(P167*8))/30</f>
        <v>8.672</v>
      </c>
      <c r="W167" s="46">
        <f>IF(V167&gt;=10,30,F167+K167+Q167)</f>
        <v>16</v>
      </c>
      <c r="X167" s="41" t="s">
        <v>223</v>
      </c>
      <c r="Y167" s="43">
        <f>IF(VALUE(X167)&gt;=10,12,SUM(IF(VALUE(Z167)&gt;=10,3,0),IF(VALUE(AA167)&gt;=10,3,0),IF(VALUE(AB167)&gt;=10,3,0),IF(VALUE(AC167)&gt;=10,3,0)))</f>
        <v>6</v>
      </c>
      <c r="Z167" s="40" t="s">
        <v>47</v>
      </c>
      <c r="AA167" s="40" t="s">
        <v>85</v>
      </c>
      <c r="AB167" s="40" t="s">
        <v>85</v>
      </c>
      <c r="AC167" s="40" t="s">
        <v>135</v>
      </c>
      <c r="AD167" s="41" t="s">
        <v>270</v>
      </c>
      <c r="AE167" s="43">
        <f>IF(VALUE(AD167)&gt;=10,10,SUM(IF(VALUE(AF167)&gt;=10,3,0),IF(VALUE(AG167)&gt;=10,3,0),IF(VALUE(AH167)&gt;=10,2,0),IF(VALUE(AI167)&gt;=10,2,0)))</f>
        <v>10</v>
      </c>
      <c r="AF167" s="40" t="s">
        <v>126</v>
      </c>
      <c r="AG167" s="40" t="s">
        <v>33</v>
      </c>
      <c r="AH167" s="40" t="s">
        <v>59</v>
      </c>
      <c r="AI167" s="40" t="s">
        <v>142</v>
      </c>
      <c r="AJ167" s="41" t="s">
        <v>223</v>
      </c>
      <c r="AK167" s="43">
        <f>IF(VALUE(AJ167)&gt;=10,8,SUM(IF(VALUE(AL167)&gt;=10,2,0),IF(VALUE(AM167)&gt;=10,2,0),IF(VALUE(AN167)&gt;=10,2,0),IF(VALUE(AO167)&gt;=10,2,0)))</f>
        <v>2</v>
      </c>
      <c r="AL167" s="40" t="s">
        <v>38</v>
      </c>
      <c r="AM167" s="40" t="s">
        <v>42</v>
      </c>
      <c r="AN167" s="40" t="s">
        <v>44</v>
      </c>
      <c r="AO167" s="40" t="s">
        <v>154</v>
      </c>
      <c r="AP167" s="2">
        <f>((X167*12)+(AD167*10)+(AJ167*8))/30</f>
        <v>9.656666666666666</v>
      </c>
      <c r="AQ167" s="46">
        <f>IF(AP167&gt;=10,30,Y167+AE167+AK167)</f>
        <v>18</v>
      </c>
      <c r="AR167" s="2">
        <f>(AP167+V167)/2</f>
        <v>9.164333333333333</v>
      </c>
      <c r="AS167" s="48">
        <f>IF(AR167&gt;=9.99,60,AQ167+W167)</f>
        <v>34</v>
      </c>
      <c r="AT167" s="42" t="str">
        <f>IF(AR167&gt;=9.99,"Admis","Ajourné")</f>
        <v>Ajourné</v>
      </c>
    </row>
    <row r="168" spans="1:46" ht="15">
      <c r="A168" s="40">
        <v>160</v>
      </c>
      <c r="B168" s="50" t="s">
        <v>910</v>
      </c>
      <c r="C168" s="50" t="s">
        <v>911</v>
      </c>
      <c r="D168" s="50" t="s">
        <v>385</v>
      </c>
      <c r="E168" s="41" t="s">
        <v>74</v>
      </c>
      <c r="F168" s="43">
        <f>IF(VALUE(E168)&gt;=10,12,SUM(IF(VALUE(G168)&gt;=10,4,0),IF(VALUE(H168)&gt;=10,4,0),IF(VALUE(I168)&gt;=10,4,0)))</f>
        <v>8</v>
      </c>
      <c r="G168" s="40" t="s">
        <v>116</v>
      </c>
      <c r="H168" s="40" t="s">
        <v>75</v>
      </c>
      <c r="I168" s="40" t="s">
        <v>33</v>
      </c>
      <c r="J168" s="41" t="s">
        <v>494</v>
      </c>
      <c r="K168" s="43">
        <f>IF(VALUE(J168)&gt;=10,10,SUM(IF(VALUE(L168)&gt;=10,2,0),IF(VALUE(M168)&gt;=10,2,0),IF(VALUE(N168)&gt;=10,3,0),IF(VALUE(O168)&gt;=10,3,0)))</f>
        <v>10</v>
      </c>
      <c r="L168" s="40" t="s">
        <v>33</v>
      </c>
      <c r="M168" s="40" t="s">
        <v>59</v>
      </c>
      <c r="N168" s="40" t="s">
        <v>38</v>
      </c>
      <c r="O168" s="40" t="s">
        <v>146</v>
      </c>
      <c r="P168" s="41" t="s">
        <v>393</v>
      </c>
      <c r="Q168" s="43">
        <f>IF(VALUE(P168)&gt;=10,8,SUM(IF(VALUE(R168)&gt;=10,2,0),IF(VALUE(S168)&gt;=10,2,0),IF(VALUE(T168)&gt;=10,2,0),IF(VALUE(U168)&gt;=10,2,0)))</f>
        <v>8</v>
      </c>
      <c r="R168" s="40" t="s">
        <v>86</v>
      </c>
      <c r="S168" s="40" t="s">
        <v>33</v>
      </c>
      <c r="T168" s="40" t="s">
        <v>35</v>
      </c>
      <c r="U168" s="40" t="s">
        <v>146</v>
      </c>
      <c r="V168" s="2">
        <f>((E168*12)+(J168*10)+(P168*8))/30</f>
        <v>10.835333333333333</v>
      </c>
      <c r="W168" s="46">
        <f>IF(V168&gt;=10,30,F168+K168+Q168)</f>
        <v>30</v>
      </c>
      <c r="X168" s="41" t="s">
        <v>81</v>
      </c>
      <c r="Y168" s="43">
        <f>IF(VALUE(X168)&gt;=10,12,SUM(IF(VALUE(Z168)&gt;=10,3,0),IF(VALUE(AA168)&gt;=10,3,0),IF(VALUE(AB168)&gt;=10,3,0),IF(VALUE(AC168)&gt;=10,3,0)))</f>
        <v>6</v>
      </c>
      <c r="Z168" s="40" t="s">
        <v>74</v>
      </c>
      <c r="AA168" s="40" t="s">
        <v>45</v>
      </c>
      <c r="AB168" s="40" t="s">
        <v>60</v>
      </c>
      <c r="AC168" s="40" t="s">
        <v>105</v>
      </c>
      <c r="AD168" s="41" t="s">
        <v>912</v>
      </c>
      <c r="AE168" s="43">
        <f>IF(VALUE(AD168)&gt;=10,10,SUM(IF(VALUE(AF168)&gt;=10,3,0),IF(VALUE(AG168)&gt;=10,3,0),IF(VALUE(AH168)&gt;=10,2,0),IF(VALUE(AI168)&gt;=10,2,0)))</f>
        <v>10</v>
      </c>
      <c r="AF168" s="40" t="s">
        <v>41</v>
      </c>
      <c r="AG168" s="40" t="s">
        <v>38</v>
      </c>
      <c r="AH168" s="40" t="s">
        <v>56</v>
      </c>
      <c r="AI168" s="40" t="s">
        <v>33</v>
      </c>
      <c r="AJ168" s="41" t="s">
        <v>200</v>
      </c>
      <c r="AK168" s="43">
        <f>IF(VALUE(AJ168)&gt;=10,8,SUM(IF(VALUE(AL168)&gt;=10,2,0),IF(VALUE(AM168)&gt;=10,2,0),IF(VALUE(AN168)&gt;=10,2,0),IF(VALUE(AO168)&gt;=10,2,0)))</f>
        <v>8</v>
      </c>
      <c r="AL168" s="40" t="s">
        <v>145</v>
      </c>
      <c r="AM168" s="40" t="s">
        <v>41</v>
      </c>
      <c r="AN168" s="40" t="s">
        <v>85</v>
      </c>
      <c r="AO168" s="40" t="s">
        <v>91</v>
      </c>
      <c r="AP168" s="2">
        <f>((X168*12)+(AD168*10)+(AJ168*8))/30</f>
        <v>10.610000000000001</v>
      </c>
      <c r="AQ168" s="46">
        <f>IF(AP168&gt;=10,30,Y168+AE168+AK168)</f>
        <v>30</v>
      </c>
      <c r="AR168" s="2">
        <f>(AP168+V168)/2</f>
        <v>10.722666666666667</v>
      </c>
      <c r="AS168" s="48">
        <f>IF(AR168&gt;=9.99,60,AQ168+W168)</f>
        <v>60</v>
      </c>
      <c r="AT168" s="42" t="str">
        <f>IF(AR168&gt;=9.99,"Admis","Ajourné")</f>
        <v>Admis</v>
      </c>
    </row>
    <row r="169" spans="1:46" s="3" customFormat="1" ht="15">
      <c r="A169" s="38"/>
      <c r="B169" s="51"/>
      <c r="C169" s="51"/>
      <c r="D169" s="51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</row>
    <row r="170" spans="1:46" s="3" customFormat="1" ht="15">
      <c r="A170" s="38"/>
      <c r="B170" s="51"/>
      <c r="C170" s="51"/>
      <c r="D170" s="51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</row>
    <row r="171" spans="1:46" s="3" customFormat="1" ht="15">
      <c r="A171" s="38"/>
      <c r="B171" s="51"/>
      <c r="C171" s="51"/>
      <c r="D171" s="51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</row>
    <row r="172" spans="1:46" s="3" customFormat="1" ht="15">
      <c r="A172" s="38"/>
      <c r="B172" s="51"/>
      <c r="C172" s="51"/>
      <c r="D172" s="51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</row>
    <row r="173" spans="2:4" s="3" customFormat="1" ht="15">
      <c r="B173" s="51"/>
      <c r="C173" s="51"/>
      <c r="D173" s="51"/>
    </row>
    <row r="174" spans="2:4" s="3" customFormat="1" ht="15">
      <c r="B174" s="51"/>
      <c r="C174" s="51"/>
      <c r="D174" s="51"/>
    </row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</sheetData>
  <sheetProtection/>
  <mergeCells count="1">
    <mergeCell ref="A7:D7"/>
  </mergeCells>
  <printOptions/>
  <pageMargins left="0.24" right="0.17" top="0.25" bottom="0.34" header="0.2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6"/>
  <sheetViews>
    <sheetView zoomScalePageLayoutView="0" workbookViewId="0" topLeftCell="X1">
      <selection activeCell="AQ28" sqref="AQ28"/>
    </sheetView>
  </sheetViews>
  <sheetFormatPr defaultColWidth="11.421875" defaultRowHeight="15"/>
  <sheetData>
    <row r="1" spans="1:46" ht="15">
      <c r="A1" s="5" t="s">
        <v>1124</v>
      </c>
      <c r="B1" s="6"/>
      <c r="C1" s="5"/>
      <c r="D1" s="5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8"/>
      <c r="Q1" s="6"/>
      <c r="R1" s="8"/>
      <c r="S1" s="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18">
      <c r="A2" s="5" t="s">
        <v>1125</v>
      </c>
      <c r="B2" s="6"/>
      <c r="C2" s="5"/>
      <c r="D2" s="5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7"/>
      <c r="T2" s="6"/>
      <c r="U2" s="6"/>
      <c r="V2" s="6"/>
      <c r="W2" s="6"/>
      <c r="X2" s="6"/>
      <c r="Y2" s="6"/>
      <c r="Z2" s="6"/>
      <c r="AA2" s="6"/>
      <c r="AB2" s="6"/>
      <c r="AC2" s="10" t="s">
        <v>1126</v>
      </c>
      <c r="AD2" s="11"/>
      <c r="AE2" s="12"/>
      <c r="AF2" s="12"/>
      <c r="AG2" s="12"/>
      <c r="AH2" s="13"/>
      <c r="AI2" s="9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5">
      <c r="A3" s="5" t="s">
        <v>1127</v>
      </c>
      <c r="B3" s="6"/>
      <c r="C3" s="5"/>
      <c r="D3" s="5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8"/>
      <c r="Q3" s="6"/>
      <c r="R3" s="8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8">
      <c r="A4" s="14"/>
      <c r="B4" s="14"/>
      <c r="C4" s="14"/>
      <c r="D4" s="14"/>
      <c r="E4" s="14"/>
      <c r="F4" s="14"/>
      <c r="G4" s="14"/>
      <c r="H4" s="14"/>
      <c r="I4" s="15"/>
      <c r="J4" s="14"/>
      <c r="K4" s="14"/>
      <c r="L4" s="14"/>
      <c r="M4" s="14"/>
      <c r="N4" s="12"/>
      <c r="O4" s="12"/>
      <c r="P4" s="12"/>
      <c r="Q4" s="16" t="s">
        <v>1128</v>
      </c>
      <c r="R4" s="16"/>
      <c r="S4" s="17"/>
      <c r="T4" s="16"/>
      <c r="U4" s="1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18">
      <c r="A5" s="5"/>
      <c r="B5" s="6"/>
      <c r="C5" s="5"/>
      <c r="D5" s="5"/>
      <c r="E5" s="6"/>
      <c r="F5" s="13" t="s">
        <v>1129</v>
      </c>
      <c r="G5" s="13"/>
      <c r="H5" s="13"/>
      <c r="I5" s="19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20" t="s">
        <v>1138</v>
      </c>
      <c r="AF5" s="12"/>
      <c r="AG5" s="11"/>
      <c r="AH5" s="13"/>
      <c r="AI5" s="9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5">
      <c r="A6" s="21" t="s">
        <v>1130</v>
      </c>
      <c r="B6" s="6"/>
      <c r="C6" s="5"/>
      <c r="D6" s="5"/>
      <c r="E6" s="6"/>
      <c r="F6" s="6"/>
      <c r="G6" s="6"/>
      <c r="H6" s="6"/>
      <c r="I6" s="7"/>
      <c r="J6" s="6"/>
      <c r="K6" s="6"/>
      <c r="L6" s="6"/>
      <c r="M6" s="6"/>
      <c r="N6" s="6"/>
      <c r="O6" s="6"/>
      <c r="P6" s="8"/>
      <c r="Q6" s="6"/>
      <c r="R6" s="8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5">
      <c r="A7" s="55" t="s">
        <v>1131</v>
      </c>
      <c r="B7" s="56"/>
      <c r="C7" s="56"/>
      <c r="D7" s="56"/>
      <c r="E7" s="22">
        <v>12</v>
      </c>
      <c r="F7" s="23">
        <v>4</v>
      </c>
      <c r="G7" s="23">
        <v>4</v>
      </c>
      <c r="H7" s="23">
        <v>4</v>
      </c>
      <c r="I7" s="22">
        <v>10</v>
      </c>
      <c r="J7" s="23">
        <v>2</v>
      </c>
      <c r="K7" s="23">
        <v>2</v>
      </c>
      <c r="L7" s="23">
        <v>3</v>
      </c>
      <c r="M7" s="23">
        <v>3</v>
      </c>
      <c r="N7" s="22">
        <v>8</v>
      </c>
      <c r="O7" s="23">
        <v>2</v>
      </c>
      <c r="P7" s="24">
        <v>2</v>
      </c>
      <c r="Q7" s="23">
        <v>2</v>
      </c>
      <c r="R7" s="24">
        <v>2</v>
      </c>
      <c r="S7" s="25"/>
      <c r="T7" s="22">
        <v>12</v>
      </c>
      <c r="U7" s="23">
        <v>3</v>
      </c>
      <c r="V7" s="23">
        <v>3</v>
      </c>
      <c r="W7" s="23">
        <v>3</v>
      </c>
      <c r="X7" s="23">
        <v>3</v>
      </c>
      <c r="Y7" s="22">
        <v>10</v>
      </c>
      <c r="Z7" s="23">
        <v>3</v>
      </c>
      <c r="AA7" s="23">
        <v>3</v>
      </c>
      <c r="AB7" s="23">
        <v>2</v>
      </c>
      <c r="AC7" s="23">
        <v>2</v>
      </c>
      <c r="AD7" s="22">
        <v>8</v>
      </c>
      <c r="AE7" s="23">
        <v>2</v>
      </c>
      <c r="AF7" s="23">
        <v>2</v>
      </c>
      <c r="AG7" s="23">
        <v>2</v>
      </c>
      <c r="AH7" s="23">
        <v>2</v>
      </c>
      <c r="AI7" s="26"/>
      <c r="AJ7" s="27"/>
      <c r="AK7" s="27"/>
      <c r="AL7" s="28"/>
      <c r="AM7" s="28"/>
      <c r="AN7" s="28"/>
      <c r="AO7" s="28"/>
      <c r="AP7" s="28"/>
      <c r="AQ7" s="28"/>
      <c r="AR7" s="28"/>
      <c r="AS7" s="28"/>
      <c r="AT7" s="28"/>
    </row>
    <row r="8" spans="1:46" ht="47.25">
      <c r="A8" s="30" t="s">
        <v>1132</v>
      </c>
      <c r="B8" s="30" t="s">
        <v>1133</v>
      </c>
      <c r="C8" s="30" t="s">
        <v>1</v>
      </c>
      <c r="D8" s="30" t="s">
        <v>2</v>
      </c>
      <c r="E8" s="29" t="s">
        <v>3</v>
      </c>
      <c r="F8" s="30" t="s">
        <v>4</v>
      </c>
      <c r="G8" s="30" t="s">
        <v>5</v>
      </c>
      <c r="H8" s="30" t="s">
        <v>6</v>
      </c>
      <c r="I8" s="29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29" t="s">
        <v>12</v>
      </c>
      <c r="O8" s="30" t="s">
        <v>13</v>
      </c>
      <c r="P8" s="30" t="s">
        <v>14</v>
      </c>
      <c r="Q8" s="30" t="s">
        <v>15</v>
      </c>
      <c r="R8" s="30" t="s">
        <v>16</v>
      </c>
      <c r="S8" s="31" t="s">
        <v>1134</v>
      </c>
      <c r="T8" s="29" t="s">
        <v>17</v>
      </c>
      <c r="U8" s="30" t="s">
        <v>18</v>
      </c>
      <c r="V8" s="30" t="s">
        <v>19</v>
      </c>
      <c r="W8" s="30" t="s">
        <v>20</v>
      </c>
      <c r="X8" s="32" t="s">
        <v>21</v>
      </c>
      <c r="Y8" s="29" t="s">
        <v>22</v>
      </c>
      <c r="Z8" s="30" t="s">
        <v>23</v>
      </c>
      <c r="AA8" s="30" t="s">
        <v>24</v>
      </c>
      <c r="AB8" s="30" t="s">
        <v>25</v>
      </c>
      <c r="AC8" s="30" t="s">
        <v>26</v>
      </c>
      <c r="AD8" s="29" t="s">
        <v>27</v>
      </c>
      <c r="AE8" s="30" t="s">
        <v>28</v>
      </c>
      <c r="AF8" s="30" t="s">
        <v>29</v>
      </c>
      <c r="AG8" s="30" t="s">
        <v>30</v>
      </c>
      <c r="AH8" s="30" t="s">
        <v>31</v>
      </c>
      <c r="AI8" s="33" t="s">
        <v>1135</v>
      </c>
      <c r="AJ8" s="35" t="s">
        <v>1136</v>
      </c>
      <c r="AK8" s="30" t="s">
        <v>1137</v>
      </c>
      <c r="AL8" s="34"/>
      <c r="AM8" s="34"/>
      <c r="AN8" s="34"/>
      <c r="AO8" s="34"/>
      <c r="AP8" s="34"/>
      <c r="AQ8" s="34"/>
      <c r="AR8" s="34"/>
      <c r="AS8" s="34"/>
      <c r="AT8" s="34"/>
    </row>
    <row r="9" spans="1:43" ht="15">
      <c r="A9" s="40">
        <v>1</v>
      </c>
      <c r="B9" s="40" t="s">
        <v>52</v>
      </c>
      <c r="C9" s="40" t="s">
        <v>53</v>
      </c>
      <c r="D9" s="40" t="s">
        <v>54</v>
      </c>
      <c r="E9" s="41" t="s">
        <v>55</v>
      </c>
      <c r="F9" s="40" t="s">
        <v>56</v>
      </c>
      <c r="G9" s="40" t="s">
        <v>39</v>
      </c>
      <c r="H9" s="40" t="s">
        <v>45</v>
      </c>
      <c r="I9" s="41" t="s">
        <v>57</v>
      </c>
      <c r="J9" s="40" t="s">
        <v>58</v>
      </c>
      <c r="K9" s="40" t="s">
        <v>59</v>
      </c>
      <c r="L9" s="40" t="s">
        <v>60</v>
      </c>
      <c r="M9" s="40" t="s">
        <v>50</v>
      </c>
      <c r="N9" s="41" t="s">
        <v>61</v>
      </c>
      <c r="O9" s="40" t="s">
        <v>44</v>
      </c>
      <c r="P9" s="40" t="s">
        <v>44</v>
      </c>
      <c r="Q9" s="40" t="s">
        <v>62</v>
      </c>
      <c r="R9" s="40" t="s">
        <v>41</v>
      </c>
      <c r="S9" s="2">
        <f aca="true" t="shared" si="0" ref="S9:S72">((E9*12)+(I9*10)+(N9*8))/30</f>
        <v>10.356666666666666</v>
      </c>
      <c r="T9" s="41" t="s">
        <v>63</v>
      </c>
      <c r="U9" s="40" t="s">
        <v>50</v>
      </c>
      <c r="V9" s="40" t="s">
        <v>56</v>
      </c>
      <c r="W9" s="40" t="s">
        <v>64</v>
      </c>
      <c r="X9" s="40" t="s">
        <v>65</v>
      </c>
      <c r="Y9" s="41" t="s">
        <v>66</v>
      </c>
      <c r="Z9" s="40" t="s">
        <v>50</v>
      </c>
      <c r="AA9" s="40" t="s">
        <v>33</v>
      </c>
      <c r="AB9" s="40" t="s">
        <v>56</v>
      </c>
      <c r="AC9" s="40" t="s">
        <v>67</v>
      </c>
      <c r="AD9" s="41" t="s">
        <v>68</v>
      </c>
      <c r="AE9" s="40" t="s">
        <v>33</v>
      </c>
      <c r="AF9" s="40" t="s">
        <v>33</v>
      </c>
      <c r="AG9" s="40" t="s">
        <v>69</v>
      </c>
      <c r="AH9" s="40" t="s">
        <v>62</v>
      </c>
      <c r="AI9" s="2">
        <f aca="true" t="shared" si="1" ref="AI9:AI72">((T9*12)+(Y9*10)+(AD9*8))/30</f>
        <v>9.952666666666666</v>
      </c>
      <c r="AJ9" s="2">
        <f>(AI9+S9)/2</f>
        <v>10.154666666666666</v>
      </c>
      <c r="AK9" s="42" t="str">
        <f>IF(AJ9&gt;=9.99,"Admis","AJourné")</f>
        <v>Admis</v>
      </c>
      <c r="AL9" s="3"/>
      <c r="AM9" t="s">
        <v>0</v>
      </c>
      <c r="AN9" t="s">
        <v>913</v>
      </c>
      <c r="AO9" t="s">
        <v>914</v>
      </c>
      <c r="AP9" t="s">
        <v>1</v>
      </c>
      <c r="AQ9" t="s">
        <v>2</v>
      </c>
    </row>
    <row r="10" spans="1:43" ht="15">
      <c r="A10" s="40">
        <v>2</v>
      </c>
      <c r="B10" s="40" t="s">
        <v>70</v>
      </c>
      <c r="C10" s="40" t="s">
        <v>71</v>
      </c>
      <c r="D10" s="40" t="s">
        <v>72</v>
      </c>
      <c r="E10" s="41" t="s">
        <v>73</v>
      </c>
      <c r="F10" s="40" t="s">
        <v>74</v>
      </c>
      <c r="G10" s="40" t="s">
        <v>60</v>
      </c>
      <c r="H10" s="40" t="s">
        <v>75</v>
      </c>
      <c r="I10" s="41" t="s">
        <v>76</v>
      </c>
      <c r="J10" s="40" t="s">
        <v>59</v>
      </c>
      <c r="K10" s="40" t="s">
        <v>77</v>
      </c>
      <c r="L10" s="40" t="s">
        <v>56</v>
      </c>
      <c r="M10" s="40" t="s">
        <v>59</v>
      </c>
      <c r="N10" s="41" t="s">
        <v>78</v>
      </c>
      <c r="O10" s="40" t="s">
        <v>79</v>
      </c>
      <c r="P10" s="40" t="s">
        <v>42</v>
      </c>
      <c r="Q10" s="40" t="s">
        <v>41</v>
      </c>
      <c r="R10" s="40" t="s">
        <v>80</v>
      </c>
      <c r="S10" s="2">
        <f t="shared" si="0"/>
        <v>10.017999999999999</v>
      </c>
      <c r="T10" s="41" t="s">
        <v>81</v>
      </c>
      <c r="U10" s="40" t="s">
        <v>82</v>
      </c>
      <c r="V10" s="40" t="s">
        <v>38</v>
      </c>
      <c r="W10" s="40" t="s">
        <v>83</v>
      </c>
      <c r="X10" s="40" t="s">
        <v>59</v>
      </c>
      <c r="Y10" s="41" t="s">
        <v>84</v>
      </c>
      <c r="Z10" s="40" t="s">
        <v>49</v>
      </c>
      <c r="AA10" s="40" t="s">
        <v>42</v>
      </c>
      <c r="AB10" s="40" t="s">
        <v>33</v>
      </c>
      <c r="AC10" s="40" t="s">
        <v>82</v>
      </c>
      <c r="AD10" s="41" t="s">
        <v>62</v>
      </c>
      <c r="AE10" s="40" t="s">
        <v>40</v>
      </c>
      <c r="AF10" s="40" t="s">
        <v>85</v>
      </c>
      <c r="AG10" s="40" t="s">
        <v>47</v>
      </c>
      <c r="AH10" s="40" t="s">
        <v>86</v>
      </c>
      <c r="AI10" s="2">
        <f t="shared" si="1"/>
        <v>9.755999999999998</v>
      </c>
      <c r="AJ10" s="2">
        <f aca="true" t="shared" si="2" ref="AJ10:AJ73">(AI10+S10)/2</f>
        <v>9.886999999999999</v>
      </c>
      <c r="AK10" s="42" t="str">
        <f aca="true" t="shared" si="3" ref="AK10:AK73">IF(AJ10&gt;=9.99,"Admis","AJourné")</f>
        <v>AJourné</v>
      </c>
      <c r="AL10" s="3"/>
      <c r="AM10" t="s">
        <v>52</v>
      </c>
      <c r="AN10" t="s">
        <v>916</v>
      </c>
      <c r="AO10" t="s">
        <v>917</v>
      </c>
      <c r="AP10" t="s">
        <v>53</v>
      </c>
      <c r="AQ10" t="s">
        <v>54</v>
      </c>
    </row>
    <row r="11" spans="1:43" ht="15">
      <c r="A11" s="40">
        <v>3</v>
      </c>
      <c r="B11" s="40" t="s">
        <v>110</v>
      </c>
      <c r="C11" s="40" t="s">
        <v>111</v>
      </c>
      <c r="D11" s="40" t="s">
        <v>112</v>
      </c>
      <c r="E11" s="41" t="s">
        <v>113</v>
      </c>
      <c r="F11" s="40" t="s">
        <v>56</v>
      </c>
      <c r="G11" s="40" t="s">
        <v>34</v>
      </c>
      <c r="H11" s="40" t="s">
        <v>56</v>
      </c>
      <c r="I11" s="41" t="s">
        <v>114</v>
      </c>
      <c r="J11" s="40" t="s">
        <v>115</v>
      </c>
      <c r="K11" s="40" t="s">
        <v>116</v>
      </c>
      <c r="L11" s="40" t="s">
        <v>33</v>
      </c>
      <c r="M11" s="40" t="s">
        <v>38</v>
      </c>
      <c r="N11" s="41" t="s">
        <v>86</v>
      </c>
      <c r="O11" s="40" t="s">
        <v>97</v>
      </c>
      <c r="P11" s="40" t="s">
        <v>33</v>
      </c>
      <c r="Q11" s="40" t="s">
        <v>41</v>
      </c>
      <c r="R11" s="40" t="s">
        <v>80</v>
      </c>
      <c r="S11" s="2">
        <f t="shared" si="0"/>
        <v>10.955333333333332</v>
      </c>
      <c r="T11" s="41" t="s">
        <v>117</v>
      </c>
      <c r="U11" s="40" t="s">
        <v>74</v>
      </c>
      <c r="V11" s="40" t="s">
        <v>97</v>
      </c>
      <c r="W11" s="40" t="s">
        <v>99</v>
      </c>
      <c r="X11" s="40" t="s">
        <v>105</v>
      </c>
      <c r="Y11" s="41" t="s">
        <v>118</v>
      </c>
      <c r="Z11" s="40" t="s">
        <v>44</v>
      </c>
      <c r="AA11" s="40" t="s">
        <v>42</v>
      </c>
      <c r="AB11" s="40" t="s">
        <v>33</v>
      </c>
      <c r="AC11" s="40" t="s">
        <v>44</v>
      </c>
      <c r="AD11" s="41" t="s">
        <v>119</v>
      </c>
      <c r="AE11" s="40" t="s">
        <v>120</v>
      </c>
      <c r="AF11" s="40" t="s">
        <v>33</v>
      </c>
      <c r="AG11" s="40" t="s">
        <v>68</v>
      </c>
      <c r="AH11" s="40" t="s">
        <v>121</v>
      </c>
      <c r="AI11" s="2">
        <f t="shared" si="1"/>
        <v>9.068000000000001</v>
      </c>
      <c r="AJ11" s="2">
        <f t="shared" si="2"/>
        <v>10.011666666666667</v>
      </c>
      <c r="AK11" s="42" t="str">
        <f t="shared" si="3"/>
        <v>Admis</v>
      </c>
      <c r="AL11" s="3"/>
      <c r="AM11" t="s">
        <v>70</v>
      </c>
      <c r="AN11" t="s">
        <v>918</v>
      </c>
      <c r="AO11" t="s">
        <v>919</v>
      </c>
      <c r="AP11" t="s">
        <v>71</v>
      </c>
      <c r="AQ11" t="s">
        <v>72</v>
      </c>
    </row>
    <row r="12" spans="1:43" ht="15">
      <c r="A12" s="40">
        <v>4</v>
      </c>
      <c r="B12" s="40" t="s">
        <v>127</v>
      </c>
      <c r="C12" s="40" t="s">
        <v>128</v>
      </c>
      <c r="D12" s="40" t="s">
        <v>129</v>
      </c>
      <c r="E12" s="41" t="s">
        <v>56</v>
      </c>
      <c r="F12" s="40" t="s">
        <v>67</v>
      </c>
      <c r="G12" s="40" t="s">
        <v>85</v>
      </c>
      <c r="H12" s="40" t="s">
        <v>56</v>
      </c>
      <c r="I12" s="41" t="s">
        <v>130</v>
      </c>
      <c r="J12" s="40" t="s">
        <v>50</v>
      </c>
      <c r="K12" s="40" t="s">
        <v>131</v>
      </c>
      <c r="L12" s="40" t="s">
        <v>44</v>
      </c>
      <c r="M12" s="40" t="s">
        <v>33</v>
      </c>
      <c r="N12" s="41" t="s">
        <v>85</v>
      </c>
      <c r="O12" s="40" t="s">
        <v>50</v>
      </c>
      <c r="P12" s="40" t="s">
        <v>58</v>
      </c>
      <c r="Q12" s="40" t="s">
        <v>132</v>
      </c>
      <c r="R12" s="40" t="s">
        <v>85</v>
      </c>
      <c r="S12" s="2">
        <f t="shared" si="0"/>
        <v>10.191333333333334</v>
      </c>
      <c r="T12" s="41" t="s">
        <v>133</v>
      </c>
      <c r="U12" s="40" t="s">
        <v>42</v>
      </c>
      <c r="V12" s="40" t="s">
        <v>38</v>
      </c>
      <c r="W12" s="40" t="s">
        <v>134</v>
      </c>
      <c r="X12" s="40" t="s">
        <v>135</v>
      </c>
      <c r="Y12" s="41" t="s">
        <v>136</v>
      </c>
      <c r="Z12" s="40" t="s">
        <v>50</v>
      </c>
      <c r="AA12" s="40" t="s">
        <v>85</v>
      </c>
      <c r="AB12" s="40" t="s">
        <v>50</v>
      </c>
      <c r="AC12" s="40" t="s">
        <v>137</v>
      </c>
      <c r="AD12" s="41" t="s">
        <v>138</v>
      </c>
      <c r="AE12" s="40" t="s">
        <v>41</v>
      </c>
      <c r="AF12" s="40" t="s">
        <v>33</v>
      </c>
      <c r="AG12" s="40" t="s">
        <v>139</v>
      </c>
      <c r="AH12" s="40" t="s">
        <v>97</v>
      </c>
      <c r="AI12" s="2">
        <f t="shared" si="1"/>
        <v>10.473333333333333</v>
      </c>
      <c r="AJ12" s="2">
        <f t="shared" si="2"/>
        <v>10.332333333333334</v>
      </c>
      <c r="AK12" s="42" t="str">
        <f t="shared" si="3"/>
        <v>Admis</v>
      </c>
      <c r="AL12" s="3"/>
      <c r="AM12" t="s">
        <v>110</v>
      </c>
      <c r="AN12" t="s">
        <v>922</v>
      </c>
      <c r="AO12" t="s">
        <v>923</v>
      </c>
      <c r="AP12" t="s">
        <v>111</v>
      </c>
      <c r="AQ12" t="s">
        <v>112</v>
      </c>
    </row>
    <row r="13" spans="1:43" ht="15">
      <c r="A13" s="40">
        <v>5</v>
      </c>
      <c r="B13" s="40" t="s">
        <v>150</v>
      </c>
      <c r="C13" s="40" t="s">
        <v>151</v>
      </c>
      <c r="D13" s="40" t="s">
        <v>152</v>
      </c>
      <c r="E13" s="41" t="s">
        <v>57</v>
      </c>
      <c r="F13" s="40" t="s">
        <v>142</v>
      </c>
      <c r="G13" s="40" t="s">
        <v>33</v>
      </c>
      <c r="H13" s="40" t="s">
        <v>74</v>
      </c>
      <c r="I13" s="41" t="s">
        <v>153</v>
      </c>
      <c r="J13" s="40" t="s">
        <v>154</v>
      </c>
      <c r="K13" s="40" t="s">
        <v>155</v>
      </c>
      <c r="L13" s="40" t="s">
        <v>32</v>
      </c>
      <c r="M13" s="40" t="s">
        <v>50</v>
      </c>
      <c r="N13" s="41" t="s">
        <v>156</v>
      </c>
      <c r="O13" s="40" t="s">
        <v>154</v>
      </c>
      <c r="P13" s="40" t="s">
        <v>135</v>
      </c>
      <c r="Q13" s="40" t="s">
        <v>126</v>
      </c>
      <c r="R13" s="40" t="s">
        <v>86</v>
      </c>
      <c r="S13" s="2">
        <f t="shared" si="0"/>
        <v>9.456</v>
      </c>
      <c r="T13" s="41" t="s">
        <v>137</v>
      </c>
      <c r="U13" s="40" t="s">
        <v>33</v>
      </c>
      <c r="V13" s="40" t="s">
        <v>39</v>
      </c>
      <c r="W13" s="40" t="s">
        <v>33</v>
      </c>
      <c r="X13" s="40" t="s">
        <v>105</v>
      </c>
      <c r="Y13" s="41" t="s">
        <v>48</v>
      </c>
      <c r="Z13" s="40" t="s">
        <v>34</v>
      </c>
      <c r="AA13" s="40" t="s">
        <v>42</v>
      </c>
      <c r="AB13" s="40" t="s">
        <v>38</v>
      </c>
      <c r="AC13" s="40" t="s">
        <v>134</v>
      </c>
      <c r="AD13" s="41" t="s">
        <v>157</v>
      </c>
      <c r="AE13" s="40" t="s">
        <v>41</v>
      </c>
      <c r="AF13" s="40" t="s">
        <v>33</v>
      </c>
      <c r="AG13" s="40" t="s">
        <v>158</v>
      </c>
      <c r="AH13" s="40" t="s">
        <v>108</v>
      </c>
      <c r="AI13" s="2">
        <f t="shared" si="1"/>
        <v>10.004</v>
      </c>
      <c r="AJ13" s="2">
        <f t="shared" si="2"/>
        <v>9.73</v>
      </c>
      <c r="AK13" s="42" t="str">
        <f t="shared" si="3"/>
        <v>AJourné</v>
      </c>
      <c r="AL13" s="3"/>
      <c r="AM13" t="s">
        <v>127</v>
      </c>
      <c r="AN13" t="s">
        <v>925</v>
      </c>
      <c r="AO13" t="s">
        <v>926</v>
      </c>
      <c r="AP13" t="s">
        <v>128</v>
      </c>
      <c r="AQ13" t="s">
        <v>129</v>
      </c>
    </row>
    <row r="14" spans="1:43" ht="15">
      <c r="A14" s="40">
        <v>6</v>
      </c>
      <c r="B14" s="40" t="s">
        <v>164</v>
      </c>
      <c r="C14" s="40" t="s">
        <v>165</v>
      </c>
      <c r="D14" s="40" t="s">
        <v>166</v>
      </c>
      <c r="E14" s="41" t="s">
        <v>167</v>
      </c>
      <c r="F14" s="40" t="s">
        <v>43</v>
      </c>
      <c r="G14" s="40" t="s">
        <v>85</v>
      </c>
      <c r="H14" s="40" t="s">
        <v>56</v>
      </c>
      <c r="I14" s="41" t="s">
        <v>168</v>
      </c>
      <c r="J14" s="40" t="s">
        <v>98</v>
      </c>
      <c r="K14" s="40" t="s">
        <v>77</v>
      </c>
      <c r="L14" s="40" t="s">
        <v>67</v>
      </c>
      <c r="M14" s="40" t="s">
        <v>33</v>
      </c>
      <c r="N14" s="41" t="s">
        <v>55</v>
      </c>
      <c r="O14" s="40" t="s">
        <v>85</v>
      </c>
      <c r="P14" s="40" t="s">
        <v>135</v>
      </c>
      <c r="Q14" s="40" t="s">
        <v>62</v>
      </c>
      <c r="R14" s="40" t="s">
        <v>80</v>
      </c>
      <c r="S14" s="2">
        <f t="shared" si="0"/>
        <v>10.001333333333333</v>
      </c>
      <c r="T14" s="41" t="s">
        <v>169</v>
      </c>
      <c r="U14" s="40" t="s">
        <v>76</v>
      </c>
      <c r="V14" s="40" t="s">
        <v>38</v>
      </c>
      <c r="W14" s="40" t="s">
        <v>56</v>
      </c>
      <c r="X14" s="40" t="s">
        <v>59</v>
      </c>
      <c r="Y14" s="41" t="s">
        <v>137</v>
      </c>
      <c r="Z14" s="40" t="s">
        <v>33</v>
      </c>
      <c r="AA14" s="40" t="s">
        <v>65</v>
      </c>
      <c r="AB14" s="40" t="s">
        <v>75</v>
      </c>
      <c r="AC14" s="40" t="s">
        <v>67</v>
      </c>
      <c r="AD14" s="41" t="s">
        <v>170</v>
      </c>
      <c r="AE14" s="40" t="s">
        <v>44</v>
      </c>
      <c r="AF14" s="40" t="s">
        <v>42</v>
      </c>
      <c r="AG14" s="40" t="s">
        <v>171</v>
      </c>
      <c r="AH14" s="40" t="s">
        <v>97</v>
      </c>
      <c r="AI14" s="2">
        <f t="shared" si="1"/>
        <v>9.01</v>
      </c>
      <c r="AJ14" s="2">
        <f t="shared" si="2"/>
        <v>9.505666666666666</v>
      </c>
      <c r="AK14" s="42" t="str">
        <f t="shared" si="3"/>
        <v>AJourné</v>
      </c>
      <c r="AL14" s="3"/>
      <c r="AM14" t="s">
        <v>150</v>
      </c>
      <c r="AN14" t="s">
        <v>927</v>
      </c>
      <c r="AO14" t="s">
        <v>923</v>
      </c>
      <c r="AP14" t="s">
        <v>151</v>
      </c>
      <c r="AQ14" t="s">
        <v>152</v>
      </c>
    </row>
    <row r="15" spans="1:43" ht="15">
      <c r="A15" s="40">
        <v>7</v>
      </c>
      <c r="B15" s="40" t="s">
        <v>175</v>
      </c>
      <c r="C15" s="40" t="s">
        <v>176</v>
      </c>
      <c r="D15" s="40" t="s">
        <v>177</v>
      </c>
      <c r="E15" s="41" t="s">
        <v>178</v>
      </c>
      <c r="F15" s="40" t="s">
        <v>60</v>
      </c>
      <c r="G15" s="40" t="s">
        <v>148</v>
      </c>
      <c r="H15" s="40" t="s">
        <v>50</v>
      </c>
      <c r="I15" s="41" t="s">
        <v>179</v>
      </c>
      <c r="J15" s="40" t="s">
        <v>44</v>
      </c>
      <c r="K15" s="40" t="s">
        <v>180</v>
      </c>
      <c r="L15" s="40" t="s">
        <v>60</v>
      </c>
      <c r="M15" s="40" t="s">
        <v>33</v>
      </c>
      <c r="N15" s="41" t="s">
        <v>181</v>
      </c>
      <c r="O15" s="40" t="s">
        <v>33</v>
      </c>
      <c r="P15" s="40" t="s">
        <v>135</v>
      </c>
      <c r="Q15" s="40" t="s">
        <v>158</v>
      </c>
      <c r="R15" s="40" t="s">
        <v>182</v>
      </c>
      <c r="S15" s="2">
        <f t="shared" si="0"/>
        <v>9.399333333333335</v>
      </c>
      <c r="T15" s="41" t="s">
        <v>183</v>
      </c>
      <c r="U15" s="40" t="s">
        <v>83</v>
      </c>
      <c r="V15" s="40" t="s">
        <v>85</v>
      </c>
      <c r="W15" s="40" t="s">
        <v>56</v>
      </c>
      <c r="X15" s="40" t="s">
        <v>59</v>
      </c>
      <c r="Y15" s="41" t="s">
        <v>184</v>
      </c>
      <c r="Z15" s="40" t="s">
        <v>38</v>
      </c>
      <c r="AA15" s="40" t="s">
        <v>34</v>
      </c>
      <c r="AB15" s="40" t="s">
        <v>45</v>
      </c>
      <c r="AC15" s="40" t="s">
        <v>134</v>
      </c>
      <c r="AD15" s="41" t="s">
        <v>91</v>
      </c>
      <c r="AE15" s="40" t="s">
        <v>42</v>
      </c>
      <c r="AF15" s="40" t="s">
        <v>33</v>
      </c>
      <c r="AG15" s="40" t="s">
        <v>154</v>
      </c>
      <c r="AH15" s="40" t="s">
        <v>50</v>
      </c>
      <c r="AI15" s="2">
        <f t="shared" si="1"/>
        <v>10.102</v>
      </c>
      <c r="AJ15" s="2">
        <f t="shared" si="2"/>
        <v>9.750666666666667</v>
      </c>
      <c r="AK15" s="42" t="str">
        <f t="shared" si="3"/>
        <v>AJourné</v>
      </c>
      <c r="AL15" s="3"/>
      <c r="AM15" t="s">
        <v>164</v>
      </c>
      <c r="AN15" t="s">
        <v>929</v>
      </c>
      <c r="AO15" t="s">
        <v>915</v>
      </c>
      <c r="AP15" t="s">
        <v>165</v>
      </c>
      <c r="AQ15" t="s">
        <v>166</v>
      </c>
    </row>
    <row r="16" spans="1:43" ht="15">
      <c r="A16" s="40">
        <v>8</v>
      </c>
      <c r="B16" s="40" t="s">
        <v>190</v>
      </c>
      <c r="C16" s="40" t="s">
        <v>191</v>
      </c>
      <c r="D16" s="40" t="s">
        <v>152</v>
      </c>
      <c r="E16" s="41" t="s">
        <v>192</v>
      </c>
      <c r="F16" s="40" t="s">
        <v>43</v>
      </c>
      <c r="G16" s="40" t="s">
        <v>35</v>
      </c>
      <c r="H16" s="40" t="s">
        <v>38</v>
      </c>
      <c r="I16" s="41" t="s">
        <v>193</v>
      </c>
      <c r="J16" s="40" t="s">
        <v>44</v>
      </c>
      <c r="K16" s="40" t="s">
        <v>194</v>
      </c>
      <c r="L16" s="40" t="s">
        <v>32</v>
      </c>
      <c r="M16" s="40" t="s">
        <v>85</v>
      </c>
      <c r="N16" s="41" t="s">
        <v>195</v>
      </c>
      <c r="O16" s="40" t="s">
        <v>33</v>
      </c>
      <c r="P16" s="40" t="s">
        <v>42</v>
      </c>
      <c r="Q16" s="40" t="s">
        <v>40</v>
      </c>
      <c r="R16" s="40" t="s">
        <v>161</v>
      </c>
      <c r="S16" s="2">
        <f t="shared" si="0"/>
        <v>10.558666666666666</v>
      </c>
      <c r="T16" s="41" t="s">
        <v>154</v>
      </c>
      <c r="U16" s="40" t="s">
        <v>130</v>
      </c>
      <c r="V16" s="40" t="s">
        <v>38</v>
      </c>
      <c r="W16" s="40" t="s">
        <v>148</v>
      </c>
      <c r="X16" s="40" t="s">
        <v>105</v>
      </c>
      <c r="Y16" s="41" t="s">
        <v>75</v>
      </c>
      <c r="Z16" s="40" t="s">
        <v>38</v>
      </c>
      <c r="AA16" s="40" t="s">
        <v>33</v>
      </c>
      <c r="AB16" s="40" t="s">
        <v>141</v>
      </c>
      <c r="AC16" s="40" t="s">
        <v>33</v>
      </c>
      <c r="AD16" s="41" t="s">
        <v>196</v>
      </c>
      <c r="AE16" s="40" t="s">
        <v>92</v>
      </c>
      <c r="AF16" s="40" t="s">
        <v>44</v>
      </c>
      <c r="AG16" s="40" t="s">
        <v>91</v>
      </c>
      <c r="AH16" s="40" t="s">
        <v>86</v>
      </c>
      <c r="AI16" s="2">
        <f t="shared" si="1"/>
        <v>9.911333333333335</v>
      </c>
      <c r="AJ16" s="2">
        <f t="shared" si="2"/>
        <v>10.235</v>
      </c>
      <c r="AK16" s="42" t="str">
        <f t="shared" si="3"/>
        <v>Admis</v>
      </c>
      <c r="AL16" s="3"/>
      <c r="AM16" t="s">
        <v>175</v>
      </c>
      <c r="AN16" t="s">
        <v>931</v>
      </c>
      <c r="AO16" t="s">
        <v>932</v>
      </c>
      <c r="AP16" t="s">
        <v>176</v>
      </c>
      <c r="AQ16" t="s">
        <v>177</v>
      </c>
    </row>
    <row r="17" spans="1:43" ht="15">
      <c r="A17" s="40">
        <v>9</v>
      </c>
      <c r="B17" s="40" t="s">
        <v>201</v>
      </c>
      <c r="C17" s="40" t="s">
        <v>197</v>
      </c>
      <c r="D17" s="40" t="s">
        <v>202</v>
      </c>
      <c r="E17" s="41" t="s">
        <v>119</v>
      </c>
      <c r="F17" s="40" t="s">
        <v>32</v>
      </c>
      <c r="G17" s="40" t="s">
        <v>33</v>
      </c>
      <c r="H17" s="40" t="s">
        <v>33</v>
      </c>
      <c r="I17" s="41" t="s">
        <v>203</v>
      </c>
      <c r="J17" s="40" t="s">
        <v>199</v>
      </c>
      <c r="K17" s="40" t="s">
        <v>33</v>
      </c>
      <c r="L17" s="40" t="s">
        <v>33</v>
      </c>
      <c r="M17" s="40" t="s">
        <v>115</v>
      </c>
      <c r="N17" s="41" t="s">
        <v>204</v>
      </c>
      <c r="O17" s="40" t="s">
        <v>115</v>
      </c>
      <c r="P17" s="40" t="s">
        <v>33</v>
      </c>
      <c r="Q17" s="40" t="s">
        <v>145</v>
      </c>
      <c r="R17" s="40" t="s">
        <v>44</v>
      </c>
      <c r="S17" s="2">
        <f t="shared" si="0"/>
        <v>9.026666666666667</v>
      </c>
      <c r="T17" s="41" t="s">
        <v>205</v>
      </c>
      <c r="U17" s="40" t="s">
        <v>130</v>
      </c>
      <c r="V17" s="40" t="s">
        <v>97</v>
      </c>
      <c r="W17" s="40" t="s">
        <v>56</v>
      </c>
      <c r="X17" s="40" t="s">
        <v>105</v>
      </c>
      <c r="Y17" s="41" t="s">
        <v>206</v>
      </c>
      <c r="Z17" s="40" t="s">
        <v>33</v>
      </c>
      <c r="AA17" s="40" t="s">
        <v>154</v>
      </c>
      <c r="AB17" s="40" t="s">
        <v>32</v>
      </c>
      <c r="AC17" s="40" t="s">
        <v>130</v>
      </c>
      <c r="AD17" s="41" t="s">
        <v>207</v>
      </c>
      <c r="AE17" s="40" t="s">
        <v>181</v>
      </c>
      <c r="AF17" s="40" t="s">
        <v>161</v>
      </c>
      <c r="AG17" s="40" t="s">
        <v>101</v>
      </c>
      <c r="AH17" s="40" t="s">
        <v>102</v>
      </c>
      <c r="AI17" s="2">
        <f t="shared" si="1"/>
        <v>9.916666666666666</v>
      </c>
      <c r="AJ17" s="2">
        <f t="shared" si="2"/>
        <v>9.471666666666668</v>
      </c>
      <c r="AK17" s="42" t="str">
        <f t="shared" si="3"/>
        <v>AJourné</v>
      </c>
      <c r="AL17" s="3"/>
      <c r="AM17" t="s">
        <v>190</v>
      </c>
      <c r="AN17" t="s">
        <v>933</v>
      </c>
      <c r="AO17" t="s">
        <v>934</v>
      </c>
      <c r="AP17" t="s">
        <v>191</v>
      </c>
      <c r="AQ17" t="s">
        <v>152</v>
      </c>
    </row>
    <row r="18" spans="1:43" ht="15">
      <c r="A18" s="40">
        <v>10</v>
      </c>
      <c r="B18" s="40" t="s">
        <v>209</v>
      </c>
      <c r="C18" s="40" t="s">
        <v>210</v>
      </c>
      <c r="D18" s="40" t="s">
        <v>211</v>
      </c>
      <c r="E18" s="41" t="s">
        <v>212</v>
      </c>
      <c r="F18" s="40" t="s">
        <v>99</v>
      </c>
      <c r="G18" s="40" t="s">
        <v>32</v>
      </c>
      <c r="H18" s="40" t="s">
        <v>148</v>
      </c>
      <c r="I18" s="41" t="s">
        <v>183</v>
      </c>
      <c r="J18" s="40" t="s">
        <v>154</v>
      </c>
      <c r="K18" s="40" t="s">
        <v>213</v>
      </c>
      <c r="L18" s="40" t="s">
        <v>56</v>
      </c>
      <c r="M18" s="40" t="s">
        <v>34</v>
      </c>
      <c r="N18" s="41" t="s">
        <v>160</v>
      </c>
      <c r="O18" s="40" t="s">
        <v>85</v>
      </c>
      <c r="P18" s="40" t="s">
        <v>135</v>
      </c>
      <c r="Q18" s="40" t="s">
        <v>40</v>
      </c>
      <c r="R18" s="40" t="s">
        <v>214</v>
      </c>
      <c r="S18" s="2">
        <f t="shared" si="0"/>
        <v>10.502666666666666</v>
      </c>
      <c r="T18" s="41" t="s">
        <v>215</v>
      </c>
      <c r="U18" s="40" t="s">
        <v>91</v>
      </c>
      <c r="V18" s="40" t="s">
        <v>43</v>
      </c>
      <c r="W18" s="40" t="s">
        <v>85</v>
      </c>
      <c r="X18" s="40" t="s">
        <v>59</v>
      </c>
      <c r="Y18" s="41" t="s">
        <v>216</v>
      </c>
      <c r="Z18" s="40" t="s">
        <v>42</v>
      </c>
      <c r="AA18" s="40" t="s">
        <v>42</v>
      </c>
      <c r="AB18" s="40" t="s">
        <v>75</v>
      </c>
      <c r="AC18" s="40" t="s">
        <v>42</v>
      </c>
      <c r="AD18" s="41" t="s">
        <v>61</v>
      </c>
      <c r="AE18" s="40" t="s">
        <v>38</v>
      </c>
      <c r="AF18" s="40" t="s">
        <v>65</v>
      </c>
      <c r="AG18" s="40" t="s">
        <v>50</v>
      </c>
      <c r="AH18" s="40" t="s">
        <v>86</v>
      </c>
      <c r="AI18" s="2">
        <f t="shared" si="1"/>
        <v>9.688666666666666</v>
      </c>
      <c r="AJ18" s="2">
        <f t="shared" si="2"/>
        <v>10.095666666666666</v>
      </c>
      <c r="AK18" s="42" t="str">
        <f t="shared" si="3"/>
        <v>Admis</v>
      </c>
      <c r="AL18" s="3"/>
      <c r="AM18" t="s">
        <v>201</v>
      </c>
      <c r="AN18" t="s">
        <v>936</v>
      </c>
      <c r="AO18" t="s">
        <v>935</v>
      </c>
      <c r="AP18" t="s">
        <v>197</v>
      </c>
      <c r="AQ18" t="s">
        <v>202</v>
      </c>
    </row>
    <row r="19" spans="1:43" ht="15">
      <c r="A19" s="40">
        <v>11</v>
      </c>
      <c r="B19" s="40" t="s">
        <v>224</v>
      </c>
      <c r="C19" s="40" t="s">
        <v>225</v>
      </c>
      <c r="D19" s="40" t="s">
        <v>226</v>
      </c>
      <c r="E19" s="41" t="s">
        <v>222</v>
      </c>
      <c r="F19" s="40" t="s">
        <v>44</v>
      </c>
      <c r="G19" s="40" t="s">
        <v>39</v>
      </c>
      <c r="H19" s="40" t="s">
        <v>34</v>
      </c>
      <c r="I19" s="41" t="s">
        <v>227</v>
      </c>
      <c r="J19" s="40" t="s">
        <v>143</v>
      </c>
      <c r="K19" s="40" t="s">
        <v>99</v>
      </c>
      <c r="L19" s="40" t="s">
        <v>59</v>
      </c>
      <c r="M19" s="40" t="s">
        <v>35</v>
      </c>
      <c r="N19" s="41" t="s">
        <v>35</v>
      </c>
      <c r="O19" s="40" t="s">
        <v>33</v>
      </c>
      <c r="P19" s="40" t="s">
        <v>44</v>
      </c>
      <c r="Q19" s="40" t="s">
        <v>86</v>
      </c>
      <c r="R19" s="40" t="s">
        <v>145</v>
      </c>
      <c r="S19" s="2">
        <f t="shared" si="0"/>
        <v>10.236</v>
      </c>
      <c r="T19" s="41" t="s">
        <v>228</v>
      </c>
      <c r="U19" s="40" t="s">
        <v>51</v>
      </c>
      <c r="V19" s="40" t="s">
        <v>85</v>
      </c>
      <c r="W19" s="40" t="s">
        <v>32</v>
      </c>
      <c r="X19" s="40" t="s">
        <v>44</v>
      </c>
      <c r="Y19" s="41" t="s">
        <v>229</v>
      </c>
      <c r="Z19" s="40" t="s">
        <v>34</v>
      </c>
      <c r="AA19" s="40" t="s">
        <v>42</v>
      </c>
      <c r="AB19" s="40" t="s">
        <v>32</v>
      </c>
      <c r="AC19" s="40" t="s">
        <v>38</v>
      </c>
      <c r="AD19" s="41" t="s">
        <v>230</v>
      </c>
      <c r="AE19" s="40" t="s">
        <v>108</v>
      </c>
      <c r="AF19" s="40" t="s">
        <v>33</v>
      </c>
      <c r="AG19" s="40" t="s">
        <v>96</v>
      </c>
      <c r="AH19" s="40" t="s">
        <v>174</v>
      </c>
      <c r="AI19" s="2">
        <f t="shared" si="1"/>
        <v>10.422666666666666</v>
      </c>
      <c r="AJ19" s="2">
        <f t="shared" si="2"/>
        <v>10.329333333333334</v>
      </c>
      <c r="AK19" s="42" t="str">
        <f t="shared" si="3"/>
        <v>Admis</v>
      </c>
      <c r="AL19" s="3"/>
      <c r="AM19" t="s">
        <v>209</v>
      </c>
      <c r="AN19" t="s">
        <v>937</v>
      </c>
      <c r="AO19" t="s">
        <v>938</v>
      </c>
      <c r="AP19" t="s">
        <v>210</v>
      </c>
      <c r="AQ19" t="s">
        <v>211</v>
      </c>
    </row>
    <row r="20" spans="1:43" ht="15">
      <c r="A20" s="40">
        <v>12</v>
      </c>
      <c r="B20" s="40" t="s">
        <v>231</v>
      </c>
      <c r="C20" s="40" t="s">
        <v>232</v>
      </c>
      <c r="D20" s="40" t="s">
        <v>233</v>
      </c>
      <c r="E20" s="41" t="s">
        <v>234</v>
      </c>
      <c r="F20" s="40" t="s">
        <v>235</v>
      </c>
      <c r="G20" s="40" t="s">
        <v>32</v>
      </c>
      <c r="H20" s="40" t="s">
        <v>236</v>
      </c>
      <c r="I20" s="41" t="s">
        <v>44</v>
      </c>
      <c r="J20" s="40" t="s">
        <v>59</v>
      </c>
      <c r="K20" s="40" t="s">
        <v>237</v>
      </c>
      <c r="L20" s="40" t="s">
        <v>114</v>
      </c>
      <c r="M20" s="40" t="s">
        <v>38</v>
      </c>
      <c r="N20" s="41" t="s">
        <v>238</v>
      </c>
      <c r="O20" s="40" t="s">
        <v>44</v>
      </c>
      <c r="P20" s="40" t="s">
        <v>59</v>
      </c>
      <c r="Q20" s="40" t="s">
        <v>239</v>
      </c>
      <c r="R20" s="40" t="s">
        <v>97</v>
      </c>
      <c r="S20" s="2">
        <f t="shared" si="0"/>
        <v>8.728000000000002</v>
      </c>
      <c r="T20" s="41" t="s">
        <v>240</v>
      </c>
      <c r="U20" s="40" t="s">
        <v>99</v>
      </c>
      <c r="V20" s="40" t="s">
        <v>60</v>
      </c>
      <c r="W20" s="40" t="s">
        <v>91</v>
      </c>
      <c r="X20" s="40" t="s">
        <v>59</v>
      </c>
      <c r="Y20" s="41" t="s">
        <v>241</v>
      </c>
      <c r="Z20" s="40" t="s">
        <v>47</v>
      </c>
      <c r="AA20" s="40" t="s">
        <v>33</v>
      </c>
      <c r="AB20" s="40" t="s">
        <v>99</v>
      </c>
      <c r="AC20" s="40" t="s">
        <v>194</v>
      </c>
      <c r="AD20" s="41" t="s">
        <v>242</v>
      </c>
      <c r="AE20" s="40" t="s">
        <v>47</v>
      </c>
      <c r="AF20" s="40" t="s">
        <v>135</v>
      </c>
      <c r="AG20" s="40" t="s">
        <v>181</v>
      </c>
      <c r="AH20" s="40" t="s">
        <v>239</v>
      </c>
      <c r="AI20" s="2">
        <f t="shared" si="1"/>
        <v>8.736666666666668</v>
      </c>
      <c r="AJ20" s="2">
        <f t="shared" si="2"/>
        <v>8.732333333333335</v>
      </c>
      <c r="AK20" s="42" t="str">
        <f t="shared" si="3"/>
        <v>AJourné</v>
      </c>
      <c r="AL20" s="3"/>
      <c r="AM20" t="s">
        <v>224</v>
      </c>
      <c r="AN20" t="s">
        <v>940</v>
      </c>
      <c r="AO20" t="s">
        <v>941</v>
      </c>
      <c r="AP20" t="s">
        <v>225</v>
      </c>
      <c r="AQ20" t="s">
        <v>226</v>
      </c>
    </row>
    <row r="21" spans="1:43" ht="15">
      <c r="A21" s="40">
        <v>13</v>
      </c>
      <c r="B21" s="40" t="s">
        <v>243</v>
      </c>
      <c r="C21" s="40" t="s">
        <v>244</v>
      </c>
      <c r="D21" s="40" t="s">
        <v>245</v>
      </c>
      <c r="E21" s="41" t="s">
        <v>83</v>
      </c>
      <c r="F21" s="40" t="s">
        <v>114</v>
      </c>
      <c r="G21" s="40" t="s">
        <v>60</v>
      </c>
      <c r="H21" s="40" t="s">
        <v>75</v>
      </c>
      <c r="I21" s="41" t="s">
        <v>227</v>
      </c>
      <c r="J21" s="40" t="s">
        <v>154</v>
      </c>
      <c r="K21" s="40" t="s">
        <v>246</v>
      </c>
      <c r="L21" s="40" t="s">
        <v>56</v>
      </c>
      <c r="M21" s="40" t="s">
        <v>50</v>
      </c>
      <c r="N21" s="41" t="s">
        <v>247</v>
      </c>
      <c r="O21" s="40" t="s">
        <v>154</v>
      </c>
      <c r="P21" s="40" t="s">
        <v>33</v>
      </c>
      <c r="Q21" s="40" t="s">
        <v>33</v>
      </c>
      <c r="R21" s="40" t="s">
        <v>92</v>
      </c>
      <c r="S21" s="2">
        <f t="shared" si="0"/>
        <v>9.442666666666668</v>
      </c>
      <c r="T21" s="41" t="s">
        <v>248</v>
      </c>
      <c r="U21" s="40" t="s">
        <v>60</v>
      </c>
      <c r="V21" s="40" t="s">
        <v>141</v>
      </c>
      <c r="W21" s="40" t="s">
        <v>60</v>
      </c>
      <c r="X21" s="40" t="s">
        <v>105</v>
      </c>
      <c r="Y21" s="41" t="s">
        <v>249</v>
      </c>
      <c r="Z21" s="40" t="s">
        <v>33</v>
      </c>
      <c r="AA21" s="40" t="s">
        <v>50</v>
      </c>
      <c r="AB21" s="40" t="s">
        <v>56</v>
      </c>
      <c r="AC21" s="40" t="s">
        <v>116</v>
      </c>
      <c r="AD21" s="41" t="s">
        <v>250</v>
      </c>
      <c r="AE21" s="40" t="s">
        <v>33</v>
      </c>
      <c r="AF21" s="40" t="s">
        <v>33</v>
      </c>
      <c r="AG21" s="40" t="s">
        <v>47</v>
      </c>
      <c r="AH21" s="40" t="s">
        <v>79</v>
      </c>
      <c r="AI21" s="2">
        <f t="shared" si="1"/>
        <v>9.521333333333333</v>
      </c>
      <c r="AJ21" s="2">
        <f t="shared" si="2"/>
        <v>9.482</v>
      </c>
      <c r="AK21" s="42" t="str">
        <f t="shared" si="3"/>
        <v>AJourné</v>
      </c>
      <c r="AL21" s="3"/>
      <c r="AM21" t="s">
        <v>231</v>
      </c>
      <c r="AN21" t="s">
        <v>942</v>
      </c>
      <c r="AO21" t="s">
        <v>915</v>
      </c>
      <c r="AP21" t="s">
        <v>232</v>
      </c>
      <c r="AQ21" t="s">
        <v>233</v>
      </c>
    </row>
    <row r="22" spans="1:43" ht="15">
      <c r="A22" s="40">
        <v>14</v>
      </c>
      <c r="B22" s="40" t="s">
        <v>252</v>
      </c>
      <c r="C22" s="40" t="s">
        <v>253</v>
      </c>
      <c r="D22" s="40" t="s">
        <v>254</v>
      </c>
      <c r="E22" s="41" t="s">
        <v>73</v>
      </c>
      <c r="F22" s="40" t="s">
        <v>67</v>
      </c>
      <c r="G22" s="40" t="s">
        <v>38</v>
      </c>
      <c r="H22" s="40" t="s">
        <v>33</v>
      </c>
      <c r="I22" s="41" t="s">
        <v>255</v>
      </c>
      <c r="J22" s="40" t="s">
        <v>68</v>
      </c>
      <c r="K22" s="40" t="s">
        <v>256</v>
      </c>
      <c r="L22" s="40" t="s">
        <v>60</v>
      </c>
      <c r="M22" s="40" t="s">
        <v>44</v>
      </c>
      <c r="N22" s="41" t="s">
        <v>61</v>
      </c>
      <c r="O22" s="40" t="s">
        <v>154</v>
      </c>
      <c r="P22" s="40" t="s">
        <v>59</v>
      </c>
      <c r="Q22" s="40" t="s">
        <v>85</v>
      </c>
      <c r="R22" s="40" t="s">
        <v>86</v>
      </c>
      <c r="S22" s="2">
        <f t="shared" si="0"/>
        <v>9.610000000000001</v>
      </c>
      <c r="T22" s="41" t="s">
        <v>257</v>
      </c>
      <c r="U22" s="40" t="s">
        <v>194</v>
      </c>
      <c r="V22" s="40" t="s">
        <v>60</v>
      </c>
      <c r="W22" s="40" t="s">
        <v>42</v>
      </c>
      <c r="X22" s="40" t="s">
        <v>50</v>
      </c>
      <c r="Y22" s="41" t="s">
        <v>32</v>
      </c>
      <c r="Z22" s="40" t="s">
        <v>97</v>
      </c>
      <c r="AA22" s="40" t="s">
        <v>33</v>
      </c>
      <c r="AB22" s="40" t="s">
        <v>60</v>
      </c>
      <c r="AC22" s="40" t="s">
        <v>148</v>
      </c>
      <c r="AD22" s="41" t="s">
        <v>157</v>
      </c>
      <c r="AE22" s="40" t="s">
        <v>50</v>
      </c>
      <c r="AF22" s="40" t="s">
        <v>38</v>
      </c>
      <c r="AG22" s="40" t="s">
        <v>35</v>
      </c>
      <c r="AH22" s="40" t="s">
        <v>49</v>
      </c>
      <c r="AI22" s="2">
        <f t="shared" si="1"/>
        <v>10.391333333333332</v>
      </c>
      <c r="AJ22" s="2">
        <f t="shared" si="2"/>
        <v>10.000666666666667</v>
      </c>
      <c r="AK22" s="42" t="str">
        <f t="shared" si="3"/>
        <v>Admis</v>
      </c>
      <c r="AL22" s="3"/>
      <c r="AM22" t="s">
        <v>243</v>
      </c>
      <c r="AN22" t="s">
        <v>943</v>
      </c>
      <c r="AO22" t="s">
        <v>944</v>
      </c>
      <c r="AP22" t="s">
        <v>244</v>
      </c>
      <c r="AQ22" t="s">
        <v>245</v>
      </c>
    </row>
    <row r="23" spans="1:43" ht="15">
      <c r="A23" s="40">
        <v>15</v>
      </c>
      <c r="B23" s="40" t="s">
        <v>258</v>
      </c>
      <c r="C23" s="40" t="s">
        <v>259</v>
      </c>
      <c r="D23" s="40" t="s">
        <v>260</v>
      </c>
      <c r="E23" s="41" t="s">
        <v>33</v>
      </c>
      <c r="F23" s="40" t="s">
        <v>59</v>
      </c>
      <c r="G23" s="40" t="s">
        <v>39</v>
      </c>
      <c r="H23" s="40" t="s">
        <v>56</v>
      </c>
      <c r="I23" s="41" t="s">
        <v>261</v>
      </c>
      <c r="J23" s="40" t="s">
        <v>262</v>
      </c>
      <c r="K23" s="40" t="s">
        <v>51</v>
      </c>
      <c r="L23" s="40" t="s">
        <v>116</v>
      </c>
      <c r="M23" s="40" t="s">
        <v>33</v>
      </c>
      <c r="N23" s="41" t="s">
        <v>263</v>
      </c>
      <c r="O23" s="40" t="s">
        <v>47</v>
      </c>
      <c r="P23" s="40" t="s">
        <v>65</v>
      </c>
      <c r="Q23" s="40" t="s">
        <v>35</v>
      </c>
      <c r="R23" s="40" t="s">
        <v>103</v>
      </c>
      <c r="S23" s="2">
        <f t="shared" si="0"/>
        <v>8.651333333333334</v>
      </c>
      <c r="T23" s="41" t="s">
        <v>98</v>
      </c>
      <c r="U23" s="40" t="s">
        <v>134</v>
      </c>
      <c r="V23" s="40" t="s">
        <v>56</v>
      </c>
      <c r="W23" s="40" t="s">
        <v>33</v>
      </c>
      <c r="X23" s="40" t="s">
        <v>105</v>
      </c>
      <c r="Y23" s="41" t="s">
        <v>42</v>
      </c>
      <c r="Z23" s="40" t="s">
        <v>97</v>
      </c>
      <c r="AA23" s="40" t="s">
        <v>59</v>
      </c>
      <c r="AB23" s="40" t="s">
        <v>99</v>
      </c>
      <c r="AC23" s="40" t="s">
        <v>82</v>
      </c>
      <c r="AD23" s="41" t="s">
        <v>33</v>
      </c>
      <c r="AE23" s="40" t="s">
        <v>65</v>
      </c>
      <c r="AF23" s="40" t="s">
        <v>42</v>
      </c>
      <c r="AG23" s="40" t="s">
        <v>35</v>
      </c>
      <c r="AH23" s="40" t="s">
        <v>49</v>
      </c>
      <c r="AI23" s="2">
        <f t="shared" si="1"/>
        <v>8.766666666666667</v>
      </c>
      <c r="AJ23" s="2">
        <f t="shared" si="2"/>
        <v>8.709</v>
      </c>
      <c r="AK23" s="42" t="str">
        <f t="shared" si="3"/>
        <v>AJourné</v>
      </c>
      <c r="AL23" s="3"/>
      <c r="AM23" t="s">
        <v>252</v>
      </c>
      <c r="AN23" t="s">
        <v>945</v>
      </c>
      <c r="AO23" t="s">
        <v>923</v>
      </c>
      <c r="AP23" t="s">
        <v>253</v>
      </c>
      <c r="AQ23" t="s">
        <v>254</v>
      </c>
    </row>
    <row r="24" spans="1:43" ht="15">
      <c r="A24" s="40">
        <v>16</v>
      </c>
      <c r="B24" s="40" t="s">
        <v>271</v>
      </c>
      <c r="C24" s="40" t="s">
        <v>272</v>
      </c>
      <c r="D24" s="40" t="s">
        <v>273</v>
      </c>
      <c r="E24" s="41" t="s">
        <v>178</v>
      </c>
      <c r="F24" s="40" t="s">
        <v>50</v>
      </c>
      <c r="G24" s="40" t="s">
        <v>45</v>
      </c>
      <c r="H24" s="40" t="s">
        <v>50</v>
      </c>
      <c r="I24" s="41" t="s">
        <v>274</v>
      </c>
      <c r="J24" s="40" t="s">
        <v>120</v>
      </c>
      <c r="K24" s="40" t="s">
        <v>275</v>
      </c>
      <c r="L24" s="40" t="s">
        <v>56</v>
      </c>
      <c r="M24" s="40" t="s">
        <v>50</v>
      </c>
      <c r="N24" s="41" t="s">
        <v>240</v>
      </c>
      <c r="O24" s="40" t="s">
        <v>33</v>
      </c>
      <c r="P24" s="40" t="s">
        <v>42</v>
      </c>
      <c r="Q24" s="40" t="s">
        <v>58</v>
      </c>
      <c r="R24" s="40" t="s">
        <v>33</v>
      </c>
      <c r="S24" s="2">
        <f t="shared" si="0"/>
        <v>9.637333333333334</v>
      </c>
      <c r="T24" s="41" t="s">
        <v>38</v>
      </c>
      <c r="U24" s="40" t="s">
        <v>56</v>
      </c>
      <c r="V24" s="40" t="s">
        <v>39</v>
      </c>
      <c r="W24" s="40" t="s">
        <v>33</v>
      </c>
      <c r="X24" s="40" t="s">
        <v>38</v>
      </c>
      <c r="Y24" s="41" t="s">
        <v>276</v>
      </c>
      <c r="Z24" s="40" t="s">
        <v>35</v>
      </c>
      <c r="AA24" s="40" t="s">
        <v>44</v>
      </c>
      <c r="AB24" s="40" t="s">
        <v>60</v>
      </c>
      <c r="AC24" s="40" t="s">
        <v>99</v>
      </c>
      <c r="AD24" s="41" t="s">
        <v>154</v>
      </c>
      <c r="AE24" s="40" t="s">
        <v>38</v>
      </c>
      <c r="AF24" s="40" t="s">
        <v>33</v>
      </c>
      <c r="AG24" s="40" t="s">
        <v>237</v>
      </c>
      <c r="AH24" s="40" t="s">
        <v>42</v>
      </c>
      <c r="AI24" s="2">
        <f t="shared" si="1"/>
        <v>9.883333333333333</v>
      </c>
      <c r="AJ24" s="2">
        <f t="shared" si="2"/>
        <v>9.760333333333334</v>
      </c>
      <c r="AK24" s="42" t="str">
        <f t="shared" si="3"/>
        <v>AJourné</v>
      </c>
      <c r="AL24" s="3"/>
      <c r="AM24" t="s">
        <v>258</v>
      </c>
      <c r="AN24" t="s">
        <v>946</v>
      </c>
      <c r="AO24" t="s">
        <v>947</v>
      </c>
      <c r="AP24" t="s">
        <v>259</v>
      </c>
      <c r="AQ24" t="s">
        <v>260</v>
      </c>
    </row>
    <row r="25" spans="1:43" ht="15">
      <c r="A25" s="40">
        <v>17</v>
      </c>
      <c r="B25" s="40" t="s">
        <v>278</v>
      </c>
      <c r="C25" s="40" t="s">
        <v>279</v>
      </c>
      <c r="D25" s="40" t="s">
        <v>280</v>
      </c>
      <c r="E25" s="41" t="s">
        <v>281</v>
      </c>
      <c r="F25" s="40" t="s">
        <v>135</v>
      </c>
      <c r="G25" s="40" t="s">
        <v>123</v>
      </c>
      <c r="H25" s="40" t="s">
        <v>85</v>
      </c>
      <c r="I25" s="41" t="s">
        <v>282</v>
      </c>
      <c r="J25" s="40" t="s">
        <v>283</v>
      </c>
      <c r="K25" s="40" t="s">
        <v>246</v>
      </c>
      <c r="L25" s="40" t="s">
        <v>67</v>
      </c>
      <c r="M25" s="40" t="s">
        <v>33</v>
      </c>
      <c r="N25" s="41" t="s">
        <v>55</v>
      </c>
      <c r="O25" s="40" t="s">
        <v>44</v>
      </c>
      <c r="P25" s="40" t="s">
        <v>97</v>
      </c>
      <c r="Q25" s="40" t="s">
        <v>50</v>
      </c>
      <c r="R25" s="40" t="s">
        <v>284</v>
      </c>
      <c r="S25" s="2">
        <f t="shared" si="0"/>
        <v>9</v>
      </c>
      <c r="T25" s="41" t="s">
        <v>285</v>
      </c>
      <c r="U25" s="40" t="s">
        <v>51</v>
      </c>
      <c r="V25" s="40" t="s">
        <v>39</v>
      </c>
      <c r="W25" s="40" t="s">
        <v>44</v>
      </c>
      <c r="X25" s="40" t="s">
        <v>44</v>
      </c>
      <c r="Y25" s="41" t="s">
        <v>286</v>
      </c>
      <c r="Z25" s="40" t="s">
        <v>38</v>
      </c>
      <c r="AA25" s="40" t="s">
        <v>59</v>
      </c>
      <c r="AB25" s="40" t="s">
        <v>33</v>
      </c>
      <c r="AC25" s="40" t="s">
        <v>65</v>
      </c>
      <c r="AD25" s="41" t="s">
        <v>38</v>
      </c>
      <c r="AE25" s="40" t="s">
        <v>44</v>
      </c>
      <c r="AF25" s="40" t="s">
        <v>33</v>
      </c>
      <c r="AG25" s="40" t="s">
        <v>34</v>
      </c>
      <c r="AH25" s="40" t="s">
        <v>49</v>
      </c>
      <c r="AI25" s="2">
        <f t="shared" si="1"/>
        <v>8.632000000000001</v>
      </c>
      <c r="AJ25" s="2">
        <f t="shared" si="2"/>
        <v>8.816</v>
      </c>
      <c r="AK25" s="42" t="str">
        <f t="shared" si="3"/>
        <v>AJourné</v>
      </c>
      <c r="AL25" s="3"/>
      <c r="AM25" t="s">
        <v>271</v>
      </c>
      <c r="AN25" t="s">
        <v>950</v>
      </c>
      <c r="AO25" t="s">
        <v>951</v>
      </c>
      <c r="AP25" t="s">
        <v>272</v>
      </c>
      <c r="AQ25" t="s">
        <v>273</v>
      </c>
    </row>
    <row r="26" spans="1:43" ht="15">
      <c r="A26" s="40">
        <v>18</v>
      </c>
      <c r="B26" s="40" t="s">
        <v>287</v>
      </c>
      <c r="C26" s="40" t="s">
        <v>288</v>
      </c>
      <c r="D26" s="40" t="s">
        <v>289</v>
      </c>
      <c r="E26" s="41" t="s">
        <v>83</v>
      </c>
      <c r="F26" s="40" t="s">
        <v>142</v>
      </c>
      <c r="G26" s="40" t="s">
        <v>38</v>
      </c>
      <c r="H26" s="40" t="s">
        <v>75</v>
      </c>
      <c r="I26" s="41" t="s">
        <v>290</v>
      </c>
      <c r="J26" s="40" t="s">
        <v>58</v>
      </c>
      <c r="K26" s="40" t="s">
        <v>194</v>
      </c>
      <c r="L26" s="40" t="s">
        <v>67</v>
      </c>
      <c r="M26" s="40" t="s">
        <v>85</v>
      </c>
      <c r="N26" s="41" t="s">
        <v>291</v>
      </c>
      <c r="O26" s="40" t="s">
        <v>44</v>
      </c>
      <c r="P26" s="40" t="s">
        <v>59</v>
      </c>
      <c r="Q26" s="40" t="s">
        <v>97</v>
      </c>
      <c r="R26" s="40" t="s">
        <v>62</v>
      </c>
      <c r="S26" s="2">
        <f t="shared" si="0"/>
        <v>9.468</v>
      </c>
      <c r="T26" s="41" t="s">
        <v>169</v>
      </c>
      <c r="U26" s="40" t="s">
        <v>130</v>
      </c>
      <c r="V26" s="40" t="s">
        <v>56</v>
      </c>
      <c r="W26" s="40" t="s">
        <v>33</v>
      </c>
      <c r="X26" s="40" t="s">
        <v>59</v>
      </c>
      <c r="Y26" s="41" t="s">
        <v>33</v>
      </c>
      <c r="Z26" s="40" t="s">
        <v>38</v>
      </c>
      <c r="AA26" s="40" t="s">
        <v>38</v>
      </c>
      <c r="AB26" s="40" t="s">
        <v>33</v>
      </c>
      <c r="AC26" s="40" t="s">
        <v>59</v>
      </c>
      <c r="AD26" s="41" t="s">
        <v>33</v>
      </c>
      <c r="AE26" s="40" t="s">
        <v>33</v>
      </c>
      <c r="AF26" s="40" t="s">
        <v>97</v>
      </c>
      <c r="AG26" s="40" t="s">
        <v>158</v>
      </c>
      <c r="AH26" s="40" t="s">
        <v>98</v>
      </c>
      <c r="AI26" s="2">
        <f t="shared" si="1"/>
        <v>9.584</v>
      </c>
      <c r="AJ26" s="2">
        <f t="shared" si="2"/>
        <v>9.526</v>
      </c>
      <c r="AK26" s="42" t="str">
        <f t="shared" si="3"/>
        <v>AJourné</v>
      </c>
      <c r="AL26" s="3"/>
      <c r="AM26" t="s">
        <v>278</v>
      </c>
      <c r="AN26" t="s">
        <v>952</v>
      </c>
      <c r="AO26" t="s">
        <v>915</v>
      </c>
      <c r="AP26" t="s">
        <v>279</v>
      </c>
      <c r="AQ26" t="s">
        <v>280</v>
      </c>
    </row>
    <row r="27" spans="1:43" ht="15">
      <c r="A27" s="40">
        <v>19</v>
      </c>
      <c r="B27" s="40" t="s">
        <v>293</v>
      </c>
      <c r="C27" s="40" t="s">
        <v>294</v>
      </c>
      <c r="D27" s="40" t="s">
        <v>295</v>
      </c>
      <c r="E27" s="41" t="s">
        <v>73</v>
      </c>
      <c r="F27" s="40" t="s">
        <v>67</v>
      </c>
      <c r="G27" s="40" t="s">
        <v>60</v>
      </c>
      <c r="H27" s="40" t="s">
        <v>56</v>
      </c>
      <c r="I27" s="41" t="s">
        <v>296</v>
      </c>
      <c r="J27" s="40" t="s">
        <v>171</v>
      </c>
      <c r="K27" s="40" t="s">
        <v>297</v>
      </c>
      <c r="L27" s="40" t="s">
        <v>43</v>
      </c>
      <c r="M27" s="40" t="s">
        <v>50</v>
      </c>
      <c r="N27" s="41" t="s">
        <v>195</v>
      </c>
      <c r="O27" s="40" t="s">
        <v>33</v>
      </c>
      <c r="P27" s="40" t="s">
        <v>97</v>
      </c>
      <c r="Q27" s="40" t="s">
        <v>50</v>
      </c>
      <c r="R27" s="40" t="s">
        <v>92</v>
      </c>
      <c r="S27" s="2">
        <f t="shared" si="0"/>
        <v>9.808</v>
      </c>
      <c r="T27" s="41" t="s">
        <v>68</v>
      </c>
      <c r="U27" s="40" t="s">
        <v>60</v>
      </c>
      <c r="V27" s="40" t="s">
        <v>32</v>
      </c>
      <c r="W27" s="40" t="s">
        <v>32</v>
      </c>
      <c r="X27" s="40" t="s">
        <v>44</v>
      </c>
      <c r="Y27" s="41" t="s">
        <v>298</v>
      </c>
      <c r="Z27" s="40" t="s">
        <v>35</v>
      </c>
      <c r="AA27" s="40" t="s">
        <v>50</v>
      </c>
      <c r="AB27" s="40" t="s">
        <v>38</v>
      </c>
      <c r="AC27" s="40" t="s">
        <v>99</v>
      </c>
      <c r="AD27" s="41" t="s">
        <v>55</v>
      </c>
      <c r="AE27" s="40" t="s">
        <v>49</v>
      </c>
      <c r="AF27" s="40" t="s">
        <v>38</v>
      </c>
      <c r="AG27" s="40" t="s">
        <v>50</v>
      </c>
      <c r="AH27" s="40" t="s">
        <v>62</v>
      </c>
      <c r="AI27" s="2">
        <f t="shared" si="1"/>
        <v>10.692666666666668</v>
      </c>
      <c r="AJ27" s="2">
        <f t="shared" si="2"/>
        <v>10.250333333333334</v>
      </c>
      <c r="AK27" s="42" t="str">
        <f t="shared" si="3"/>
        <v>Admis</v>
      </c>
      <c r="AL27" s="3"/>
      <c r="AM27" t="s">
        <v>287</v>
      </c>
      <c r="AN27" t="s">
        <v>953</v>
      </c>
      <c r="AO27" t="s">
        <v>954</v>
      </c>
      <c r="AP27" t="s">
        <v>288</v>
      </c>
      <c r="AQ27" t="s">
        <v>289</v>
      </c>
    </row>
    <row r="28" spans="1:43" ht="15">
      <c r="A28" s="40">
        <v>20</v>
      </c>
      <c r="B28" s="40" t="s">
        <v>299</v>
      </c>
      <c r="C28" s="40" t="s">
        <v>300</v>
      </c>
      <c r="D28" s="40" t="s">
        <v>301</v>
      </c>
      <c r="E28" s="41" t="s">
        <v>119</v>
      </c>
      <c r="F28" s="40" t="s">
        <v>67</v>
      </c>
      <c r="G28" s="40" t="s">
        <v>38</v>
      </c>
      <c r="H28" s="40" t="s">
        <v>38</v>
      </c>
      <c r="I28" s="41" t="s">
        <v>302</v>
      </c>
      <c r="J28" s="40" t="s">
        <v>59</v>
      </c>
      <c r="K28" s="40" t="s">
        <v>134</v>
      </c>
      <c r="L28" s="40" t="s">
        <v>33</v>
      </c>
      <c r="M28" s="40" t="s">
        <v>33</v>
      </c>
      <c r="N28" s="41" t="s">
        <v>303</v>
      </c>
      <c r="O28" s="40" t="s">
        <v>38</v>
      </c>
      <c r="P28" s="40" t="s">
        <v>33</v>
      </c>
      <c r="Q28" s="40" t="s">
        <v>126</v>
      </c>
      <c r="R28" s="40" t="s">
        <v>35</v>
      </c>
      <c r="S28" s="2">
        <f t="shared" si="0"/>
        <v>10.364666666666666</v>
      </c>
      <c r="T28" s="41" t="s">
        <v>93</v>
      </c>
      <c r="U28" s="40" t="s">
        <v>64</v>
      </c>
      <c r="V28" s="40" t="s">
        <v>56</v>
      </c>
      <c r="W28" s="40" t="s">
        <v>60</v>
      </c>
      <c r="X28" s="40" t="s">
        <v>59</v>
      </c>
      <c r="Y28" s="41" t="s">
        <v>304</v>
      </c>
      <c r="Z28" s="40" t="s">
        <v>35</v>
      </c>
      <c r="AA28" s="40" t="s">
        <v>85</v>
      </c>
      <c r="AB28" s="40" t="s">
        <v>39</v>
      </c>
      <c r="AC28" s="40" t="s">
        <v>91</v>
      </c>
      <c r="AD28" s="41" t="s">
        <v>281</v>
      </c>
      <c r="AE28" s="40" t="s">
        <v>59</v>
      </c>
      <c r="AF28" s="40" t="s">
        <v>33</v>
      </c>
      <c r="AG28" s="40" t="s">
        <v>181</v>
      </c>
      <c r="AH28" s="40" t="s">
        <v>50</v>
      </c>
      <c r="AI28" s="2">
        <f t="shared" si="1"/>
        <v>10.138666666666667</v>
      </c>
      <c r="AJ28" s="2">
        <f t="shared" si="2"/>
        <v>10.251666666666667</v>
      </c>
      <c r="AK28" s="42" t="str">
        <f t="shared" si="3"/>
        <v>Admis</v>
      </c>
      <c r="AL28" s="3"/>
      <c r="AM28" t="s">
        <v>293</v>
      </c>
      <c r="AN28" t="s">
        <v>955</v>
      </c>
      <c r="AO28" t="s">
        <v>928</v>
      </c>
      <c r="AP28" t="s">
        <v>294</v>
      </c>
      <c r="AQ28" t="s">
        <v>295</v>
      </c>
    </row>
    <row r="29" spans="1:43" ht="15">
      <c r="A29" s="40">
        <v>21</v>
      </c>
      <c r="B29" s="40" t="s">
        <v>306</v>
      </c>
      <c r="C29" s="40" t="s">
        <v>307</v>
      </c>
      <c r="D29" s="40" t="s">
        <v>308</v>
      </c>
      <c r="E29" s="41" t="s">
        <v>309</v>
      </c>
      <c r="F29" s="40" t="s">
        <v>310</v>
      </c>
      <c r="G29" s="40" t="s">
        <v>44</v>
      </c>
      <c r="H29" s="40" t="s">
        <v>33</v>
      </c>
      <c r="I29" s="41" t="s">
        <v>311</v>
      </c>
      <c r="J29" s="40" t="s">
        <v>91</v>
      </c>
      <c r="K29" s="40" t="s">
        <v>312</v>
      </c>
      <c r="L29" s="40" t="s">
        <v>32</v>
      </c>
      <c r="M29" s="40" t="s">
        <v>33</v>
      </c>
      <c r="N29" s="41" t="s">
        <v>181</v>
      </c>
      <c r="O29" s="40" t="s">
        <v>44</v>
      </c>
      <c r="P29" s="40" t="s">
        <v>65</v>
      </c>
      <c r="Q29" s="40" t="s">
        <v>33</v>
      </c>
      <c r="R29" s="40" t="s">
        <v>38</v>
      </c>
      <c r="S29" s="2">
        <f t="shared" si="0"/>
        <v>7.899333333333333</v>
      </c>
      <c r="T29" s="41" t="s">
        <v>283</v>
      </c>
      <c r="U29" s="40" t="s">
        <v>51</v>
      </c>
      <c r="V29" s="40" t="s">
        <v>116</v>
      </c>
      <c r="W29" s="40" t="s">
        <v>194</v>
      </c>
      <c r="X29" s="40" t="s">
        <v>105</v>
      </c>
      <c r="Y29" s="41" t="s">
        <v>255</v>
      </c>
      <c r="Z29" s="40" t="s">
        <v>154</v>
      </c>
      <c r="AA29" s="40" t="s">
        <v>59</v>
      </c>
      <c r="AB29" s="40" t="s">
        <v>32</v>
      </c>
      <c r="AC29" s="40" t="s">
        <v>142</v>
      </c>
      <c r="AD29" s="41" t="s">
        <v>313</v>
      </c>
      <c r="AE29" s="40" t="s">
        <v>33</v>
      </c>
      <c r="AF29" s="40" t="s">
        <v>135</v>
      </c>
      <c r="AG29" s="40" t="s">
        <v>51</v>
      </c>
      <c r="AH29" s="40" t="s">
        <v>314</v>
      </c>
      <c r="AI29" s="2">
        <f t="shared" si="1"/>
        <v>5.599333333333333</v>
      </c>
      <c r="AJ29" s="2">
        <f t="shared" si="2"/>
        <v>6.7493333333333325</v>
      </c>
      <c r="AK29" s="42" t="str">
        <f t="shared" si="3"/>
        <v>AJourné</v>
      </c>
      <c r="AL29" s="3"/>
      <c r="AM29" t="s">
        <v>299</v>
      </c>
      <c r="AN29" t="s">
        <v>956</v>
      </c>
      <c r="AO29" t="s">
        <v>923</v>
      </c>
      <c r="AP29" t="s">
        <v>300</v>
      </c>
      <c r="AQ29" t="s">
        <v>301</v>
      </c>
    </row>
    <row r="30" spans="1:43" ht="15">
      <c r="A30" s="40">
        <v>22</v>
      </c>
      <c r="B30" s="40" t="s">
        <v>315</v>
      </c>
      <c r="C30" s="40" t="s">
        <v>307</v>
      </c>
      <c r="D30" s="40" t="s">
        <v>316</v>
      </c>
      <c r="E30" s="41" t="s">
        <v>56</v>
      </c>
      <c r="F30" s="40" t="s">
        <v>99</v>
      </c>
      <c r="G30" s="40" t="s">
        <v>141</v>
      </c>
      <c r="H30" s="40" t="s">
        <v>56</v>
      </c>
      <c r="I30" s="41" t="s">
        <v>317</v>
      </c>
      <c r="J30" s="40" t="s">
        <v>256</v>
      </c>
      <c r="K30" s="40" t="s">
        <v>318</v>
      </c>
      <c r="L30" s="40" t="s">
        <v>38</v>
      </c>
      <c r="M30" s="40" t="s">
        <v>146</v>
      </c>
      <c r="N30" s="41" t="s">
        <v>136</v>
      </c>
      <c r="O30" s="40" t="s">
        <v>33</v>
      </c>
      <c r="P30" s="40" t="s">
        <v>135</v>
      </c>
      <c r="Q30" s="40" t="s">
        <v>145</v>
      </c>
      <c r="R30" s="40" t="s">
        <v>108</v>
      </c>
      <c r="S30" s="2">
        <f t="shared" si="0"/>
        <v>10.116666666666667</v>
      </c>
      <c r="T30" s="41" t="s">
        <v>169</v>
      </c>
      <c r="U30" s="40" t="s">
        <v>91</v>
      </c>
      <c r="V30" s="40" t="s">
        <v>90</v>
      </c>
      <c r="W30" s="40" t="s">
        <v>33</v>
      </c>
      <c r="X30" s="40" t="s">
        <v>105</v>
      </c>
      <c r="Y30" s="41" t="s">
        <v>319</v>
      </c>
      <c r="Z30" s="40" t="s">
        <v>35</v>
      </c>
      <c r="AA30" s="40" t="s">
        <v>38</v>
      </c>
      <c r="AB30" s="40" t="s">
        <v>85</v>
      </c>
      <c r="AC30" s="40" t="s">
        <v>142</v>
      </c>
      <c r="AD30" s="41" t="s">
        <v>95</v>
      </c>
      <c r="AE30" s="40" t="s">
        <v>108</v>
      </c>
      <c r="AF30" s="40" t="s">
        <v>44</v>
      </c>
      <c r="AG30" s="40" t="s">
        <v>34</v>
      </c>
      <c r="AH30" s="40" t="s">
        <v>97</v>
      </c>
      <c r="AI30" s="2">
        <f t="shared" si="1"/>
        <v>10.261333333333333</v>
      </c>
      <c r="AJ30" s="2">
        <f t="shared" si="2"/>
        <v>10.189</v>
      </c>
      <c r="AK30" s="42" t="str">
        <f t="shared" si="3"/>
        <v>Admis</v>
      </c>
      <c r="AL30" s="3"/>
      <c r="AM30" t="s">
        <v>306</v>
      </c>
      <c r="AN30" t="s">
        <v>958</v>
      </c>
      <c r="AO30" t="s">
        <v>959</v>
      </c>
      <c r="AP30" t="s">
        <v>307</v>
      </c>
      <c r="AQ30" t="s">
        <v>308</v>
      </c>
    </row>
    <row r="31" spans="1:43" ht="15">
      <c r="A31" s="40">
        <v>23</v>
      </c>
      <c r="B31" s="40" t="s">
        <v>323</v>
      </c>
      <c r="C31" s="40" t="s">
        <v>324</v>
      </c>
      <c r="D31" s="40" t="s">
        <v>325</v>
      </c>
      <c r="E31" s="41" t="s">
        <v>326</v>
      </c>
      <c r="F31" s="40" t="s">
        <v>135</v>
      </c>
      <c r="G31" s="40" t="s">
        <v>116</v>
      </c>
      <c r="H31" s="40" t="s">
        <v>123</v>
      </c>
      <c r="I31" s="41" t="s">
        <v>275</v>
      </c>
      <c r="J31" s="40" t="s">
        <v>115</v>
      </c>
      <c r="K31" s="40" t="s">
        <v>327</v>
      </c>
      <c r="L31" s="40" t="s">
        <v>268</v>
      </c>
      <c r="M31" s="40" t="s">
        <v>38</v>
      </c>
      <c r="N31" s="41" t="s">
        <v>48</v>
      </c>
      <c r="O31" s="40" t="s">
        <v>34</v>
      </c>
      <c r="P31" s="40" t="s">
        <v>44</v>
      </c>
      <c r="Q31" s="40" t="s">
        <v>33</v>
      </c>
      <c r="R31" s="40" t="s">
        <v>33</v>
      </c>
      <c r="S31" s="2">
        <f t="shared" si="0"/>
        <v>7.500666666666666</v>
      </c>
      <c r="T31" s="41" t="s">
        <v>82</v>
      </c>
      <c r="U31" s="40" t="s">
        <v>67</v>
      </c>
      <c r="V31" s="40" t="s">
        <v>43</v>
      </c>
      <c r="W31" s="40" t="s">
        <v>131</v>
      </c>
      <c r="X31" s="40" t="s">
        <v>105</v>
      </c>
      <c r="Y31" s="41" t="s">
        <v>203</v>
      </c>
      <c r="Z31" s="40" t="s">
        <v>59</v>
      </c>
      <c r="AA31" s="40" t="s">
        <v>59</v>
      </c>
      <c r="AB31" s="40" t="s">
        <v>56</v>
      </c>
      <c r="AC31" s="40" t="s">
        <v>194</v>
      </c>
      <c r="AD31" s="41" t="s">
        <v>170</v>
      </c>
      <c r="AE31" s="40" t="s">
        <v>40</v>
      </c>
      <c r="AF31" s="40" t="s">
        <v>33</v>
      </c>
      <c r="AG31" s="40" t="s">
        <v>59</v>
      </c>
      <c r="AH31" s="40" t="s">
        <v>154</v>
      </c>
      <c r="AI31" s="2">
        <f t="shared" si="1"/>
        <v>7.481333333333334</v>
      </c>
      <c r="AJ31" s="2">
        <f t="shared" si="2"/>
        <v>7.491</v>
      </c>
      <c r="AK31" s="42" t="str">
        <f t="shared" si="3"/>
        <v>AJourné</v>
      </c>
      <c r="AL31" s="3"/>
      <c r="AM31" t="s">
        <v>315</v>
      </c>
      <c r="AN31" t="s">
        <v>960</v>
      </c>
      <c r="AO31" t="s">
        <v>915</v>
      </c>
      <c r="AP31" t="s">
        <v>307</v>
      </c>
      <c r="AQ31" t="s">
        <v>316</v>
      </c>
    </row>
    <row r="32" spans="1:43" ht="15">
      <c r="A32" s="40">
        <v>24</v>
      </c>
      <c r="B32" s="40" t="s">
        <v>328</v>
      </c>
      <c r="C32" s="40" t="s">
        <v>329</v>
      </c>
      <c r="D32" s="40" t="s">
        <v>330</v>
      </c>
      <c r="E32" s="41" t="s">
        <v>331</v>
      </c>
      <c r="F32" s="40" t="s">
        <v>275</v>
      </c>
      <c r="G32" s="40" t="s">
        <v>141</v>
      </c>
      <c r="H32" s="40" t="s">
        <v>75</v>
      </c>
      <c r="I32" s="41" t="s">
        <v>332</v>
      </c>
      <c r="J32" s="40" t="s">
        <v>143</v>
      </c>
      <c r="K32" s="40" t="s">
        <v>333</v>
      </c>
      <c r="L32" s="40" t="s">
        <v>194</v>
      </c>
      <c r="M32" s="40" t="s">
        <v>49</v>
      </c>
      <c r="N32" s="41" t="s">
        <v>334</v>
      </c>
      <c r="O32" s="40" t="s">
        <v>62</v>
      </c>
      <c r="P32" s="40" t="s">
        <v>44</v>
      </c>
      <c r="Q32" s="40" t="s">
        <v>145</v>
      </c>
      <c r="R32" s="40" t="s">
        <v>41</v>
      </c>
      <c r="S32" s="2">
        <f t="shared" si="0"/>
        <v>9.596000000000002</v>
      </c>
      <c r="T32" s="41" t="s">
        <v>187</v>
      </c>
      <c r="U32" s="40" t="s">
        <v>43</v>
      </c>
      <c r="V32" s="40" t="s">
        <v>85</v>
      </c>
      <c r="W32" s="40" t="s">
        <v>123</v>
      </c>
      <c r="X32" s="40" t="s">
        <v>42</v>
      </c>
      <c r="Y32" s="41" t="s">
        <v>181</v>
      </c>
      <c r="Z32" s="40" t="s">
        <v>38</v>
      </c>
      <c r="AA32" s="40" t="s">
        <v>47</v>
      </c>
      <c r="AB32" s="40" t="s">
        <v>33</v>
      </c>
      <c r="AC32" s="40" t="s">
        <v>65</v>
      </c>
      <c r="AD32" s="41" t="s">
        <v>182</v>
      </c>
      <c r="AE32" s="40" t="s">
        <v>40</v>
      </c>
      <c r="AF32" s="40" t="s">
        <v>33</v>
      </c>
      <c r="AG32" s="40" t="s">
        <v>58</v>
      </c>
      <c r="AH32" s="40" t="s">
        <v>284</v>
      </c>
      <c r="AI32" s="2">
        <f t="shared" si="1"/>
        <v>9.867333333333333</v>
      </c>
      <c r="AJ32" s="2">
        <f t="shared" si="2"/>
        <v>9.731666666666667</v>
      </c>
      <c r="AK32" s="42" t="str">
        <f t="shared" si="3"/>
        <v>AJourné</v>
      </c>
      <c r="AL32" s="3"/>
      <c r="AM32" t="s">
        <v>323</v>
      </c>
      <c r="AN32" t="s">
        <v>962</v>
      </c>
      <c r="AO32" t="s">
        <v>963</v>
      </c>
      <c r="AP32" t="s">
        <v>324</v>
      </c>
      <c r="AQ32" t="s">
        <v>325</v>
      </c>
    </row>
    <row r="33" spans="1:43" ht="15">
      <c r="A33" s="40">
        <v>25</v>
      </c>
      <c r="B33" s="40" t="s">
        <v>335</v>
      </c>
      <c r="C33" s="40" t="s">
        <v>336</v>
      </c>
      <c r="D33" s="40" t="s">
        <v>337</v>
      </c>
      <c r="E33" s="41" t="s">
        <v>338</v>
      </c>
      <c r="F33" s="40" t="s">
        <v>33</v>
      </c>
      <c r="G33" s="40" t="s">
        <v>97</v>
      </c>
      <c r="H33" s="40" t="s">
        <v>90</v>
      </c>
      <c r="I33" s="41" t="s">
        <v>339</v>
      </c>
      <c r="J33" s="40" t="s">
        <v>135</v>
      </c>
      <c r="K33" s="40" t="s">
        <v>116</v>
      </c>
      <c r="L33" s="40" t="s">
        <v>32</v>
      </c>
      <c r="M33" s="40" t="s">
        <v>49</v>
      </c>
      <c r="N33" s="41" t="s">
        <v>97</v>
      </c>
      <c r="O33" s="40" t="s">
        <v>97</v>
      </c>
      <c r="P33" s="40" t="s">
        <v>85</v>
      </c>
      <c r="Q33" s="40" t="s">
        <v>97</v>
      </c>
      <c r="R33" s="40" t="s">
        <v>41</v>
      </c>
      <c r="S33" s="2">
        <f t="shared" si="0"/>
        <v>11.570666666666666</v>
      </c>
      <c r="T33" s="41" t="s">
        <v>248</v>
      </c>
      <c r="U33" s="40" t="s">
        <v>51</v>
      </c>
      <c r="V33" s="40" t="s">
        <v>85</v>
      </c>
      <c r="W33" s="40" t="s">
        <v>90</v>
      </c>
      <c r="X33" s="40" t="s">
        <v>38</v>
      </c>
      <c r="Y33" s="41" t="s">
        <v>340</v>
      </c>
      <c r="Z33" s="40" t="s">
        <v>85</v>
      </c>
      <c r="AA33" s="40" t="s">
        <v>85</v>
      </c>
      <c r="AB33" s="40" t="s">
        <v>85</v>
      </c>
      <c r="AC33" s="40" t="s">
        <v>67</v>
      </c>
      <c r="AD33" s="41" t="s">
        <v>33</v>
      </c>
      <c r="AE33" s="40" t="s">
        <v>161</v>
      </c>
      <c r="AF33" s="40" t="s">
        <v>34</v>
      </c>
      <c r="AG33" s="40" t="s">
        <v>51</v>
      </c>
      <c r="AH33" s="40" t="s">
        <v>34</v>
      </c>
      <c r="AI33" s="2">
        <f t="shared" si="1"/>
        <v>10.122000000000002</v>
      </c>
      <c r="AJ33" s="2">
        <f t="shared" si="2"/>
        <v>10.846333333333334</v>
      </c>
      <c r="AK33" s="42" t="str">
        <f t="shared" si="3"/>
        <v>Admis</v>
      </c>
      <c r="AL33" s="3"/>
      <c r="AM33" t="s">
        <v>328</v>
      </c>
      <c r="AN33" t="s">
        <v>964</v>
      </c>
      <c r="AO33" t="s">
        <v>965</v>
      </c>
      <c r="AP33" t="s">
        <v>329</v>
      </c>
      <c r="AQ33" t="s">
        <v>330</v>
      </c>
    </row>
    <row r="34" spans="1:43" ht="15">
      <c r="A34" s="40">
        <v>26</v>
      </c>
      <c r="B34" s="40" t="s">
        <v>341</v>
      </c>
      <c r="C34" s="40" t="s">
        <v>342</v>
      </c>
      <c r="D34" s="40" t="s">
        <v>343</v>
      </c>
      <c r="E34" s="41" t="s">
        <v>344</v>
      </c>
      <c r="F34" s="40" t="s">
        <v>142</v>
      </c>
      <c r="G34" s="40" t="s">
        <v>33</v>
      </c>
      <c r="H34" s="40" t="s">
        <v>38</v>
      </c>
      <c r="I34" s="41" t="s">
        <v>345</v>
      </c>
      <c r="J34" s="40" t="s">
        <v>80</v>
      </c>
      <c r="K34" s="40" t="s">
        <v>275</v>
      </c>
      <c r="L34" s="40" t="s">
        <v>39</v>
      </c>
      <c r="M34" s="40" t="s">
        <v>85</v>
      </c>
      <c r="N34" s="41" t="s">
        <v>346</v>
      </c>
      <c r="O34" s="40" t="s">
        <v>33</v>
      </c>
      <c r="P34" s="40" t="s">
        <v>34</v>
      </c>
      <c r="Q34" s="40" t="s">
        <v>79</v>
      </c>
      <c r="R34" s="40" t="s">
        <v>33</v>
      </c>
      <c r="S34" s="2">
        <f t="shared" si="0"/>
        <v>10.85</v>
      </c>
      <c r="T34" s="41" t="s">
        <v>347</v>
      </c>
      <c r="U34" s="40" t="s">
        <v>142</v>
      </c>
      <c r="V34" s="40" t="s">
        <v>75</v>
      </c>
      <c r="W34" s="40" t="s">
        <v>60</v>
      </c>
      <c r="X34" s="40" t="s">
        <v>105</v>
      </c>
      <c r="Y34" s="41" t="s">
        <v>208</v>
      </c>
      <c r="Z34" s="40" t="s">
        <v>38</v>
      </c>
      <c r="AA34" s="40" t="s">
        <v>38</v>
      </c>
      <c r="AB34" s="40" t="s">
        <v>60</v>
      </c>
      <c r="AC34" s="40" t="s">
        <v>237</v>
      </c>
      <c r="AD34" s="41" t="s">
        <v>62</v>
      </c>
      <c r="AE34" s="40" t="s">
        <v>97</v>
      </c>
      <c r="AF34" s="40" t="s">
        <v>59</v>
      </c>
      <c r="AG34" s="40" t="s">
        <v>49</v>
      </c>
      <c r="AH34" s="40" t="s">
        <v>35</v>
      </c>
      <c r="AI34" s="2">
        <f t="shared" si="1"/>
        <v>9.340666666666667</v>
      </c>
      <c r="AJ34" s="2">
        <f t="shared" si="2"/>
        <v>10.095333333333333</v>
      </c>
      <c r="AK34" s="42" t="str">
        <f t="shared" si="3"/>
        <v>Admis</v>
      </c>
      <c r="AL34" s="3"/>
      <c r="AM34" t="s">
        <v>335</v>
      </c>
      <c r="AN34" t="s">
        <v>966</v>
      </c>
      <c r="AO34" t="s">
        <v>967</v>
      </c>
      <c r="AP34" t="s">
        <v>336</v>
      </c>
      <c r="AQ34" t="s">
        <v>337</v>
      </c>
    </row>
    <row r="35" spans="1:43" ht="15">
      <c r="A35" s="40">
        <v>27</v>
      </c>
      <c r="B35" s="40" t="s">
        <v>348</v>
      </c>
      <c r="C35" s="40" t="s">
        <v>349</v>
      </c>
      <c r="D35" s="40" t="s">
        <v>54</v>
      </c>
      <c r="E35" s="41" t="s">
        <v>350</v>
      </c>
      <c r="F35" s="40" t="s">
        <v>135</v>
      </c>
      <c r="G35" s="40" t="s">
        <v>60</v>
      </c>
      <c r="H35" s="40" t="s">
        <v>82</v>
      </c>
      <c r="I35" s="41" t="s">
        <v>351</v>
      </c>
      <c r="J35" s="40" t="s">
        <v>51</v>
      </c>
      <c r="K35" s="40" t="s">
        <v>105</v>
      </c>
      <c r="L35" s="40" t="s">
        <v>194</v>
      </c>
      <c r="M35" s="40" t="s">
        <v>44</v>
      </c>
      <c r="N35" s="41" t="s">
        <v>352</v>
      </c>
      <c r="O35" s="40" t="s">
        <v>353</v>
      </c>
      <c r="P35" s="40" t="s">
        <v>354</v>
      </c>
      <c r="Q35" s="40" t="s">
        <v>51</v>
      </c>
      <c r="R35" s="40" t="s">
        <v>108</v>
      </c>
      <c r="S35" s="2">
        <f t="shared" si="0"/>
        <v>5.605333333333333</v>
      </c>
      <c r="T35" s="41" t="s">
        <v>237</v>
      </c>
      <c r="U35" s="40" t="s">
        <v>51</v>
      </c>
      <c r="V35" s="40" t="s">
        <v>116</v>
      </c>
      <c r="W35" s="40" t="s">
        <v>82</v>
      </c>
      <c r="X35" s="40" t="s">
        <v>105</v>
      </c>
      <c r="Y35" s="41" t="s">
        <v>77</v>
      </c>
      <c r="Z35" s="40" t="s">
        <v>51</v>
      </c>
      <c r="AA35" s="40" t="s">
        <v>51</v>
      </c>
      <c r="AB35" s="40" t="s">
        <v>134</v>
      </c>
      <c r="AC35" s="40" t="s">
        <v>333</v>
      </c>
      <c r="AD35" s="41" t="s">
        <v>355</v>
      </c>
      <c r="AE35" s="40" t="s">
        <v>51</v>
      </c>
      <c r="AF35" s="40" t="s">
        <v>105</v>
      </c>
      <c r="AG35" s="40" t="s">
        <v>51</v>
      </c>
      <c r="AH35" s="40" t="s">
        <v>37</v>
      </c>
      <c r="AI35" s="2">
        <f t="shared" si="1"/>
        <v>2.926</v>
      </c>
      <c r="AJ35" s="2">
        <f t="shared" si="2"/>
        <v>4.265666666666666</v>
      </c>
      <c r="AK35" s="42" t="str">
        <f t="shared" si="3"/>
        <v>AJourné</v>
      </c>
      <c r="AL35" s="3"/>
      <c r="AM35" t="s">
        <v>341</v>
      </c>
      <c r="AN35" t="s">
        <v>968</v>
      </c>
      <c r="AO35" t="s">
        <v>969</v>
      </c>
      <c r="AP35" t="s">
        <v>342</v>
      </c>
      <c r="AQ35" t="s">
        <v>343</v>
      </c>
    </row>
    <row r="36" spans="1:43" ht="15">
      <c r="A36" s="40">
        <v>28</v>
      </c>
      <c r="B36" s="40" t="s">
        <v>356</v>
      </c>
      <c r="C36" s="40" t="s">
        <v>357</v>
      </c>
      <c r="D36" s="40" t="s">
        <v>358</v>
      </c>
      <c r="E36" s="41" t="s">
        <v>359</v>
      </c>
      <c r="F36" s="40" t="s">
        <v>51</v>
      </c>
      <c r="G36" s="40" t="s">
        <v>34</v>
      </c>
      <c r="H36" s="40" t="s">
        <v>51</v>
      </c>
      <c r="I36" s="41" t="s">
        <v>360</v>
      </c>
      <c r="J36" s="40" t="s">
        <v>51</v>
      </c>
      <c r="K36" s="40" t="s">
        <v>51</v>
      </c>
      <c r="L36" s="40" t="s">
        <v>246</v>
      </c>
      <c r="M36" s="40" t="s">
        <v>51</v>
      </c>
      <c r="N36" s="41" t="s">
        <v>361</v>
      </c>
      <c r="O36" s="40" t="s">
        <v>97</v>
      </c>
      <c r="P36" s="40" t="s">
        <v>38</v>
      </c>
      <c r="Q36" s="40" t="s">
        <v>174</v>
      </c>
      <c r="R36" s="40" t="s">
        <v>154</v>
      </c>
      <c r="S36" s="2">
        <f t="shared" si="0"/>
        <v>5.136</v>
      </c>
      <c r="T36" s="41" t="s">
        <v>171</v>
      </c>
      <c r="U36" s="40" t="s">
        <v>237</v>
      </c>
      <c r="V36" s="40" t="s">
        <v>99</v>
      </c>
      <c r="W36" s="40" t="s">
        <v>134</v>
      </c>
      <c r="X36" s="40" t="s">
        <v>42</v>
      </c>
      <c r="Y36" s="41" t="s">
        <v>362</v>
      </c>
      <c r="Z36" s="40" t="s">
        <v>33</v>
      </c>
      <c r="AA36" s="40" t="s">
        <v>97</v>
      </c>
      <c r="AB36" s="40" t="s">
        <v>35</v>
      </c>
      <c r="AC36" s="40" t="s">
        <v>33</v>
      </c>
      <c r="AD36" s="41" t="s">
        <v>321</v>
      </c>
      <c r="AE36" s="40" t="s">
        <v>161</v>
      </c>
      <c r="AF36" s="40" t="s">
        <v>33</v>
      </c>
      <c r="AG36" s="40" t="s">
        <v>363</v>
      </c>
      <c r="AH36" s="40" t="s">
        <v>42</v>
      </c>
      <c r="AI36" s="2">
        <f t="shared" si="1"/>
        <v>10.084</v>
      </c>
      <c r="AJ36" s="2">
        <f t="shared" si="2"/>
        <v>7.609999999999999</v>
      </c>
      <c r="AK36" s="42" t="str">
        <f t="shared" si="3"/>
        <v>AJourné</v>
      </c>
      <c r="AL36" s="3"/>
      <c r="AM36" t="s">
        <v>348</v>
      </c>
      <c r="AN36" t="s">
        <v>970</v>
      </c>
      <c r="AO36" t="s">
        <v>961</v>
      </c>
      <c r="AP36" t="s">
        <v>349</v>
      </c>
      <c r="AQ36" t="s">
        <v>54</v>
      </c>
    </row>
    <row r="37" spans="1:43" ht="15">
      <c r="A37" s="40">
        <v>29</v>
      </c>
      <c r="B37" s="40" t="s">
        <v>365</v>
      </c>
      <c r="C37" s="40" t="s">
        <v>366</v>
      </c>
      <c r="D37" s="40" t="s">
        <v>264</v>
      </c>
      <c r="E37" s="41" t="s">
        <v>238</v>
      </c>
      <c r="F37" s="40" t="s">
        <v>99</v>
      </c>
      <c r="G37" s="40" t="s">
        <v>90</v>
      </c>
      <c r="H37" s="40" t="s">
        <v>64</v>
      </c>
      <c r="I37" s="41" t="s">
        <v>109</v>
      </c>
      <c r="J37" s="40" t="s">
        <v>85</v>
      </c>
      <c r="K37" s="40" t="s">
        <v>130</v>
      </c>
      <c r="L37" s="40" t="s">
        <v>32</v>
      </c>
      <c r="M37" s="40" t="s">
        <v>33</v>
      </c>
      <c r="N37" s="41" t="s">
        <v>50</v>
      </c>
      <c r="O37" s="40" t="s">
        <v>97</v>
      </c>
      <c r="P37" s="40" t="s">
        <v>33</v>
      </c>
      <c r="Q37" s="40" t="s">
        <v>42</v>
      </c>
      <c r="R37" s="40" t="s">
        <v>33</v>
      </c>
      <c r="S37" s="2">
        <f t="shared" si="0"/>
        <v>10.700666666666667</v>
      </c>
      <c r="T37" s="41" t="s">
        <v>347</v>
      </c>
      <c r="U37" s="40" t="s">
        <v>33</v>
      </c>
      <c r="V37" s="40" t="s">
        <v>99</v>
      </c>
      <c r="W37" s="40" t="s">
        <v>123</v>
      </c>
      <c r="X37" s="40" t="s">
        <v>105</v>
      </c>
      <c r="Y37" s="41" t="s">
        <v>367</v>
      </c>
      <c r="Z37" s="40" t="s">
        <v>126</v>
      </c>
      <c r="AA37" s="40" t="s">
        <v>33</v>
      </c>
      <c r="AB37" s="40" t="s">
        <v>45</v>
      </c>
      <c r="AC37" s="40" t="s">
        <v>99</v>
      </c>
      <c r="AD37" s="41" t="s">
        <v>242</v>
      </c>
      <c r="AE37" s="40" t="s">
        <v>34</v>
      </c>
      <c r="AF37" s="40" t="s">
        <v>42</v>
      </c>
      <c r="AG37" s="40" t="s">
        <v>47</v>
      </c>
      <c r="AH37" s="40" t="s">
        <v>154</v>
      </c>
      <c r="AI37" s="2">
        <f t="shared" si="1"/>
        <v>9.642</v>
      </c>
      <c r="AJ37" s="2">
        <f t="shared" si="2"/>
        <v>10.171333333333333</v>
      </c>
      <c r="AK37" s="42" t="str">
        <f t="shared" si="3"/>
        <v>Admis</v>
      </c>
      <c r="AL37" s="3"/>
      <c r="AM37" t="s">
        <v>356</v>
      </c>
      <c r="AN37" t="s">
        <v>971</v>
      </c>
      <c r="AO37" t="s">
        <v>972</v>
      </c>
      <c r="AP37" t="s">
        <v>357</v>
      </c>
      <c r="AQ37" t="s">
        <v>358</v>
      </c>
    </row>
    <row r="38" spans="1:43" ht="15">
      <c r="A38" s="40">
        <v>30</v>
      </c>
      <c r="B38" s="40" t="s">
        <v>368</v>
      </c>
      <c r="C38" s="40" t="s">
        <v>369</v>
      </c>
      <c r="D38" s="40" t="s">
        <v>370</v>
      </c>
      <c r="E38" s="41" t="s">
        <v>371</v>
      </c>
      <c r="F38" s="40" t="s">
        <v>76</v>
      </c>
      <c r="G38" s="40" t="s">
        <v>38</v>
      </c>
      <c r="H38" s="40" t="s">
        <v>33</v>
      </c>
      <c r="I38" s="41" t="s">
        <v>372</v>
      </c>
      <c r="J38" s="40" t="s">
        <v>51</v>
      </c>
      <c r="K38" s="40" t="s">
        <v>268</v>
      </c>
      <c r="L38" s="40" t="s">
        <v>85</v>
      </c>
      <c r="M38" s="40" t="s">
        <v>35</v>
      </c>
      <c r="N38" s="41" t="s">
        <v>92</v>
      </c>
      <c r="O38" s="40" t="s">
        <v>85</v>
      </c>
      <c r="P38" s="40" t="s">
        <v>33</v>
      </c>
      <c r="Q38" s="40" t="s">
        <v>145</v>
      </c>
      <c r="R38" s="40" t="s">
        <v>79</v>
      </c>
      <c r="S38" s="2">
        <f t="shared" si="0"/>
        <v>9.682666666666668</v>
      </c>
      <c r="T38" s="41" t="s">
        <v>373</v>
      </c>
      <c r="U38" s="40" t="s">
        <v>51</v>
      </c>
      <c r="V38" s="40" t="s">
        <v>194</v>
      </c>
      <c r="W38" s="40" t="s">
        <v>194</v>
      </c>
      <c r="X38" s="40" t="s">
        <v>59</v>
      </c>
      <c r="Y38" s="41" t="s">
        <v>374</v>
      </c>
      <c r="Z38" s="40" t="s">
        <v>49</v>
      </c>
      <c r="AA38" s="40" t="s">
        <v>65</v>
      </c>
      <c r="AB38" s="40" t="s">
        <v>51</v>
      </c>
      <c r="AC38" s="40" t="s">
        <v>135</v>
      </c>
      <c r="AD38" s="41" t="s">
        <v>375</v>
      </c>
      <c r="AE38" s="40" t="s">
        <v>51</v>
      </c>
      <c r="AF38" s="40" t="s">
        <v>59</v>
      </c>
      <c r="AG38" s="40" t="s">
        <v>51</v>
      </c>
      <c r="AH38" s="40" t="s">
        <v>214</v>
      </c>
      <c r="AI38" s="2">
        <f t="shared" si="1"/>
        <v>5.564666666666667</v>
      </c>
      <c r="AJ38" s="2">
        <f t="shared" si="2"/>
        <v>7.623666666666667</v>
      </c>
      <c r="AK38" s="42" t="str">
        <f t="shared" si="3"/>
        <v>AJourné</v>
      </c>
      <c r="AL38" s="3"/>
      <c r="AM38" t="s">
        <v>365</v>
      </c>
      <c r="AN38" t="s">
        <v>973</v>
      </c>
      <c r="AO38" t="s">
        <v>974</v>
      </c>
      <c r="AP38" t="s">
        <v>366</v>
      </c>
      <c r="AQ38" t="s">
        <v>264</v>
      </c>
    </row>
    <row r="39" spans="1:43" ht="15">
      <c r="A39" s="40">
        <v>31</v>
      </c>
      <c r="B39" s="40" t="s">
        <v>376</v>
      </c>
      <c r="C39" s="40" t="s">
        <v>377</v>
      </c>
      <c r="D39" s="40" t="s">
        <v>378</v>
      </c>
      <c r="E39" s="41" t="s">
        <v>56</v>
      </c>
      <c r="F39" s="40" t="s">
        <v>43</v>
      </c>
      <c r="G39" s="40" t="s">
        <v>85</v>
      </c>
      <c r="H39" s="40" t="s">
        <v>60</v>
      </c>
      <c r="I39" s="41" t="s">
        <v>379</v>
      </c>
      <c r="J39" s="40" t="s">
        <v>44</v>
      </c>
      <c r="K39" s="40" t="s">
        <v>42</v>
      </c>
      <c r="L39" s="40" t="s">
        <v>43</v>
      </c>
      <c r="M39" s="40" t="s">
        <v>33</v>
      </c>
      <c r="N39" s="41" t="s">
        <v>160</v>
      </c>
      <c r="O39" s="40" t="s">
        <v>68</v>
      </c>
      <c r="P39" s="40" t="s">
        <v>38</v>
      </c>
      <c r="Q39" s="40" t="s">
        <v>85</v>
      </c>
      <c r="R39" s="40" t="s">
        <v>62</v>
      </c>
      <c r="S39" s="2">
        <f t="shared" si="0"/>
        <v>10.333333333333334</v>
      </c>
      <c r="T39" s="41" t="s">
        <v>380</v>
      </c>
      <c r="U39" s="40" t="s">
        <v>123</v>
      </c>
      <c r="V39" s="40" t="s">
        <v>45</v>
      </c>
      <c r="W39" s="40" t="s">
        <v>60</v>
      </c>
      <c r="X39" s="40" t="s">
        <v>97</v>
      </c>
      <c r="Y39" s="41" t="s">
        <v>381</v>
      </c>
      <c r="Z39" s="40" t="s">
        <v>38</v>
      </c>
      <c r="AA39" s="40" t="s">
        <v>50</v>
      </c>
      <c r="AB39" s="40" t="s">
        <v>38</v>
      </c>
      <c r="AC39" s="40" t="s">
        <v>67</v>
      </c>
      <c r="AD39" s="41" t="s">
        <v>35</v>
      </c>
      <c r="AE39" s="40" t="s">
        <v>41</v>
      </c>
      <c r="AF39" s="40" t="s">
        <v>33</v>
      </c>
      <c r="AG39" s="40" t="s">
        <v>47</v>
      </c>
      <c r="AH39" s="40" t="s">
        <v>96</v>
      </c>
      <c r="AI39" s="2">
        <f t="shared" si="1"/>
        <v>11.089333333333332</v>
      </c>
      <c r="AJ39" s="2">
        <f t="shared" si="2"/>
        <v>10.711333333333332</v>
      </c>
      <c r="AK39" s="42" t="str">
        <f t="shared" si="3"/>
        <v>Admis</v>
      </c>
      <c r="AL39" s="3"/>
      <c r="AM39" t="s">
        <v>368</v>
      </c>
      <c r="AN39" t="s">
        <v>975</v>
      </c>
      <c r="AO39" t="s">
        <v>915</v>
      </c>
      <c r="AP39" t="s">
        <v>369</v>
      </c>
      <c r="AQ39" t="s">
        <v>370</v>
      </c>
    </row>
    <row r="40" spans="1:43" ht="15">
      <c r="A40" s="40">
        <v>32</v>
      </c>
      <c r="B40" s="40" t="s">
        <v>383</v>
      </c>
      <c r="C40" s="40" t="s">
        <v>384</v>
      </c>
      <c r="D40" s="40" t="s">
        <v>385</v>
      </c>
      <c r="E40" s="41" t="s">
        <v>167</v>
      </c>
      <c r="F40" s="40" t="s">
        <v>33</v>
      </c>
      <c r="G40" s="40" t="s">
        <v>39</v>
      </c>
      <c r="H40" s="40" t="s">
        <v>33</v>
      </c>
      <c r="I40" s="41" t="s">
        <v>386</v>
      </c>
      <c r="J40" s="40" t="s">
        <v>41</v>
      </c>
      <c r="K40" s="40" t="s">
        <v>333</v>
      </c>
      <c r="L40" s="40" t="s">
        <v>236</v>
      </c>
      <c r="M40" s="40" t="s">
        <v>35</v>
      </c>
      <c r="N40" s="41" t="s">
        <v>119</v>
      </c>
      <c r="O40" s="40" t="s">
        <v>33</v>
      </c>
      <c r="P40" s="40" t="s">
        <v>42</v>
      </c>
      <c r="Q40" s="40" t="s">
        <v>79</v>
      </c>
      <c r="R40" s="40" t="s">
        <v>33</v>
      </c>
      <c r="S40" s="2">
        <f t="shared" si="0"/>
        <v>10.149333333333333</v>
      </c>
      <c r="T40" s="41" t="s">
        <v>50</v>
      </c>
      <c r="U40" s="40" t="s">
        <v>32</v>
      </c>
      <c r="V40" s="40" t="s">
        <v>38</v>
      </c>
      <c r="W40" s="40" t="s">
        <v>141</v>
      </c>
      <c r="X40" s="40" t="s">
        <v>59</v>
      </c>
      <c r="Y40" s="41" t="s">
        <v>387</v>
      </c>
      <c r="Z40" s="40" t="s">
        <v>126</v>
      </c>
      <c r="AA40" s="40" t="s">
        <v>33</v>
      </c>
      <c r="AB40" s="40" t="s">
        <v>38</v>
      </c>
      <c r="AC40" s="40" t="s">
        <v>141</v>
      </c>
      <c r="AD40" s="41" t="s">
        <v>183</v>
      </c>
      <c r="AE40" s="40" t="s">
        <v>108</v>
      </c>
      <c r="AF40" s="40" t="s">
        <v>38</v>
      </c>
      <c r="AG40" s="40" t="s">
        <v>388</v>
      </c>
      <c r="AH40" s="40" t="s">
        <v>86</v>
      </c>
      <c r="AI40" s="2">
        <f t="shared" si="1"/>
        <v>11.011333333333335</v>
      </c>
      <c r="AJ40" s="2">
        <f t="shared" si="2"/>
        <v>10.580333333333334</v>
      </c>
      <c r="AK40" s="42" t="str">
        <f t="shared" si="3"/>
        <v>Admis</v>
      </c>
      <c r="AL40" s="3"/>
      <c r="AM40" t="s">
        <v>376</v>
      </c>
      <c r="AN40" t="s">
        <v>976</v>
      </c>
      <c r="AO40" t="s">
        <v>977</v>
      </c>
      <c r="AP40" t="s">
        <v>377</v>
      </c>
      <c r="AQ40" t="s">
        <v>378</v>
      </c>
    </row>
    <row r="41" spans="1:43" ht="15">
      <c r="A41" s="40">
        <v>33</v>
      </c>
      <c r="B41" s="40" t="s">
        <v>389</v>
      </c>
      <c r="C41" s="40" t="s">
        <v>390</v>
      </c>
      <c r="D41" s="40" t="s">
        <v>391</v>
      </c>
      <c r="E41" s="41" t="s">
        <v>113</v>
      </c>
      <c r="F41" s="40" t="s">
        <v>83</v>
      </c>
      <c r="G41" s="40" t="s">
        <v>90</v>
      </c>
      <c r="H41" s="40" t="s">
        <v>56</v>
      </c>
      <c r="I41" s="41" t="s">
        <v>255</v>
      </c>
      <c r="J41" s="40" t="s">
        <v>33</v>
      </c>
      <c r="K41" s="40" t="s">
        <v>237</v>
      </c>
      <c r="L41" s="40" t="s">
        <v>137</v>
      </c>
      <c r="M41" s="40" t="s">
        <v>33</v>
      </c>
      <c r="N41" s="41" t="s">
        <v>247</v>
      </c>
      <c r="O41" s="40" t="s">
        <v>44</v>
      </c>
      <c r="P41" s="40" t="s">
        <v>33</v>
      </c>
      <c r="Q41" s="40" t="s">
        <v>92</v>
      </c>
      <c r="R41" s="40" t="s">
        <v>50</v>
      </c>
      <c r="S41" s="2">
        <f t="shared" si="0"/>
        <v>10.046</v>
      </c>
      <c r="T41" s="41" t="s">
        <v>67</v>
      </c>
      <c r="U41" s="40" t="s">
        <v>82</v>
      </c>
      <c r="V41" s="40" t="s">
        <v>45</v>
      </c>
      <c r="W41" s="40" t="s">
        <v>32</v>
      </c>
      <c r="X41" s="40" t="s">
        <v>44</v>
      </c>
      <c r="Y41" s="41" t="s">
        <v>303</v>
      </c>
      <c r="Z41" s="40" t="s">
        <v>161</v>
      </c>
      <c r="AA41" s="40" t="s">
        <v>34</v>
      </c>
      <c r="AB41" s="40" t="s">
        <v>32</v>
      </c>
      <c r="AC41" s="40" t="s">
        <v>44</v>
      </c>
      <c r="AD41" s="41" t="s">
        <v>44</v>
      </c>
      <c r="AE41" s="40" t="s">
        <v>50</v>
      </c>
      <c r="AF41" s="40" t="s">
        <v>44</v>
      </c>
      <c r="AG41" s="40" t="s">
        <v>65</v>
      </c>
      <c r="AH41" s="40" t="s">
        <v>47</v>
      </c>
      <c r="AI41" s="2">
        <f t="shared" si="1"/>
        <v>9.905333333333333</v>
      </c>
      <c r="AJ41" s="2">
        <f t="shared" si="2"/>
        <v>9.975666666666665</v>
      </c>
      <c r="AK41" s="42" t="str">
        <f t="shared" si="3"/>
        <v>AJourné</v>
      </c>
      <c r="AL41" s="3"/>
      <c r="AM41" t="s">
        <v>383</v>
      </c>
      <c r="AN41" t="s">
        <v>925</v>
      </c>
      <c r="AO41" t="s">
        <v>921</v>
      </c>
      <c r="AP41" t="s">
        <v>384</v>
      </c>
      <c r="AQ41" t="s">
        <v>385</v>
      </c>
    </row>
    <row r="42" spans="1:43" ht="15">
      <c r="A42" s="40">
        <v>34</v>
      </c>
      <c r="B42" s="40" t="s">
        <v>400</v>
      </c>
      <c r="C42" s="40" t="s">
        <v>401</v>
      </c>
      <c r="D42" s="40" t="s">
        <v>402</v>
      </c>
      <c r="E42" s="41" t="s">
        <v>403</v>
      </c>
      <c r="F42" s="40" t="s">
        <v>135</v>
      </c>
      <c r="G42" s="40" t="s">
        <v>60</v>
      </c>
      <c r="H42" s="40" t="s">
        <v>33</v>
      </c>
      <c r="I42" s="41" t="s">
        <v>404</v>
      </c>
      <c r="J42" s="40" t="s">
        <v>33</v>
      </c>
      <c r="K42" s="40" t="s">
        <v>268</v>
      </c>
      <c r="L42" s="40" t="s">
        <v>116</v>
      </c>
      <c r="M42" s="40" t="s">
        <v>135</v>
      </c>
      <c r="N42" s="41" t="s">
        <v>238</v>
      </c>
      <c r="O42" s="40" t="s">
        <v>44</v>
      </c>
      <c r="P42" s="40" t="s">
        <v>135</v>
      </c>
      <c r="Q42" s="40" t="s">
        <v>49</v>
      </c>
      <c r="R42" s="40" t="s">
        <v>363</v>
      </c>
      <c r="S42" s="2">
        <f t="shared" si="0"/>
        <v>8.472000000000001</v>
      </c>
      <c r="T42" s="41" t="s">
        <v>396</v>
      </c>
      <c r="U42" s="40" t="s">
        <v>47</v>
      </c>
      <c r="V42" s="40" t="s">
        <v>33</v>
      </c>
      <c r="W42" s="40" t="s">
        <v>60</v>
      </c>
      <c r="X42" s="40" t="s">
        <v>42</v>
      </c>
      <c r="Y42" s="41" t="s">
        <v>46</v>
      </c>
      <c r="Z42" s="40" t="s">
        <v>49</v>
      </c>
      <c r="AA42" s="40" t="s">
        <v>47</v>
      </c>
      <c r="AB42" s="40" t="s">
        <v>45</v>
      </c>
      <c r="AC42" s="40" t="s">
        <v>44</v>
      </c>
      <c r="AD42" s="41" t="s">
        <v>35</v>
      </c>
      <c r="AE42" s="40" t="s">
        <v>42</v>
      </c>
      <c r="AF42" s="40" t="s">
        <v>44</v>
      </c>
      <c r="AG42" s="40" t="s">
        <v>34</v>
      </c>
      <c r="AH42" s="40" t="s">
        <v>103</v>
      </c>
      <c r="AI42" s="2">
        <f t="shared" si="1"/>
        <v>10.160666666666668</v>
      </c>
      <c r="AJ42" s="2">
        <f t="shared" si="2"/>
        <v>9.316333333333334</v>
      </c>
      <c r="AK42" s="42" t="str">
        <f t="shared" si="3"/>
        <v>AJourné</v>
      </c>
      <c r="AL42" s="3"/>
      <c r="AM42" t="s">
        <v>389</v>
      </c>
      <c r="AN42" t="s">
        <v>978</v>
      </c>
      <c r="AO42" t="s">
        <v>915</v>
      </c>
      <c r="AP42" t="s">
        <v>390</v>
      </c>
      <c r="AQ42" t="s">
        <v>391</v>
      </c>
    </row>
    <row r="43" spans="1:43" ht="15">
      <c r="A43" s="40">
        <v>35</v>
      </c>
      <c r="B43" s="40" t="s">
        <v>408</v>
      </c>
      <c r="C43" s="40" t="s">
        <v>409</v>
      </c>
      <c r="D43" s="40" t="s">
        <v>410</v>
      </c>
      <c r="E43" s="41" t="s">
        <v>137</v>
      </c>
      <c r="F43" s="40" t="s">
        <v>116</v>
      </c>
      <c r="G43" s="40" t="s">
        <v>33</v>
      </c>
      <c r="H43" s="40" t="s">
        <v>83</v>
      </c>
      <c r="I43" s="41" t="s">
        <v>411</v>
      </c>
      <c r="J43" s="40" t="s">
        <v>38</v>
      </c>
      <c r="K43" s="40" t="s">
        <v>412</v>
      </c>
      <c r="L43" s="40" t="s">
        <v>64</v>
      </c>
      <c r="M43" s="40" t="s">
        <v>33</v>
      </c>
      <c r="N43" s="41" t="s">
        <v>242</v>
      </c>
      <c r="O43" s="40" t="s">
        <v>38</v>
      </c>
      <c r="P43" s="40" t="s">
        <v>135</v>
      </c>
      <c r="Q43" s="40" t="s">
        <v>62</v>
      </c>
      <c r="R43" s="40" t="s">
        <v>68</v>
      </c>
      <c r="S43" s="2">
        <f t="shared" si="0"/>
        <v>8.96</v>
      </c>
      <c r="T43" s="41" t="s">
        <v>50</v>
      </c>
      <c r="U43" s="40" t="s">
        <v>116</v>
      </c>
      <c r="V43" s="40" t="s">
        <v>39</v>
      </c>
      <c r="W43" s="40" t="s">
        <v>33</v>
      </c>
      <c r="X43" s="40" t="s">
        <v>97</v>
      </c>
      <c r="Y43" s="41" t="s">
        <v>413</v>
      </c>
      <c r="Z43" s="40" t="s">
        <v>161</v>
      </c>
      <c r="AA43" s="40" t="s">
        <v>33</v>
      </c>
      <c r="AB43" s="40" t="s">
        <v>38</v>
      </c>
      <c r="AC43" s="40" t="s">
        <v>142</v>
      </c>
      <c r="AD43" s="41" t="s">
        <v>263</v>
      </c>
      <c r="AE43" s="40" t="s">
        <v>42</v>
      </c>
      <c r="AF43" s="40" t="s">
        <v>44</v>
      </c>
      <c r="AG43" s="40" t="s">
        <v>50</v>
      </c>
      <c r="AH43" s="40" t="s">
        <v>41</v>
      </c>
      <c r="AI43" s="2">
        <f t="shared" si="1"/>
        <v>10.711333333333334</v>
      </c>
      <c r="AJ43" s="2">
        <f t="shared" si="2"/>
        <v>9.835666666666668</v>
      </c>
      <c r="AK43" s="42" t="str">
        <f t="shared" si="3"/>
        <v>AJourné</v>
      </c>
      <c r="AL43" s="3"/>
      <c r="AM43" t="s">
        <v>400</v>
      </c>
      <c r="AN43" t="s">
        <v>981</v>
      </c>
      <c r="AO43" t="s">
        <v>932</v>
      </c>
      <c r="AP43" t="s">
        <v>401</v>
      </c>
      <c r="AQ43" t="s">
        <v>402</v>
      </c>
    </row>
    <row r="44" spans="1:43" ht="15">
      <c r="A44" s="40">
        <v>36</v>
      </c>
      <c r="B44" s="40" t="s">
        <v>414</v>
      </c>
      <c r="C44" s="40" t="s">
        <v>415</v>
      </c>
      <c r="D44" s="40" t="s">
        <v>416</v>
      </c>
      <c r="E44" s="41" t="s">
        <v>91</v>
      </c>
      <c r="F44" s="40" t="s">
        <v>142</v>
      </c>
      <c r="G44" s="40" t="s">
        <v>60</v>
      </c>
      <c r="H44" s="40" t="s">
        <v>50</v>
      </c>
      <c r="I44" s="41" t="s">
        <v>136</v>
      </c>
      <c r="J44" s="40" t="s">
        <v>85</v>
      </c>
      <c r="K44" s="40" t="s">
        <v>228</v>
      </c>
      <c r="L44" s="40" t="s">
        <v>141</v>
      </c>
      <c r="M44" s="40" t="s">
        <v>91</v>
      </c>
      <c r="N44" s="41" t="s">
        <v>196</v>
      </c>
      <c r="O44" s="40" t="s">
        <v>35</v>
      </c>
      <c r="P44" s="40" t="s">
        <v>38</v>
      </c>
      <c r="Q44" s="40" t="s">
        <v>49</v>
      </c>
      <c r="R44" s="40" t="s">
        <v>47</v>
      </c>
      <c r="S44" s="2">
        <f t="shared" si="0"/>
        <v>10.241333333333333</v>
      </c>
      <c r="T44" s="41" t="s">
        <v>91</v>
      </c>
      <c r="U44" s="40" t="s">
        <v>83</v>
      </c>
      <c r="V44" s="40" t="s">
        <v>47</v>
      </c>
      <c r="W44" s="40" t="s">
        <v>123</v>
      </c>
      <c r="X44" s="40" t="s">
        <v>50</v>
      </c>
      <c r="Y44" s="41" t="s">
        <v>219</v>
      </c>
      <c r="Z44" s="40" t="s">
        <v>38</v>
      </c>
      <c r="AA44" s="40" t="s">
        <v>38</v>
      </c>
      <c r="AB44" s="40" t="s">
        <v>32</v>
      </c>
      <c r="AC44" s="40" t="s">
        <v>44</v>
      </c>
      <c r="AD44" s="41" t="s">
        <v>182</v>
      </c>
      <c r="AE44" s="40" t="s">
        <v>42</v>
      </c>
      <c r="AF44" s="40" t="s">
        <v>44</v>
      </c>
      <c r="AG44" s="40" t="s">
        <v>126</v>
      </c>
      <c r="AH44" s="40" t="s">
        <v>33</v>
      </c>
      <c r="AI44" s="2">
        <f t="shared" si="1"/>
        <v>10.156666666666666</v>
      </c>
      <c r="AJ44" s="2">
        <f t="shared" si="2"/>
        <v>10.199</v>
      </c>
      <c r="AK44" s="42" t="str">
        <f t="shared" si="3"/>
        <v>Admis</v>
      </c>
      <c r="AL44" s="3"/>
      <c r="AM44" t="s">
        <v>408</v>
      </c>
      <c r="AN44" t="s">
        <v>983</v>
      </c>
      <c r="AO44" t="s">
        <v>979</v>
      </c>
      <c r="AP44" t="s">
        <v>409</v>
      </c>
      <c r="AQ44" t="s">
        <v>410</v>
      </c>
    </row>
    <row r="45" spans="1:43" ht="15">
      <c r="A45" s="40">
        <v>37</v>
      </c>
      <c r="B45" s="40" t="s">
        <v>421</v>
      </c>
      <c r="C45" s="40" t="s">
        <v>422</v>
      </c>
      <c r="D45" s="40" t="s">
        <v>423</v>
      </c>
      <c r="E45" s="41" t="s">
        <v>167</v>
      </c>
      <c r="F45" s="40" t="s">
        <v>44</v>
      </c>
      <c r="G45" s="40" t="s">
        <v>39</v>
      </c>
      <c r="H45" s="40" t="s">
        <v>85</v>
      </c>
      <c r="I45" s="41" t="s">
        <v>424</v>
      </c>
      <c r="J45" s="40" t="s">
        <v>49</v>
      </c>
      <c r="K45" s="40" t="s">
        <v>268</v>
      </c>
      <c r="L45" s="40" t="s">
        <v>148</v>
      </c>
      <c r="M45" s="40" t="s">
        <v>33</v>
      </c>
      <c r="N45" s="41" t="s">
        <v>50</v>
      </c>
      <c r="O45" s="40" t="s">
        <v>171</v>
      </c>
      <c r="P45" s="40" t="s">
        <v>38</v>
      </c>
      <c r="Q45" s="40" t="s">
        <v>85</v>
      </c>
      <c r="R45" s="40" t="s">
        <v>40</v>
      </c>
      <c r="S45" s="2">
        <f t="shared" si="0"/>
        <v>10.505333333333333</v>
      </c>
      <c r="T45" s="41" t="s">
        <v>62</v>
      </c>
      <c r="U45" s="40" t="s">
        <v>50</v>
      </c>
      <c r="V45" s="40" t="s">
        <v>141</v>
      </c>
      <c r="W45" s="40" t="s">
        <v>148</v>
      </c>
      <c r="X45" s="40" t="s">
        <v>33</v>
      </c>
      <c r="Y45" s="41" t="s">
        <v>94</v>
      </c>
      <c r="Z45" s="40" t="s">
        <v>126</v>
      </c>
      <c r="AA45" s="40" t="s">
        <v>50</v>
      </c>
      <c r="AB45" s="40" t="s">
        <v>32</v>
      </c>
      <c r="AC45" s="40" t="s">
        <v>67</v>
      </c>
      <c r="AD45" s="41" t="s">
        <v>242</v>
      </c>
      <c r="AE45" s="40" t="s">
        <v>50</v>
      </c>
      <c r="AF45" s="40" t="s">
        <v>33</v>
      </c>
      <c r="AG45" s="40" t="s">
        <v>256</v>
      </c>
      <c r="AH45" s="40" t="s">
        <v>34</v>
      </c>
      <c r="AI45" s="2">
        <f t="shared" si="1"/>
        <v>11.028</v>
      </c>
      <c r="AJ45" s="2">
        <f t="shared" si="2"/>
        <v>10.766666666666666</v>
      </c>
      <c r="AK45" s="42" t="str">
        <f t="shared" si="3"/>
        <v>Admis</v>
      </c>
      <c r="AL45" s="3"/>
      <c r="AM45" t="s">
        <v>414</v>
      </c>
      <c r="AN45" t="s">
        <v>984</v>
      </c>
      <c r="AO45" t="s">
        <v>963</v>
      </c>
      <c r="AP45" t="s">
        <v>415</v>
      </c>
      <c r="AQ45" t="s">
        <v>416</v>
      </c>
    </row>
    <row r="46" spans="1:43" ht="15">
      <c r="A46" s="40">
        <v>38</v>
      </c>
      <c r="B46" s="40" t="s">
        <v>426</v>
      </c>
      <c r="C46" s="40" t="s">
        <v>427</v>
      </c>
      <c r="D46" s="40" t="s">
        <v>428</v>
      </c>
      <c r="E46" s="41" t="s">
        <v>33</v>
      </c>
      <c r="F46" s="40" t="s">
        <v>42</v>
      </c>
      <c r="G46" s="40" t="s">
        <v>60</v>
      </c>
      <c r="H46" s="40" t="s">
        <v>56</v>
      </c>
      <c r="I46" s="41" t="s">
        <v>158</v>
      </c>
      <c r="J46" s="40" t="s">
        <v>85</v>
      </c>
      <c r="K46" s="40" t="s">
        <v>105</v>
      </c>
      <c r="L46" s="40" t="s">
        <v>75</v>
      </c>
      <c r="M46" s="40" t="s">
        <v>33</v>
      </c>
      <c r="N46" s="41" t="s">
        <v>119</v>
      </c>
      <c r="O46" s="40" t="s">
        <v>33</v>
      </c>
      <c r="P46" s="40" t="s">
        <v>135</v>
      </c>
      <c r="Q46" s="40" t="s">
        <v>284</v>
      </c>
      <c r="R46" s="40" t="s">
        <v>85</v>
      </c>
      <c r="S46" s="2">
        <f t="shared" si="0"/>
        <v>9.867333333333333</v>
      </c>
      <c r="T46" s="41" t="s">
        <v>382</v>
      </c>
      <c r="U46" s="40" t="s">
        <v>114</v>
      </c>
      <c r="V46" s="40" t="s">
        <v>38</v>
      </c>
      <c r="W46" s="40" t="s">
        <v>50</v>
      </c>
      <c r="X46" s="40" t="s">
        <v>97</v>
      </c>
      <c r="Y46" s="41" t="s">
        <v>317</v>
      </c>
      <c r="Z46" s="40" t="s">
        <v>85</v>
      </c>
      <c r="AA46" s="40" t="s">
        <v>143</v>
      </c>
      <c r="AB46" s="40" t="s">
        <v>60</v>
      </c>
      <c r="AC46" s="40" t="s">
        <v>99</v>
      </c>
      <c r="AD46" s="41" t="s">
        <v>160</v>
      </c>
      <c r="AE46" s="40" t="s">
        <v>154</v>
      </c>
      <c r="AF46" s="40" t="s">
        <v>65</v>
      </c>
      <c r="AG46" s="40" t="s">
        <v>161</v>
      </c>
      <c r="AH46" s="40" t="s">
        <v>161</v>
      </c>
      <c r="AI46" s="2">
        <f t="shared" si="1"/>
        <v>10.266</v>
      </c>
      <c r="AJ46" s="2">
        <f t="shared" si="2"/>
        <v>10.066666666666666</v>
      </c>
      <c r="AK46" s="42" t="str">
        <f t="shared" si="3"/>
        <v>Admis</v>
      </c>
      <c r="AL46" s="3"/>
      <c r="AM46" t="s">
        <v>421</v>
      </c>
      <c r="AN46" t="s">
        <v>985</v>
      </c>
      <c r="AO46" t="s">
        <v>977</v>
      </c>
      <c r="AP46" t="s">
        <v>422</v>
      </c>
      <c r="AQ46" t="s">
        <v>423</v>
      </c>
    </row>
    <row r="47" spans="1:43" ht="15">
      <c r="A47" s="40">
        <v>39</v>
      </c>
      <c r="B47" s="40" t="s">
        <v>431</v>
      </c>
      <c r="C47" s="40" t="s">
        <v>432</v>
      </c>
      <c r="D47" s="40" t="s">
        <v>433</v>
      </c>
      <c r="E47" s="41" t="s">
        <v>91</v>
      </c>
      <c r="F47" s="40" t="s">
        <v>142</v>
      </c>
      <c r="G47" s="40" t="s">
        <v>60</v>
      </c>
      <c r="H47" s="40" t="s">
        <v>50</v>
      </c>
      <c r="I47" s="41" t="s">
        <v>163</v>
      </c>
      <c r="J47" s="40" t="s">
        <v>38</v>
      </c>
      <c r="K47" s="40" t="s">
        <v>82</v>
      </c>
      <c r="L47" s="40" t="s">
        <v>32</v>
      </c>
      <c r="M47" s="40" t="s">
        <v>97</v>
      </c>
      <c r="N47" s="41" t="s">
        <v>434</v>
      </c>
      <c r="O47" s="40" t="s">
        <v>97</v>
      </c>
      <c r="P47" s="40" t="s">
        <v>44</v>
      </c>
      <c r="Q47" s="40" t="s">
        <v>121</v>
      </c>
      <c r="R47" s="40" t="s">
        <v>41</v>
      </c>
      <c r="S47" s="2">
        <f t="shared" si="0"/>
        <v>10.735999999999999</v>
      </c>
      <c r="T47" s="41" t="s">
        <v>81</v>
      </c>
      <c r="U47" s="40" t="s">
        <v>76</v>
      </c>
      <c r="V47" s="40" t="s">
        <v>85</v>
      </c>
      <c r="W47" s="40" t="s">
        <v>85</v>
      </c>
      <c r="X47" s="40" t="s">
        <v>105</v>
      </c>
      <c r="Y47" s="41" t="s">
        <v>219</v>
      </c>
      <c r="Z47" s="40" t="s">
        <v>161</v>
      </c>
      <c r="AA47" s="40" t="s">
        <v>59</v>
      </c>
      <c r="AB47" s="40" t="s">
        <v>56</v>
      </c>
      <c r="AC47" s="40" t="s">
        <v>99</v>
      </c>
      <c r="AD47" s="41" t="s">
        <v>240</v>
      </c>
      <c r="AE47" s="40" t="s">
        <v>42</v>
      </c>
      <c r="AF47" s="40" t="s">
        <v>33</v>
      </c>
      <c r="AG47" s="40" t="s">
        <v>435</v>
      </c>
      <c r="AH47" s="40" t="s">
        <v>182</v>
      </c>
      <c r="AI47" s="2">
        <f t="shared" si="1"/>
        <v>9.274000000000001</v>
      </c>
      <c r="AJ47" s="2">
        <f t="shared" si="2"/>
        <v>10.004999999999999</v>
      </c>
      <c r="AK47" s="42" t="str">
        <f t="shared" si="3"/>
        <v>Admis</v>
      </c>
      <c r="AL47" s="3"/>
      <c r="AM47" t="s">
        <v>426</v>
      </c>
      <c r="AN47" t="s">
        <v>986</v>
      </c>
      <c r="AO47" t="s">
        <v>923</v>
      </c>
      <c r="AP47" t="s">
        <v>427</v>
      </c>
      <c r="AQ47" t="s">
        <v>428</v>
      </c>
    </row>
    <row r="48" spans="1:43" ht="15">
      <c r="A48" s="40">
        <v>40</v>
      </c>
      <c r="B48" s="40" t="s">
        <v>436</v>
      </c>
      <c r="C48" s="40" t="s">
        <v>437</v>
      </c>
      <c r="D48" s="40" t="s">
        <v>438</v>
      </c>
      <c r="E48" s="41" t="s">
        <v>60</v>
      </c>
      <c r="F48" s="40" t="s">
        <v>42</v>
      </c>
      <c r="G48" s="40" t="s">
        <v>60</v>
      </c>
      <c r="H48" s="40" t="s">
        <v>45</v>
      </c>
      <c r="I48" s="41" t="s">
        <v>124</v>
      </c>
      <c r="J48" s="40" t="s">
        <v>85</v>
      </c>
      <c r="K48" s="40" t="s">
        <v>56</v>
      </c>
      <c r="L48" s="40" t="s">
        <v>45</v>
      </c>
      <c r="M48" s="40" t="s">
        <v>97</v>
      </c>
      <c r="N48" s="41" t="s">
        <v>207</v>
      </c>
      <c r="O48" s="40" t="s">
        <v>33</v>
      </c>
      <c r="P48" s="40" t="s">
        <v>85</v>
      </c>
      <c r="Q48" s="40" t="s">
        <v>86</v>
      </c>
      <c r="R48" s="40" t="s">
        <v>49</v>
      </c>
      <c r="S48" s="2">
        <f t="shared" si="0"/>
        <v>11.394666666666668</v>
      </c>
      <c r="T48" s="41" t="s">
        <v>439</v>
      </c>
      <c r="U48" s="40" t="s">
        <v>33</v>
      </c>
      <c r="V48" s="40" t="s">
        <v>56</v>
      </c>
      <c r="W48" s="40" t="s">
        <v>56</v>
      </c>
      <c r="X48" s="40" t="s">
        <v>105</v>
      </c>
      <c r="Y48" s="41" t="s">
        <v>440</v>
      </c>
      <c r="Z48" s="40" t="s">
        <v>161</v>
      </c>
      <c r="AA48" s="40" t="s">
        <v>154</v>
      </c>
      <c r="AB48" s="40" t="s">
        <v>45</v>
      </c>
      <c r="AC48" s="40" t="s">
        <v>56</v>
      </c>
      <c r="AD48" s="41" t="s">
        <v>344</v>
      </c>
      <c r="AE48" s="40" t="s">
        <v>101</v>
      </c>
      <c r="AF48" s="40" t="s">
        <v>44</v>
      </c>
      <c r="AG48" s="40" t="s">
        <v>34</v>
      </c>
      <c r="AH48" s="40" t="s">
        <v>91</v>
      </c>
      <c r="AI48" s="2">
        <f t="shared" si="1"/>
        <v>9.825333333333333</v>
      </c>
      <c r="AJ48" s="2">
        <f t="shared" si="2"/>
        <v>10.61</v>
      </c>
      <c r="AK48" s="42" t="str">
        <f t="shared" si="3"/>
        <v>Admis</v>
      </c>
      <c r="AL48" s="3"/>
      <c r="AM48" t="s">
        <v>431</v>
      </c>
      <c r="AN48" t="s">
        <v>987</v>
      </c>
      <c r="AO48" t="s">
        <v>988</v>
      </c>
      <c r="AP48" t="s">
        <v>432</v>
      </c>
      <c r="AQ48" t="s">
        <v>433</v>
      </c>
    </row>
    <row r="49" spans="1:43" ht="15">
      <c r="A49" s="40">
        <v>41</v>
      </c>
      <c r="B49" s="40" t="s">
        <v>441</v>
      </c>
      <c r="C49" s="40" t="s">
        <v>442</v>
      </c>
      <c r="D49" s="40" t="s">
        <v>443</v>
      </c>
      <c r="E49" s="41" t="s">
        <v>212</v>
      </c>
      <c r="F49" s="40" t="s">
        <v>99</v>
      </c>
      <c r="G49" s="40" t="s">
        <v>141</v>
      </c>
      <c r="H49" s="40" t="s">
        <v>50</v>
      </c>
      <c r="I49" s="41" t="s">
        <v>320</v>
      </c>
      <c r="J49" s="40" t="s">
        <v>161</v>
      </c>
      <c r="K49" s="40" t="s">
        <v>135</v>
      </c>
      <c r="L49" s="40" t="s">
        <v>74</v>
      </c>
      <c r="M49" s="40" t="s">
        <v>38</v>
      </c>
      <c r="N49" s="41" t="s">
        <v>429</v>
      </c>
      <c r="O49" s="40" t="s">
        <v>33</v>
      </c>
      <c r="P49" s="40" t="s">
        <v>59</v>
      </c>
      <c r="Q49" s="40" t="s">
        <v>182</v>
      </c>
      <c r="R49" s="40" t="s">
        <v>33</v>
      </c>
      <c r="S49" s="2">
        <f t="shared" si="0"/>
        <v>10.111333333333333</v>
      </c>
      <c r="T49" s="41" t="s">
        <v>35</v>
      </c>
      <c r="U49" s="40" t="s">
        <v>32</v>
      </c>
      <c r="V49" s="40" t="s">
        <v>90</v>
      </c>
      <c r="W49" s="40" t="s">
        <v>114</v>
      </c>
      <c r="X49" s="40" t="s">
        <v>97</v>
      </c>
      <c r="Y49" s="41" t="s">
        <v>56</v>
      </c>
      <c r="Z49" s="40" t="s">
        <v>161</v>
      </c>
      <c r="AA49" s="40" t="s">
        <v>59</v>
      </c>
      <c r="AB49" s="40" t="s">
        <v>38</v>
      </c>
      <c r="AC49" s="40" t="s">
        <v>67</v>
      </c>
      <c r="AD49" s="41" t="s">
        <v>444</v>
      </c>
      <c r="AE49" s="40" t="s">
        <v>182</v>
      </c>
      <c r="AF49" s="40" t="s">
        <v>105</v>
      </c>
      <c r="AG49" s="40" t="s">
        <v>181</v>
      </c>
      <c r="AH49" s="40" t="s">
        <v>42</v>
      </c>
      <c r="AI49" s="2">
        <f t="shared" si="1"/>
        <v>10.258000000000001</v>
      </c>
      <c r="AJ49" s="2">
        <f t="shared" si="2"/>
        <v>10.184666666666667</v>
      </c>
      <c r="AK49" s="42" t="str">
        <f t="shared" si="3"/>
        <v>Admis</v>
      </c>
      <c r="AL49" s="3"/>
      <c r="AM49" t="s">
        <v>436</v>
      </c>
      <c r="AN49" t="s">
        <v>989</v>
      </c>
      <c r="AO49" t="s">
        <v>949</v>
      </c>
      <c r="AP49" t="s">
        <v>437</v>
      </c>
      <c r="AQ49" t="s">
        <v>438</v>
      </c>
    </row>
    <row r="50" spans="1:43" ht="15">
      <c r="A50" s="40">
        <v>42</v>
      </c>
      <c r="B50" s="40" t="s">
        <v>445</v>
      </c>
      <c r="C50" s="40" t="s">
        <v>446</v>
      </c>
      <c r="D50" s="40" t="s">
        <v>378</v>
      </c>
      <c r="E50" s="41" t="s">
        <v>38</v>
      </c>
      <c r="F50" s="40" t="s">
        <v>50</v>
      </c>
      <c r="G50" s="40" t="s">
        <v>32</v>
      </c>
      <c r="H50" s="40" t="s">
        <v>64</v>
      </c>
      <c r="I50" s="41" t="s">
        <v>217</v>
      </c>
      <c r="J50" s="40" t="s">
        <v>38</v>
      </c>
      <c r="K50" s="40" t="s">
        <v>33</v>
      </c>
      <c r="L50" s="40" t="s">
        <v>45</v>
      </c>
      <c r="M50" s="40" t="s">
        <v>44</v>
      </c>
      <c r="N50" s="41" t="s">
        <v>269</v>
      </c>
      <c r="O50" s="40" t="s">
        <v>34</v>
      </c>
      <c r="P50" s="40" t="s">
        <v>42</v>
      </c>
      <c r="Q50" s="40" t="s">
        <v>363</v>
      </c>
      <c r="R50" s="40" t="s">
        <v>42</v>
      </c>
      <c r="S50" s="2">
        <f t="shared" si="0"/>
        <v>10.982666666666667</v>
      </c>
      <c r="T50" s="41" t="s">
        <v>44</v>
      </c>
      <c r="U50" s="40" t="s">
        <v>142</v>
      </c>
      <c r="V50" s="40" t="s">
        <v>85</v>
      </c>
      <c r="W50" s="40" t="s">
        <v>67</v>
      </c>
      <c r="X50" s="40" t="s">
        <v>105</v>
      </c>
      <c r="Y50" s="41" t="s">
        <v>447</v>
      </c>
      <c r="Z50" s="40" t="s">
        <v>146</v>
      </c>
      <c r="AA50" s="40" t="s">
        <v>47</v>
      </c>
      <c r="AB50" s="40" t="s">
        <v>33</v>
      </c>
      <c r="AC50" s="40" t="s">
        <v>148</v>
      </c>
      <c r="AD50" s="41" t="s">
        <v>291</v>
      </c>
      <c r="AE50" s="40" t="s">
        <v>44</v>
      </c>
      <c r="AF50" s="40" t="s">
        <v>33</v>
      </c>
      <c r="AG50" s="40" t="s">
        <v>284</v>
      </c>
      <c r="AH50" s="40" t="s">
        <v>58</v>
      </c>
      <c r="AI50" s="2">
        <f t="shared" si="1"/>
        <v>9.572666666666667</v>
      </c>
      <c r="AJ50" s="2">
        <f t="shared" si="2"/>
        <v>10.277666666666667</v>
      </c>
      <c r="AK50" s="42" t="str">
        <f t="shared" si="3"/>
        <v>Admis</v>
      </c>
      <c r="AL50" s="3"/>
      <c r="AM50" t="s">
        <v>441</v>
      </c>
      <c r="AN50" t="s">
        <v>990</v>
      </c>
      <c r="AO50" t="s">
        <v>991</v>
      </c>
      <c r="AP50" t="s">
        <v>442</v>
      </c>
      <c r="AQ50" t="s">
        <v>443</v>
      </c>
    </row>
    <row r="51" spans="1:43" ht="15">
      <c r="A51" s="40">
        <v>43</v>
      </c>
      <c r="B51" s="40" t="s">
        <v>449</v>
      </c>
      <c r="C51" s="40" t="s">
        <v>446</v>
      </c>
      <c r="D51" s="40" t="s">
        <v>450</v>
      </c>
      <c r="E51" s="41" t="s">
        <v>91</v>
      </c>
      <c r="F51" s="40" t="s">
        <v>228</v>
      </c>
      <c r="G51" s="40" t="s">
        <v>188</v>
      </c>
      <c r="H51" s="40" t="s">
        <v>59</v>
      </c>
      <c r="I51" s="41" t="s">
        <v>451</v>
      </c>
      <c r="J51" s="40" t="s">
        <v>33</v>
      </c>
      <c r="K51" s="40" t="s">
        <v>135</v>
      </c>
      <c r="L51" s="40" t="s">
        <v>67</v>
      </c>
      <c r="M51" s="40" t="s">
        <v>51</v>
      </c>
      <c r="N51" s="41" t="s">
        <v>403</v>
      </c>
      <c r="O51" s="40" t="s">
        <v>51</v>
      </c>
      <c r="P51" s="40" t="s">
        <v>42</v>
      </c>
      <c r="Q51" s="40" t="s">
        <v>62</v>
      </c>
      <c r="R51" s="40" t="s">
        <v>49</v>
      </c>
      <c r="S51" s="2">
        <f t="shared" si="0"/>
        <v>7.983999999999999</v>
      </c>
      <c r="T51" s="41" t="s">
        <v>452</v>
      </c>
      <c r="U51" s="40" t="s">
        <v>51</v>
      </c>
      <c r="V51" s="40" t="s">
        <v>268</v>
      </c>
      <c r="W51" s="40" t="s">
        <v>237</v>
      </c>
      <c r="X51" s="40" t="s">
        <v>105</v>
      </c>
      <c r="Y51" s="41" t="s">
        <v>453</v>
      </c>
      <c r="Z51" s="40" t="s">
        <v>97</v>
      </c>
      <c r="AA51" s="40" t="s">
        <v>47</v>
      </c>
      <c r="AB51" s="40" t="s">
        <v>135</v>
      </c>
      <c r="AC51" s="40" t="s">
        <v>116</v>
      </c>
      <c r="AD51" s="41" t="s">
        <v>454</v>
      </c>
      <c r="AE51" s="40" t="s">
        <v>51</v>
      </c>
      <c r="AF51" s="40" t="s">
        <v>51</v>
      </c>
      <c r="AG51" s="40" t="s">
        <v>158</v>
      </c>
      <c r="AH51" s="40" t="s">
        <v>143</v>
      </c>
      <c r="AI51" s="2">
        <f t="shared" si="1"/>
        <v>4.978666666666667</v>
      </c>
      <c r="AJ51" s="2">
        <f t="shared" si="2"/>
        <v>6.481333333333334</v>
      </c>
      <c r="AK51" s="42" t="str">
        <f t="shared" si="3"/>
        <v>AJourné</v>
      </c>
      <c r="AL51" s="3"/>
      <c r="AM51" t="s">
        <v>445</v>
      </c>
      <c r="AN51" t="s">
        <v>992</v>
      </c>
      <c r="AO51" t="s">
        <v>977</v>
      </c>
      <c r="AP51" t="s">
        <v>446</v>
      </c>
      <c r="AQ51" t="s">
        <v>378</v>
      </c>
    </row>
    <row r="52" spans="1:43" ht="15">
      <c r="A52" s="40">
        <v>44</v>
      </c>
      <c r="B52" s="40" t="s">
        <v>458</v>
      </c>
      <c r="C52" s="40" t="s">
        <v>459</v>
      </c>
      <c r="D52" s="40" t="s">
        <v>460</v>
      </c>
      <c r="E52" s="41" t="s">
        <v>320</v>
      </c>
      <c r="F52" s="40" t="s">
        <v>154</v>
      </c>
      <c r="G52" s="40" t="s">
        <v>32</v>
      </c>
      <c r="H52" s="40" t="s">
        <v>60</v>
      </c>
      <c r="I52" s="41" t="s">
        <v>331</v>
      </c>
      <c r="J52" s="40" t="s">
        <v>85</v>
      </c>
      <c r="K52" s="40" t="s">
        <v>194</v>
      </c>
      <c r="L52" s="40" t="s">
        <v>60</v>
      </c>
      <c r="M52" s="40" t="s">
        <v>50</v>
      </c>
      <c r="N52" s="41" t="s">
        <v>136</v>
      </c>
      <c r="O52" s="40" t="s">
        <v>182</v>
      </c>
      <c r="P52" s="40" t="s">
        <v>237</v>
      </c>
      <c r="Q52" s="40" t="s">
        <v>96</v>
      </c>
      <c r="R52" s="40" t="s">
        <v>108</v>
      </c>
      <c r="S52" s="2">
        <f t="shared" si="0"/>
        <v>10.092</v>
      </c>
      <c r="T52" s="41" t="s">
        <v>42</v>
      </c>
      <c r="U52" s="40" t="s">
        <v>99</v>
      </c>
      <c r="V52" s="40" t="s">
        <v>67</v>
      </c>
      <c r="W52" s="40" t="s">
        <v>44</v>
      </c>
      <c r="X52" s="40" t="s">
        <v>33</v>
      </c>
      <c r="Y52" s="41" t="s">
        <v>43</v>
      </c>
      <c r="Z52" s="40" t="s">
        <v>85</v>
      </c>
      <c r="AA52" s="40" t="s">
        <v>44</v>
      </c>
      <c r="AB52" s="40" t="s">
        <v>56</v>
      </c>
      <c r="AC52" s="40" t="s">
        <v>142</v>
      </c>
      <c r="AD52" s="41" t="s">
        <v>456</v>
      </c>
      <c r="AE52" s="40" t="s">
        <v>42</v>
      </c>
      <c r="AF52" s="40" t="s">
        <v>44</v>
      </c>
      <c r="AG52" s="40" t="s">
        <v>33</v>
      </c>
      <c r="AH52" s="40" t="s">
        <v>40</v>
      </c>
      <c r="AI52" s="2">
        <f t="shared" si="1"/>
        <v>9.407333333333332</v>
      </c>
      <c r="AJ52" s="2">
        <f t="shared" si="2"/>
        <v>9.749666666666666</v>
      </c>
      <c r="AK52" s="42" t="str">
        <f t="shared" si="3"/>
        <v>AJourné</v>
      </c>
      <c r="AL52" s="3"/>
      <c r="AM52" t="s">
        <v>449</v>
      </c>
      <c r="AN52" t="s">
        <v>993</v>
      </c>
      <c r="AO52" t="s">
        <v>977</v>
      </c>
      <c r="AP52" t="s">
        <v>446</v>
      </c>
      <c r="AQ52" t="s">
        <v>450</v>
      </c>
    </row>
    <row r="53" spans="1:43" ht="15">
      <c r="A53" s="40">
        <v>45</v>
      </c>
      <c r="B53" s="40" t="s">
        <v>461</v>
      </c>
      <c r="C53" s="40" t="s">
        <v>462</v>
      </c>
      <c r="D53" s="40" t="s">
        <v>463</v>
      </c>
      <c r="E53" s="41" t="s">
        <v>100</v>
      </c>
      <c r="F53" s="40" t="s">
        <v>44</v>
      </c>
      <c r="G53" s="40" t="s">
        <v>45</v>
      </c>
      <c r="H53" s="40" t="s">
        <v>45</v>
      </c>
      <c r="I53" s="41" t="s">
        <v>424</v>
      </c>
      <c r="J53" s="40" t="s">
        <v>41</v>
      </c>
      <c r="K53" s="40" t="s">
        <v>155</v>
      </c>
      <c r="L53" s="40" t="s">
        <v>45</v>
      </c>
      <c r="M53" s="40" t="s">
        <v>50</v>
      </c>
      <c r="N53" s="41" t="s">
        <v>34</v>
      </c>
      <c r="O53" s="40" t="s">
        <v>33</v>
      </c>
      <c r="P53" s="40" t="s">
        <v>85</v>
      </c>
      <c r="Q53" s="40" t="s">
        <v>121</v>
      </c>
      <c r="R53" s="40" t="s">
        <v>79</v>
      </c>
      <c r="S53" s="2">
        <f t="shared" si="0"/>
        <v>10.906666666666666</v>
      </c>
      <c r="T53" s="41" t="s">
        <v>68</v>
      </c>
      <c r="U53" s="40" t="s">
        <v>228</v>
      </c>
      <c r="V53" s="40" t="s">
        <v>60</v>
      </c>
      <c r="W53" s="40" t="s">
        <v>364</v>
      </c>
      <c r="X53" s="40" t="s">
        <v>33</v>
      </c>
      <c r="Y53" s="41" t="s">
        <v>464</v>
      </c>
      <c r="Z53" s="40" t="s">
        <v>174</v>
      </c>
      <c r="AA53" s="40" t="s">
        <v>44</v>
      </c>
      <c r="AB53" s="40" t="s">
        <v>45</v>
      </c>
      <c r="AC53" s="40" t="s">
        <v>134</v>
      </c>
      <c r="AD53" s="41" t="s">
        <v>136</v>
      </c>
      <c r="AE53" s="40" t="s">
        <v>108</v>
      </c>
      <c r="AF53" s="40" t="s">
        <v>97</v>
      </c>
      <c r="AG53" s="40" t="s">
        <v>256</v>
      </c>
      <c r="AH53" s="40" t="s">
        <v>40</v>
      </c>
      <c r="AI53" s="2">
        <f t="shared" si="1"/>
        <v>10.698666666666666</v>
      </c>
      <c r="AJ53" s="2">
        <f t="shared" si="2"/>
        <v>10.802666666666667</v>
      </c>
      <c r="AK53" s="42" t="str">
        <f t="shared" si="3"/>
        <v>Admis</v>
      </c>
      <c r="AL53" s="3"/>
      <c r="AM53" t="s">
        <v>458</v>
      </c>
      <c r="AN53" t="s">
        <v>994</v>
      </c>
      <c r="AO53" t="s">
        <v>915</v>
      </c>
      <c r="AP53" t="s">
        <v>459</v>
      </c>
      <c r="AQ53" t="s">
        <v>460</v>
      </c>
    </row>
    <row r="54" spans="1:43" ht="15">
      <c r="A54" s="40">
        <v>46</v>
      </c>
      <c r="B54" s="40" t="s">
        <v>466</v>
      </c>
      <c r="C54" s="40" t="s">
        <v>462</v>
      </c>
      <c r="D54" s="40" t="s">
        <v>402</v>
      </c>
      <c r="E54" s="41" t="s">
        <v>67</v>
      </c>
      <c r="F54" s="40" t="s">
        <v>142</v>
      </c>
      <c r="G54" s="40" t="s">
        <v>60</v>
      </c>
      <c r="H54" s="40" t="s">
        <v>33</v>
      </c>
      <c r="I54" s="41" t="s">
        <v>84</v>
      </c>
      <c r="J54" s="40" t="s">
        <v>41</v>
      </c>
      <c r="K54" s="40" t="s">
        <v>333</v>
      </c>
      <c r="L54" s="40" t="s">
        <v>56</v>
      </c>
      <c r="M54" s="40" t="s">
        <v>50</v>
      </c>
      <c r="N54" s="41" t="s">
        <v>95</v>
      </c>
      <c r="O54" s="40" t="s">
        <v>33</v>
      </c>
      <c r="P54" s="40" t="s">
        <v>97</v>
      </c>
      <c r="Q54" s="40" t="s">
        <v>96</v>
      </c>
      <c r="R54" s="40" t="s">
        <v>158</v>
      </c>
      <c r="S54" s="2">
        <f t="shared" si="0"/>
        <v>10.189333333333334</v>
      </c>
      <c r="T54" s="41" t="s">
        <v>467</v>
      </c>
      <c r="U54" s="40" t="s">
        <v>74</v>
      </c>
      <c r="V54" s="40" t="s">
        <v>97</v>
      </c>
      <c r="W54" s="40" t="s">
        <v>97</v>
      </c>
      <c r="X54" s="40" t="s">
        <v>85</v>
      </c>
      <c r="Y54" s="41" t="s">
        <v>468</v>
      </c>
      <c r="Z54" s="40" t="s">
        <v>161</v>
      </c>
      <c r="AA54" s="40" t="s">
        <v>38</v>
      </c>
      <c r="AB54" s="40" t="s">
        <v>45</v>
      </c>
      <c r="AC54" s="40" t="s">
        <v>44</v>
      </c>
      <c r="AD54" s="41" t="s">
        <v>281</v>
      </c>
      <c r="AE54" s="40" t="s">
        <v>50</v>
      </c>
      <c r="AF54" s="40" t="s">
        <v>38</v>
      </c>
      <c r="AG54" s="40" t="s">
        <v>181</v>
      </c>
      <c r="AH54" s="40" t="s">
        <v>65</v>
      </c>
      <c r="AI54" s="2">
        <f t="shared" si="1"/>
        <v>11.042</v>
      </c>
      <c r="AJ54" s="2">
        <f t="shared" si="2"/>
        <v>10.615666666666666</v>
      </c>
      <c r="AK54" s="42" t="str">
        <f t="shared" si="3"/>
        <v>Admis</v>
      </c>
      <c r="AL54" s="3"/>
      <c r="AM54" t="s">
        <v>461</v>
      </c>
      <c r="AN54" t="s">
        <v>995</v>
      </c>
      <c r="AO54" t="s">
        <v>949</v>
      </c>
      <c r="AP54" t="s">
        <v>462</v>
      </c>
      <c r="AQ54" t="s">
        <v>463</v>
      </c>
    </row>
    <row r="55" spans="1:43" ht="15">
      <c r="A55" s="40">
        <v>47</v>
      </c>
      <c r="B55" s="40" t="s">
        <v>469</v>
      </c>
      <c r="C55" s="40" t="s">
        <v>470</v>
      </c>
      <c r="D55" s="40" t="s">
        <v>471</v>
      </c>
      <c r="E55" s="41" t="s">
        <v>178</v>
      </c>
      <c r="F55" s="40" t="s">
        <v>39</v>
      </c>
      <c r="G55" s="40" t="s">
        <v>67</v>
      </c>
      <c r="H55" s="40" t="s">
        <v>38</v>
      </c>
      <c r="I55" s="41" t="s">
        <v>136</v>
      </c>
      <c r="J55" s="40" t="s">
        <v>35</v>
      </c>
      <c r="K55" s="40" t="s">
        <v>60</v>
      </c>
      <c r="L55" s="40" t="s">
        <v>75</v>
      </c>
      <c r="M55" s="40" t="s">
        <v>33</v>
      </c>
      <c r="N55" s="41" t="s">
        <v>160</v>
      </c>
      <c r="O55" s="40" t="s">
        <v>33</v>
      </c>
      <c r="P55" s="40" t="s">
        <v>154</v>
      </c>
      <c r="Q55" s="40" t="s">
        <v>85</v>
      </c>
      <c r="R55" s="40" t="s">
        <v>41</v>
      </c>
      <c r="S55" s="2">
        <f t="shared" si="0"/>
        <v>10.861333333333333</v>
      </c>
      <c r="T55" s="41" t="s">
        <v>472</v>
      </c>
      <c r="U55" s="40" t="s">
        <v>91</v>
      </c>
      <c r="V55" s="40" t="s">
        <v>39</v>
      </c>
      <c r="W55" s="40" t="s">
        <v>237</v>
      </c>
      <c r="X55" s="40" t="s">
        <v>105</v>
      </c>
      <c r="Y55" s="41" t="s">
        <v>367</v>
      </c>
      <c r="Z55" s="40" t="s">
        <v>126</v>
      </c>
      <c r="AA55" s="40" t="s">
        <v>33</v>
      </c>
      <c r="AB55" s="40" t="s">
        <v>60</v>
      </c>
      <c r="AC55" s="40" t="s">
        <v>33</v>
      </c>
      <c r="AD55" s="41" t="s">
        <v>124</v>
      </c>
      <c r="AE55" s="40" t="s">
        <v>92</v>
      </c>
      <c r="AF55" s="40" t="s">
        <v>33</v>
      </c>
      <c r="AG55" s="40" t="s">
        <v>126</v>
      </c>
      <c r="AH55" s="40" t="s">
        <v>91</v>
      </c>
      <c r="AI55" s="2">
        <f t="shared" si="1"/>
        <v>10.024666666666665</v>
      </c>
      <c r="AJ55" s="2">
        <f t="shared" si="2"/>
        <v>10.442999999999998</v>
      </c>
      <c r="AK55" s="42" t="str">
        <f t="shared" si="3"/>
        <v>Admis</v>
      </c>
      <c r="AL55" s="3"/>
      <c r="AM55" t="s">
        <v>466</v>
      </c>
      <c r="AN55" t="s">
        <v>973</v>
      </c>
      <c r="AO55" t="s">
        <v>996</v>
      </c>
      <c r="AP55" t="s">
        <v>462</v>
      </c>
      <c r="AQ55" t="s">
        <v>402</v>
      </c>
    </row>
    <row r="56" spans="1:43" ht="15">
      <c r="A56" s="40">
        <v>48</v>
      </c>
      <c r="B56" s="40" t="s">
        <v>473</v>
      </c>
      <c r="C56" s="40" t="s">
        <v>474</v>
      </c>
      <c r="D56" s="40" t="s">
        <v>475</v>
      </c>
      <c r="E56" s="41" t="s">
        <v>320</v>
      </c>
      <c r="F56" s="40" t="s">
        <v>44</v>
      </c>
      <c r="G56" s="40" t="s">
        <v>60</v>
      </c>
      <c r="H56" s="40" t="s">
        <v>148</v>
      </c>
      <c r="I56" s="41" t="s">
        <v>83</v>
      </c>
      <c r="J56" s="40" t="s">
        <v>33</v>
      </c>
      <c r="K56" s="40" t="s">
        <v>99</v>
      </c>
      <c r="L56" s="40" t="s">
        <v>83</v>
      </c>
      <c r="M56" s="40" t="s">
        <v>50</v>
      </c>
      <c r="N56" s="41" t="s">
        <v>61</v>
      </c>
      <c r="O56" s="40" t="s">
        <v>154</v>
      </c>
      <c r="P56" s="40" t="s">
        <v>85</v>
      </c>
      <c r="Q56" s="40" t="s">
        <v>33</v>
      </c>
      <c r="R56" s="40" t="s">
        <v>182</v>
      </c>
      <c r="S56" s="2">
        <f t="shared" si="0"/>
        <v>10.046</v>
      </c>
      <c r="T56" s="41" t="s">
        <v>248</v>
      </c>
      <c r="U56" s="40" t="s">
        <v>42</v>
      </c>
      <c r="V56" s="40" t="s">
        <v>85</v>
      </c>
      <c r="W56" s="40" t="s">
        <v>39</v>
      </c>
      <c r="X56" s="40" t="s">
        <v>105</v>
      </c>
      <c r="Y56" s="41" t="s">
        <v>476</v>
      </c>
      <c r="Z56" s="40" t="s">
        <v>174</v>
      </c>
      <c r="AA56" s="40" t="s">
        <v>33</v>
      </c>
      <c r="AB56" s="40" t="s">
        <v>60</v>
      </c>
      <c r="AC56" s="40" t="s">
        <v>32</v>
      </c>
      <c r="AD56" s="41" t="s">
        <v>242</v>
      </c>
      <c r="AE56" s="40" t="s">
        <v>35</v>
      </c>
      <c r="AF56" s="40" t="s">
        <v>59</v>
      </c>
      <c r="AG56" s="40" t="s">
        <v>33</v>
      </c>
      <c r="AH56" s="40" t="s">
        <v>42</v>
      </c>
      <c r="AI56" s="2">
        <f t="shared" si="1"/>
        <v>10.276666666666667</v>
      </c>
      <c r="AJ56" s="2">
        <f t="shared" si="2"/>
        <v>10.161333333333333</v>
      </c>
      <c r="AK56" s="42" t="str">
        <f t="shared" si="3"/>
        <v>Admis</v>
      </c>
      <c r="AL56" s="3"/>
      <c r="AM56" t="s">
        <v>469</v>
      </c>
      <c r="AN56" t="s">
        <v>997</v>
      </c>
      <c r="AO56" t="s">
        <v>977</v>
      </c>
      <c r="AP56" t="s">
        <v>470</v>
      </c>
      <c r="AQ56" t="s">
        <v>471</v>
      </c>
    </row>
    <row r="57" spans="1:43" ht="15">
      <c r="A57" s="40">
        <v>49</v>
      </c>
      <c r="B57" s="40" t="s">
        <v>477</v>
      </c>
      <c r="C57" s="40" t="s">
        <v>478</v>
      </c>
      <c r="D57" s="40" t="s">
        <v>455</v>
      </c>
      <c r="E57" s="41" t="s">
        <v>45</v>
      </c>
      <c r="F57" s="40" t="s">
        <v>35</v>
      </c>
      <c r="G57" s="40" t="s">
        <v>97</v>
      </c>
      <c r="H57" s="40" t="s">
        <v>50</v>
      </c>
      <c r="I57" s="41" t="s">
        <v>118</v>
      </c>
      <c r="J57" s="40" t="s">
        <v>97</v>
      </c>
      <c r="K57" s="40" t="s">
        <v>237</v>
      </c>
      <c r="L57" s="40" t="s">
        <v>142</v>
      </c>
      <c r="M57" s="40" t="s">
        <v>33</v>
      </c>
      <c r="N57" s="41" t="s">
        <v>160</v>
      </c>
      <c r="O57" s="40" t="s">
        <v>44</v>
      </c>
      <c r="P57" s="40" t="s">
        <v>33</v>
      </c>
      <c r="Q57" s="40" t="s">
        <v>97</v>
      </c>
      <c r="R57" s="40" t="s">
        <v>49</v>
      </c>
      <c r="S57" s="2">
        <f t="shared" si="0"/>
        <v>10.533333333333333</v>
      </c>
      <c r="T57" s="41" t="s">
        <v>479</v>
      </c>
      <c r="U57" s="40" t="s">
        <v>51</v>
      </c>
      <c r="V57" s="40" t="s">
        <v>32</v>
      </c>
      <c r="W57" s="40" t="s">
        <v>75</v>
      </c>
      <c r="X57" s="40" t="s">
        <v>33</v>
      </c>
      <c r="Y57" s="41" t="s">
        <v>448</v>
      </c>
      <c r="Z57" s="40" t="s">
        <v>33</v>
      </c>
      <c r="AA57" s="40" t="s">
        <v>50</v>
      </c>
      <c r="AB57" s="40" t="s">
        <v>85</v>
      </c>
      <c r="AC57" s="40" t="s">
        <v>99</v>
      </c>
      <c r="AD57" s="41" t="s">
        <v>222</v>
      </c>
      <c r="AE57" s="40" t="s">
        <v>97</v>
      </c>
      <c r="AF57" s="40" t="s">
        <v>85</v>
      </c>
      <c r="AG57" s="40" t="s">
        <v>35</v>
      </c>
      <c r="AH57" s="40" t="s">
        <v>171</v>
      </c>
      <c r="AI57" s="2">
        <f t="shared" si="1"/>
        <v>9.559999999999999</v>
      </c>
      <c r="AJ57" s="2">
        <f t="shared" si="2"/>
        <v>10.046666666666667</v>
      </c>
      <c r="AK57" s="42" t="str">
        <f t="shared" si="3"/>
        <v>Admis</v>
      </c>
      <c r="AL57" s="3"/>
      <c r="AM57" t="s">
        <v>473</v>
      </c>
      <c r="AN57" t="s">
        <v>955</v>
      </c>
      <c r="AO57" t="s">
        <v>923</v>
      </c>
      <c r="AP57" t="s">
        <v>474</v>
      </c>
      <c r="AQ57" t="s">
        <v>475</v>
      </c>
    </row>
    <row r="58" spans="1:43" ht="15">
      <c r="A58" s="40">
        <v>50</v>
      </c>
      <c r="B58" s="40" t="s">
        <v>485</v>
      </c>
      <c r="C58" s="40" t="s">
        <v>486</v>
      </c>
      <c r="D58" s="40" t="s">
        <v>402</v>
      </c>
      <c r="E58" s="41" t="s">
        <v>33</v>
      </c>
      <c r="F58" s="40" t="s">
        <v>99</v>
      </c>
      <c r="G58" s="40" t="s">
        <v>56</v>
      </c>
      <c r="H58" s="40" t="s">
        <v>56</v>
      </c>
      <c r="I58" s="41" t="s">
        <v>320</v>
      </c>
      <c r="J58" s="40" t="s">
        <v>92</v>
      </c>
      <c r="K58" s="40" t="s">
        <v>65</v>
      </c>
      <c r="L58" s="40" t="s">
        <v>60</v>
      </c>
      <c r="M58" s="40" t="s">
        <v>38</v>
      </c>
      <c r="N58" s="41" t="s">
        <v>196</v>
      </c>
      <c r="O58" s="40" t="s">
        <v>44</v>
      </c>
      <c r="P58" s="40" t="s">
        <v>154</v>
      </c>
      <c r="Q58" s="40" t="s">
        <v>154</v>
      </c>
      <c r="R58" s="40" t="s">
        <v>139</v>
      </c>
      <c r="S58" s="2">
        <f t="shared" si="0"/>
        <v>10.251333333333333</v>
      </c>
      <c r="T58" s="41" t="s">
        <v>137</v>
      </c>
      <c r="U58" s="40" t="s">
        <v>51</v>
      </c>
      <c r="V58" s="40" t="s">
        <v>97</v>
      </c>
      <c r="W58" s="40" t="s">
        <v>32</v>
      </c>
      <c r="X58" s="40" t="s">
        <v>38</v>
      </c>
      <c r="Y58" s="41" t="s">
        <v>66</v>
      </c>
      <c r="Z58" s="40" t="s">
        <v>38</v>
      </c>
      <c r="AA58" s="40" t="s">
        <v>35</v>
      </c>
      <c r="AB58" s="40" t="s">
        <v>42</v>
      </c>
      <c r="AC58" s="40" t="s">
        <v>44</v>
      </c>
      <c r="AD58" s="41" t="s">
        <v>48</v>
      </c>
      <c r="AE58" s="40" t="s">
        <v>59</v>
      </c>
      <c r="AF58" s="40" t="s">
        <v>33</v>
      </c>
      <c r="AG58" s="40" t="s">
        <v>154</v>
      </c>
      <c r="AH58" s="40" t="s">
        <v>161</v>
      </c>
      <c r="AI58" s="2">
        <f t="shared" si="1"/>
        <v>9.614</v>
      </c>
      <c r="AJ58" s="2">
        <f t="shared" si="2"/>
        <v>9.932666666666666</v>
      </c>
      <c r="AK58" s="42" t="str">
        <f t="shared" si="3"/>
        <v>AJourné</v>
      </c>
      <c r="AL58" s="3"/>
      <c r="AM58" t="s">
        <v>477</v>
      </c>
      <c r="AN58" t="s">
        <v>998</v>
      </c>
      <c r="AO58" t="s">
        <v>999</v>
      </c>
      <c r="AP58" t="s">
        <v>478</v>
      </c>
      <c r="AQ58" t="s">
        <v>455</v>
      </c>
    </row>
    <row r="59" spans="1:43" ht="15">
      <c r="A59" s="40">
        <v>51</v>
      </c>
      <c r="B59" s="40" t="s">
        <v>488</v>
      </c>
      <c r="C59" s="40" t="s">
        <v>489</v>
      </c>
      <c r="D59" s="40" t="s">
        <v>490</v>
      </c>
      <c r="E59" s="41" t="s">
        <v>281</v>
      </c>
      <c r="F59" s="40" t="s">
        <v>154</v>
      </c>
      <c r="G59" s="40" t="s">
        <v>44</v>
      </c>
      <c r="H59" s="40" t="s">
        <v>56</v>
      </c>
      <c r="I59" s="41" t="s">
        <v>491</v>
      </c>
      <c r="J59" s="40" t="s">
        <v>33</v>
      </c>
      <c r="K59" s="40" t="s">
        <v>155</v>
      </c>
      <c r="L59" s="40" t="s">
        <v>42</v>
      </c>
      <c r="M59" s="40" t="s">
        <v>85</v>
      </c>
      <c r="N59" s="41" t="s">
        <v>61</v>
      </c>
      <c r="O59" s="40" t="s">
        <v>33</v>
      </c>
      <c r="P59" s="40" t="s">
        <v>33</v>
      </c>
      <c r="Q59" s="40" t="s">
        <v>33</v>
      </c>
      <c r="R59" s="40" t="s">
        <v>62</v>
      </c>
      <c r="S59" s="2">
        <f t="shared" si="0"/>
        <v>9.383333333333333</v>
      </c>
      <c r="T59" s="41" t="s">
        <v>91</v>
      </c>
      <c r="U59" s="40" t="s">
        <v>44</v>
      </c>
      <c r="V59" s="40" t="s">
        <v>32</v>
      </c>
      <c r="W59" s="40" t="s">
        <v>56</v>
      </c>
      <c r="X59" s="40" t="s">
        <v>44</v>
      </c>
      <c r="Y59" s="41" t="s">
        <v>84</v>
      </c>
      <c r="Z59" s="40" t="s">
        <v>34</v>
      </c>
      <c r="AA59" s="40" t="s">
        <v>33</v>
      </c>
      <c r="AB59" s="40" t="s">
        <v>56</v>
      </c>
      <c r="AC59" s="40" t="s">
        <v>275</v>
      </c>
      <c r="AD59" s="41" t="s">
        <v>303</v>
      </c>
      <c r="AE59" s="40" t="s">
        <v>33</v>
      </c>
      <c r="AF59" s="40" t="s">
        <v>33</v>
      </c>
      <c r="AG59" s="40" t="s">
        <v>96</v>
      </c>
      <c r="AH59" s="40" t="s">
        <v>41</v>
      </c>
      <c r="AI59" s="2">
        <f t="shared" si="1"/>
        <v>10.371999999999998</v>
      </c>
      <c r="AJ59" s="2">
        <f t="shared" si="2"/>
        <v>9.877666666666666</v>
      </c>
      <c r="AK59" s="42" t="str">
        <f t="shared" si="3"/>
        <v>AJourné</v>
      </c>
      <c r="AL59" s="3"/>
      <c r="AM59" t="s">
        <v>485</v>
      </c>
      <c r="AN59" t="s">
        <v>1001</v>
      </c>
      <c r="AO59" t="s">
        <v>977</v>
      </c>
      <c r="AP59" t="s">
        <v>486</v>
      </c>
      <c r="AQ59" t="s">
        <v>402</v>
      </c>
    </row>
    <row r="60" spans="1:43" ht="15">
      <c r="A60" s="40">
        <v>52</v>
      </c>
      <c r="B60" s="40" t="s">
        <v>495</v>
      </c>
      <c r="C60" s="40" t="s">
        <v>496</v>
      </c>
      <c r="D60" s="40" t="s">
        <v>497</v>
      </c>
      <c r="E60" s="41" t="s">
        <v>38</v>
      </c>
      <c r="F60" s="40" t="s">
        <v>59</v>
      </c>
      <c r="G60" s="40" t="s">
        <v>498</v>
      </c>
      <c r="H60" s="40" t="s">
        <v>64</v>
      </c>
      <c r="I60" s="41" t="s">
        <v>159</v>
      </c>
      <c r="J60" s="40" t="s">
        <v>49</v>
      </c>
      <c r="K60" s="40" t="s">
        <v>115</v>
      </c>
      <c r="L60" s="40" t="s">
        <v>64</v>
      </c>
      <c r="M60" s="40" t="s">
        <v>50</v>
      </c>
      <c r="N60" s="41" t="s">
        <v>249</v>
      </c>
      <c r="O60" s="40" t="s">
        <v>38</v>
      </c>
      <c r="P60" s="40" t="s">
        <v>44</v>
      </c>
      <c r="Q60" s="40" t="s">
        <v>33</v>
      </c>
      <c r="R60" s="40" t="s">
        <v>91</v>
      </c>
      <c r="S60" s="2">
        <f t="shared" si="0"/>
        <v>10.265333333333333</v>
      </c>
      <c r="T60" s="41" t="s">
        <v>74</v>
      </c>
      <c r="U60" s="40" t="s">
        <v>44</v>
      </c>
      <c r="V60" s="40" t="s">
        <v>85</v>
      </c>
      <c r="W60" s="40" t="s">
        <v>56</v>
      </c>
      <c r="X60" s="40" t="s">
        <v>65</v>
      </c>
      <c r="Y60" s="41" t="s">
        <v>136</v>
      </c>
      <c r="Z60" s="40" t="s">
        <v>38</v>
      </c>
      <c r="AA60" s="40" t="s">
        <v>35</v>
      </c>
      <c r="AB60" s="40" t="s">
        <v>85</v>
      </c>
      <c r="AC60" s="40" t="s">
        <v>134</v>
      </c>
      <c r="AD60" s="41" t="s">
        <v>207</v>
      </c>
      <c r="AE60" s="40" t="s">
        <v>33</v>
      </c>
      <c r="AF60" s="40" t="s">
        <v>38</v>
      </c>
      <c r="AG60" s="40" t="s">
        <v>62</v>
      </c>
      <c r="AH60" s="40" t="s">
        <v>174</v>
      </c>
      <c r="AI60" s="2">
        <f t="shared" si="1"/>
        <v>10.490666666666666</v>
      </c>
      <c r="AJ60" s="2">
        <f t="shared" si="2"/>
        <v>10.378</v>
      </c>
      <c r="AK60" s="42" t="str">
        <f t="shared" si="3"/>
        <v>Admis</v>
      </c>
      <c r="AL60" s="3"/>
      <c r="AM60" t="s">
        <v>488</v>
      </c>
      <c r="AN60" t="s">
        <v>995</v>
      </c>
      <c r="AO60" t="s">
        <v>915</v>
      </c>
      <c r="AP60" t="s">
        <v>489</v>
      </c>
      <c r="AQ60" t="s">
        <v>490</v>
      </c>
    </row>
    <row r="61" spans="1:43" ht="15">
      <c r="A61" s="40">
        <v>53</v>
      </c>
      <c r="B61" s="40" t="s">
        <v>499</v>
      </c>
      <c r="C61" s="40" t="s">
        <v>500</v>
      </c>
      <c r="D61" s="40" t="s">
        <v>88</v>
      </c>
      <c r="E61" s="41" t="s">
        <v>167</v>
      </c>
      <c r="F61" s="40" t="s">
        <v>44</v>
      </c>
      <c r="G61" s="40" t="s">
        <v>97</v>
      </c>
      <c r="H61" s="40" t="s">
        <v>32</v>
      </c>
      <c r="I61" s="41" t="s">
        <v>501</v>
      </c>
      <c r="J61" s="40" t="s">
        <v>34</v>
      </c>
      <c r="K61" s="40" t="s">
        <v>256</v>
      </c>
      <c r="L61" s="40" t="s">
        <v>56</v>
      </c>
      <c r="M61" s="40" t="s">
        <v>33</v>
      </c>
      <c r="N61" s="41" t="s">
        <v>107</v>
      </c>
      <c r="O61" s="40" t="s">
        <v>97</v>
      </c>
      <c r="P61" s="40" t="s">
        <v>42</v>
      </c>
      <c r="Q61" s="40" t="s">
        <v>97</v>
      </c>
      <c r="R61" s="40" t="s">
        <v>92</v>
      </c>
      <c r="S61" s="2">
        <f t="shared" si="0"/>
        <v>10.661333333333333</v>
      </c>
      <c r="T61" s="41" t="s">
        <v>502</v>
      </c>
      <c r="U61" s="40" t="s">
        <v>51</v>
      </c>
      <c r="V61" s="40" t="s">
        <v>56</v>
      </c>
      <c r="W61" s="40" t="s">
        <v>50</v>
      </c>
      <c r="X61" s="40" t="s">
        <v>135</v>
      </c>
      <c r="Y61" s="41" t="s">
        <v>397</v>
      </c>
      <c r="Z61" s="40" t="s">
        <v>38</v>
      </c>
      <c r="AA61" s="40" t="s">
        <v>85</v>
      </c>
      <c r="AB61" s="40" t="s">
        <v>43</v>
      </c>
      <c r="AC61" s="40" t="s">
        <v>142</v>
      </c>
      <c r="AD61" s="41" t="s">
        <v>195</v>
      </c>
      <c r="AE61" s="40" t="s">
        <v>38</v>
      </c>
      <c r="AF61" s="40" t="s">
        <v>44</v>
      </c>
      <c r="AG61" s="40" t="s">
        <v>35</v>
      </c>
      <c r="AH61" s="40" t="s">
        <v>121</v>
      </c>
      <c r="AI61" s="2">
        <f t="shared" si="1"/>
        <v>9.123333333333333</v>
      </c>
      <c r="AJ61" s="2">
        <f t="shared" si="2"/>
        <v>9.892333333333333</v>
      </c>
      <c r="AK61" s="42" t="str">
        <f t="shared" si="3"/>
        <v>AJourné</v>
      </c>
      <c r="AL61" s="3"/>
      <c r="AM61" t="s">
        <v>495</v>
      </c>
      <c r="AN61" t="s">
        <v>1002</v>
      </c>
      <c r="AO61" t="s">
        <v>1003</v>
      </c>
      <c r="AP61" t="s">
        <v>496</v>
      </c>
      <c r="AQ61" t="s">
        <v>497</v>
      </c>
    </row>
    <row r="62" spans="1:43" ht="15">
      <c r="A62" s="40">
        <v>54</v>
      </c>
      <c r="B62" s="40" t="s">
        <v>503</v>
      </c>
      <c r="C62" s="40" t="s">
        <v>504</v>
      </c>
      <c r="D62" s="40" t="s">
        <v>505</v>
      </c>
      <c r="E62" s="41" t="s">
        <v>429</v>
      </c>
      <c r="F62" s="40" t="s">
        <v>134</v>
      </c>
      <c r="G62" s="40" t="s">
        <v>56</v>
      </c>
      <c r="H62" s="40" t="s">
        <v>60</v>
      </c>
      <c r="I62" s="41" t="s">
        <v>137</v>
      </c>
      <c r="J62" s="40" t="s">
        <v>38</v>
      </c>
      <c r="K62" s="40" t="s">
        <v>359</v>
      </c>
      <c r="L62" s="40" t="s">
        <v>60</v>
      </c>
      <c r="M62" s="40" t="s">
        <v>42</v>
      </c>
      <c r="N62" s="41" t="s">
        <v>321</v>
      </c>
      <c r="O62" s="40" t="s">
        <v>85</v>
      </c>
      <c r="P62" s="40" t="s">
        <v>85</v>
      </c>
      <c r="Q62" s="40" t="s">
        <v>79</v>
      </c>
      <c r="R62" s="40" t="s">
        <v>161</v>
      </c>
      <c r="S62" s="2">
        <f t="shared" si="0"/>
        <v>10.169999999999998</v>
      </c>
      <c r="T62" s="41" t="s">
        <v>56</v>
      </c>
      <c r="U62" s="40" t="s">
        <v>43</v>
      </c>
      <c r="V62" s="40" t="s">
        <v>45</v>
      </c>
      <c r="W62" s="40" t="s">
        <v>60</v>
      </c>
      <c r="X62" s="40" t="s">
        <v>38</v>
      </c>
      <c r="Y62" s="41" t="s">
        <v>182</v>
      </c>
      <c r="Z62" s="40" t="s">
        <v>49</v>
      </c>
      <c r="AA62" s="40" t="s">
        <v>38</v>
      </c>
      <c r="AB62" s="40" t="s">
        <v>44</v>
      </c>
      <c r="AC62" s="40" t="s">
        <v>42</v>
      </c>
      <c r="AD62" s="41" t="s">
        <v>506</v>
      </c>
      <c r="AE62" s="40" t="s">
        <v>44</v>
      </c>
      <c r="AF62" s="40" t="s">
        <v>59</v>
      </c>
      <c r="AG62" s="40" t="s">
        <v>41</v>
      </c>
      <c r="AH62" s="40" t="s">
        <v>214</v>
      </c>
      <c r="AI62" s="2">
        <f t="shared" si="1"/>
        <v>10.835333333333333</v>
      </c>
      <c r="AJ62" s="2">
        <f t="shared" si="2"/>
        <v>10.502666666666666</v>
      </c>
      <c r="AK62" s="42" t="str">
        <f t="shared" si="3"/>
        <v>Admis</v>
      </c>
      <c r="AL62" s="3"/>
      <c r="AM62" t="s">
        <v>499</v>
      </c>
      <c r="AN62" t="s">
        <v>1004</v>
      </c>
      <c r="AO62" t="s">
        <v>977</v>
      </c>
      <c r="AP62" t="s">
        <v>500</v>
      </c>
      <c r="AQ62" t="s">
        <v>88</v>
      </c>
    </row>
    <row r="63" spans="1:43" ht="15">
      <c r="A63" s="40">
        <v>55</v>
      </c>
      <c r="B63" s="40" t="s">
        <v>507</v>
      </c>
      <c r="C63" s="40" t="s">
        <v>508</v>
      </c>
      <c r="D63" s="40" t="s">
        <v>463</v>
      </c>
      <c r="E63" s="41" t="s">
        <v>509</v>
      </c>
      <c r="F63" s="40" t="s">
        <v>114</v>
      </c>
      <c r="G63" s="40" t="s">
        <v>99</v>
      </c>
      <c r="H63" s="40" t="s">
        <v>99</v>
      </c>
      <c r="I63" s="41" t="s">
        <v>137</v>
      </c>
      <c r="J63" s="40" t="s">
        <v>108</v>
      </c>
      <c r="K63" s="40" t="s">
        <v>297</v>
      </c>
      <c r="L63" s="40" t="s">
        <v>33</v>
      </c>
      <c r="M63" s="40" t="s">
        <v>154</v>
      </c>
      <c r="N63" s="41" t="s">
        <v>89</v>
      </c>
      <c r="O63" s="40" t="s">
        <v>58</v>
      </c>
      <c r="P63" s="40" t="s">
        <v>38</v>
      </c>
      <c r="Q63" s="40" t="s">
        <v>34</v>
      </c>
      <c r="R63" s="40" t="s">
        <v>146</v>
      </c>
      <c r="S63" s="2">
        <f t="shared" si="0"/>
        <v>9.402</v>
      </c>
      <c r="T63" s="41" t="s">
        <v>236</v>
      </c>
      <c r="U63" s="40" t="s">
        <v>65</v>
      </c>
      <c r="V63" s="40" t="s">
        <v>42</v>
      </c>
      <c r="W63" s="40" t="s">
        <v>67</v>
      </c>
      <c r="X63" s="40" t="s">
        <v>105</v>
      </c>
      <c r="Y63" s="41" t="s">
        <v>407</v>
      </c>
      <c r="Z63" s="40" t="s">
        <v>126</v>
      </c>
      <c r="AA63" s="40" t="s">
        <v>42</v>
      </c>
      <c r="AB63" s="40" t="s">
        <v>99</v>
      </c>
      <c r="AC63" s="40" t="s">
        <v>194</v>
      </c>
      <c r="AD63" s="41" t="s">
        <v>91</v>
      </c>
      <c r="AE63" s="40" t="s">
        <v>44</v>
      </c>
      <c r="AF63" s="40" t="s">
        <v>59</v>
      </c>
      <c r="AG63" s="40" t="s">
        <v>38</v>
      </c>
      <c r="AH63" s="40" t="s">
        <v>85</v>
      </c>
      <c r="AI63" s="2">
        <f t="shared" si="1"/>
        <v>8.698666666666668</v>
      </c>
      <c r="AJ63" s="2">
        <f t="shared" si="2"/>
        <v>9.050333333333334</v>
      </c>
      <c r="AK63" s="42" t="str">
        <f t="shared" si="3"/>
        <v>AJourné</v>
      </c>
      <c r="AL63" s="3"/>
      <c r="AM63" t="s">
        <v>503</v>
      </c>
      <c r="AN63" t="s">
        <v>1005</v>
      </c>
      <c r="AO63" t="s">
        <v>947</v>
      </c>
      <c r="AP63" t="s">
        <v>504</v>
      </c>
      <c r="AQ63" t="s">
        <v>505</v>
      </c>
    </row>
    <row r="64" spans="1:43" ht="15">
      <c r="A64" s="40">
        <v>56</v>
      </c>
      <c r="B64" s="40" t="s">
        <v>510</v>
      </c>
      <c r="C64" s="40" t="s">
        <v>511</v>
      </c>
      <c r="D64" s="40" t="s">
        <v>512</v>
      </c>
      <c r="E64" s="41" t="s">
        <v>119</v>
      </c>
      <c r="F64" s="40" t="s">
        <v>50</v>
      </c>
      <c r="G64" s="40" t="s">
        <v>33</v>
      </c>
      <c r="H64" s="40" t="s">
        <v>75</v>
      </c>
      <c r="I64" s="41" t="s">
        <v>267</v>
      </c>
      <c r="J64" s="40" t="s">
        <v>85</v>
      </c>
      <c r="K64" s="40" t="s">
        <v>235</v>
      </c>
      <c r="L64" s="40" t="s">
        <v>99</v>
      </c>
      <c r="M64" s="40" t="s">
        <v>50</v>
      </c>
      <c r="N64" s="41" t="s">
        <v>33</v>
      </c>
      <c r="O64" s="40" t="s">
        <v>33</v>
      </c>
      <c r="P64" s="40" t="s">
        <v>44</v>
      </c>
      <c r="Q64" s="40" t="s">
        <v>33</v>
      </c>
      <c r="R64" s="40" t="s">
        <v>85</v>
      </c>
      <c r="S64" s="2">
        <f t="shared" si="0"/>
        <v>9.902666666666667</v>
      </c>
      <c r="T64" s="41" t="s">
        <v>513</v>
      </c>
      <c r="U64" s="40" t="s">
        <v>74</v>
      </c>
      <c r="V64" s="40" t="s">
        <v>38</v>
      </c>
      <c r="W64" s="40" t="s">
        <v>123</v>
      </c>
      <c r="X64" s="40" t="s">
        <v>59</v>
      </c>
      <c r="Y64" s="41" t="s">
        <v>448</v>
      </c>
      <c r="Z64" s="40" t="s">
        <v>41</v>
      </c>
      <c r="AA64" s="40" t="s">
        <v>154</v>
      </c>
      <c r="AB64" s="40" t="s">
        <v>56</v>
      </c>
      <c r="AC64" s="40" t="s">
        <v>59</v>
      </c>
      <c r="AD64" s="41" t="s">
        <v>429</v>
      </c>
      <c r="AE64" s="40" t="s">
        <v>33</v>
      </c>
      <c r="AF64" s="40" t="s">
        <v>33</v>
      </c>
      <c r="AG64" s="40" t="s">
        <v>37</v>
      </c>
      <c r="AH64" s="40" t="s">
        <v>34</v>
      </c>
      <c r="AI64" s="2">
        <f t="shared" si="1"/>
        <v>9.68</v>
      </c>
      <c r="AJ64" s="2">
        <f t="shared" si="2"/>
        <v>9.791333333333334</v>
      </c>
      <c r="AK64" s="42" t="str">
        <f t="shared" si="3"/>
        <v>AJourné</v>
      </c>
      <c r="AL64" s="3"/>
      <c r="AM64" t="s">
        <v>507</v>
      </c>
      <c r="AN64" t="s">
        <v>1006</v>
      </c>
      <c r="AO64" t="s">
        <v>1000</v>
      </c>
      <c r="AP64" t="s">
        <v>508</v>
      </c>
      <c r="AQ64" t="s">
        <v>463</v>
      </c>
    </row>
    <row r="65" spans="1:43" ht="15">
      <c r="A65" s="40">
        <v>57</v>
      </c>
      <c r="B65" s="40" t="s">
        <v>517</v>
      </c>
      <c r="C65" s="40" t="s">
        <v>518</v>
      </c>
      <c r="D65" s="40" t="s">
        <v>519</v>
      </c>
      <c r="E65" s="41" t="s">
        <v>344</v>
      </c>
      <c r="F65" s="40" t="s">
        <v>42</v>
      </c>
      <c r="G65" s="40" t="s">
        <v>33</v>
      </c>
      <c r="H65" s="40" t="s">
        <v>43</v>
      </c>
      <c r="I65" s="41" t="s">
        <v>457</v>
      </c>
      <c r="J65" s="40" t="s">
        <v>41</v>
      </c>
      <c r="K65" s="40" t="s">
        <v>59</v>
      </c>
      <c r="L65" s="40" t="s">
        <v>43</v>
      </c>
      <c r="M65" s="40" t="s">
        <v>96</v>
      </c>
      <c r="N65" s="41" t="s">
        <v>434</v>
      </c>
      <c r="O65" s="40" t="s">
        <v>33</v>
      </c>
      <c r="P65" s="40" t="s">
        <v>33</v>
      </c>
      <c r="Q65" s="40" t="s">
        <v>97</v>
      </c>
      <c r="R65" s="40" t="s">
        <v>102</v>
      </c>
      <c r="S65" s="2">
        <f t="shared" si="0"/>
        <v>10.99</v>
      </c>
      <c r="T65" s="41" t="s">
        <v>47</v>
      </c>
      <c r="U65" s="40" t="s">
        <v>51</v>
      </c>
      <c r="V65" s="40" t="s">
        <v>45</v>
      </c>
      <c r="W65" s="40" t="s">
        <v>32</v>
      </c>
      <c r="X65" s="40" t="s">
        <v>59</v>
      </c>
      <c r="Y65" s="41" t="s">
        <v>520</v>
      </c>
      <c r="Z65" s="40" t="s">
        <v>41</v>
      </c>
      <c r="AA65" s="40" t="s">
        <v>97</v>
      </c>
      <c r="AB65" s="40" t="s">
        <v>38</v>
      </c>
      <c r="AC65" s="40" t="s">
        <v>237</v>
      </c>
      <c r="AD65" s="41" t="s">
        <v>521</v>
      </c>
      <c r="AE65" s="40" t="s">
        <v>33</v>
      </c>
      <c r="AF65" s="40" t="s">
        <v>38</v>
      </c>
      <c r="AG65" s="40" t="s">
        <v>145</v>
      </c>
      <c r="AH65" s="40" t="s">
        <v>239</v>
      </c>
      <c r="AI65" s="2">
        <f t="shared" si="1"/>
        <v>10.134666666666668</v>
      </c>
      <c r="AJ65" s="2">
        <f t="shared" si="2"/>
        <v>10.562333333333335</v>
      </c>
      <c r="AK65" s="42" t="str">
        <f t="shared" si="3"/>
        <v>Admis</v>
      </c>
      <c r="AL65" s="3"/>
      <c r="AM65" t="s">
        <v>510</v>
      </c>
      <c r="AN65" t="s">
        <v>1007</v>
      </c>
      <c r="AO65" t="s">
        <v>928</v>
      </c>
      <c r="AP65" t="s">
        <v>511</v>
      </c>
      <c r="AQ65" t="s">
        <v>512</v>
      </c>
    </row>
    <row r="66" spans="1:43" ht="15">
      <c r="A66" s="40">
        <v>58</v>
      </c>
      <c r="B66" s="40" t="s">
        <v>522</v>
      </c>
      <c r="C66" s="40" t="s">
        <v>523</v>
      </c>
      <c r="D66" s="40" t="s">
        <v>524</v>
      </c>
      <c r="E66" s="41" t="s">
        <v>67</v>
      </c>
      <c r="F66" s="40" t="s">
        <v>47</v>
      </c>
      <c r="G66" s="40" t="s">
        <v>33</v>
      </c>
      <c r="H66" s="40" t="s">
        <v>50</v>
      </c>
      <c r="I66" s="41" t="s">
        <v>266</v>
      </c>
      <c r="J66" s="40" t="s">
        <v>34</v>
      </c>
      <c r="K66" s="40" t="s">
        <v>275</v>
      </c>
      <c r="L66" s="40" t="s">
        <v>74</v>
      </c>
      <c r="M66" s="40" t="s">
        <v>41</v>
      </c>
      <c r="N66" s="41" t="s">
        <v>218</v>
      </c>
      <c r="O66" s="40" t="s">
        <v>33</v>
      </c>
      <c r="P66" s="40" t="s">
        <v>65</v>
      </c>
      <c r="Q66" s="40" t="s">
        <v>50</v>
      </c>
      <c r="R66" s="40" t="s">
        <v>108</v>
      </c>
      <c r="S66" s="2">
        <f t="shared" si="0"/>
        <v>9.909333333333333</v>
      </c>
      <c r="T66" s="41" t="s">
        <v>525</v>
      </c>
      <c r="U66" s="40" t="s">
        <v>51</v>
      </c>
      <c r="V66" s="40" t="s">
        <v>56</v>
      </c>
      <c r="W66" s="40" t="s">
        <v>34</v>
      </c>
      <c r="X66" s="40" t="s">
        <v>59</v>
      </c>
      <c r="Y66" s="41" t="s">
        <v>46</v>
      </c>
      <c r="Z66" s="40" t="s">
        <v>41</v>
      </c>
      <c r="AA66" s="40" t="s">
        <v>38</v>
      </c>
      <c r="AB66" s="40" t="s">
        <v>99</v>
      </c>
      <c r="AC66" s="40" t="s">
        <v>135</v>
      </c>
      <c r="AD66" s="41" t="s">
        <v>107</v>
      </c>
      <c r="AE66" s="40" t="s">
        <v>33</v>
      </c>
      <c r="AF66" s="40" t="s">
        <v>38</v>
      </c>
      <c r="AG66" s="40" t="s">
        <v>33</v>
      </c>
      <c r="AH66" s="40" t="s">
        <v>239</v>
      </c>
      <c r="AI66" s="2">
        <f t="shared" si="1"/>
        <v>9.575333333333335</v>
      </c>
      <c r="AJ66" s="2">
        <f t="shared" si="2"/>
        <v>9.742333333333335</v>
      </c>
      <c r="AK66" s="42" t="str">
        <f t="shared" si="3"/>
        <v>AJourné</v>
      </c>
      <c r="AL66" s="3"/>
      <c r="AM66" t="s">
        <v>517</v>
      </c>
      <c r="AN66" t="s">
        <v>1008</v>
      </c>
      <c r="AO66" t="s">
        <v>977</v>
      </c>
      <c r="AP66" t="s">
        <v>518</v>
      </c>
      <c r="AQ66" t="s">
        <v>519</v>
      </c>
    </row>
    <row r="67" spans="1:43" ht="15">
      <c r="A67" s="40">
        <v>59</v>
      </c>
      <c r="B67" s="40" t="s">
        <v>526</v>
      </c>
      <c r="C67" s="40" t="s">
        <v>527</v>
      </c>
      <c r="D67" s="40" t="s">
        <v>528</v>
      </c>
      <c r="E67" s="41" t="s">
        <v>529</v>
      </c>
      <c r="F67" s="40" t="s">
        <v>213</v>
      </c>
      <c r="G67" s="40" t="s">
        <v>99</v>
      </c>
      <c r="H67" s="40" t="s">
        <v>38</v>
      </c>
      <c r="I67" s="41" t="s">
        <v>465</v>
      </c>
      <c r="J67" s="40" t="s">
        <v>41</v>
      </c>
      <c r="K67" s="40" t="s">
        <v>353</v>
      </c>
      <c r="L67" s="40" t="s">
        <v>38</v>
      </c>
      <c r="M67" s="40" t="s">
        <v>41</v>
      </c>
      <c r="N67" s="41" t="s">
        <v>62</v>
      </c>
      <c r="O67" s="40" t="s">
        <v>42</v>
      </c>
      <c r="P67" s="40" t="s">
        <v>33</v>
      </c>
      <c r="Q67" s="40" t="s">
        <v>96</v>
      </c>
      <c r="R67" s="40" t="s">
        <v>35</v>
      </c>
      <c r="S67" s="2">
        <f t="shared" si="0"/>
        <v>10.044</v>
      </c>
      <c r="T67" s="41" t="s">
        <v>82</v>
      </c>
      <c r="U67" s="40" t="s">
        <v>154</v>
      </c>
      <c r="V67" s="40" t="s">
        <v>135</v>
      </c>
      <c r="W67" s="40" t="s">
        <v>137</v>
      </c>
      <c r="X67" s="40" t="s">
        <v>105</v>
      </c>
      <c r="Y67" s="41" t="s">
        <v>399</v>
      </c>
      <c r="Z67" s="40" t="s">
        <v>174</v>
      </c>
      <c r="AA67" s="40" t="s">
        <v>85</v>
      </c>
      <c r="AB67" s="40" t="s">
        <v>32</v>
      </c>
      <c r="AC67" s="40" t="s">
        <v>114</v>
      </c>
      <c r="AD67" s="41" t="s">
        <v>530</v>
      </c>
      <c r="AE67" s="40" t="s">
        <v>97</v>
      </c>
      <c r="AF67" s="40" t="s">
        <v>42</v>
      </c>
      <c r="AG67" s="40" t="s">
        <v>41</v>
      </c>
      <c r="AH67" s="40" t="s">
        <v>121</v>
      </c>
      <c r="AI67" s="2">
        <f t="shared" si="1"/>
        <v>10.158</v>
      </c>
      <c r="AJ67" s="2">
        <f t="shared" si="2"/>
        <v>10.100999999999999</v>
      </c>
      <c r="AK67" s="42" t="str">
        <f t="shared" si="3"/>
        <v>Admis</v>
      </c>
      <c r="AL67" s="3"/>
      <c r="AM67" t="s">
        <v>522</v>
      </c>
      <c r="AN67" t="s">
        <v>1010</v>
      </c>
      <c r="AO67" t="s">
        <v>926</v>
      </c>
      <c r="AP67" t="s">
        <v>523</v>
      </c>
      <c r="AQ67" t="s">
        <v>524</v>
      </c>
    </row>
    <row r="68" spans="1:43" ht="15">
      <c r="A68" s="40">
        <v>60</v>
      </c>
      <c r="B68" s="40" t="s">
        <v>531</v>
      </c>
      <c r="C68" s="40" t="s">
        <v>532</v>
      </c>
      <c r="D68" s="40" t="s">
        <v>533</v>
      </c>
      <c r="E68" s="41" t="s">
        <v>83</v>
      </c>
      <c r="F68" s="40" t="s">
        <v>137</v>
      </c>
      <c r="G68" s="40" t="s">
        <v>60</v>
      </c>
      <c r="H68" s="40" t="s">
        <v>60</v>
      </c>
      <c r="I68" s="41" t="s">
        <v>430</v>
      </c>
      <c r="J68" s="40" t="s">
        <v>34</v>
      </c>
      <c r="K68" s="40" t="s">
        <v>333</v>
      </c>
      <c r="L68" s="40" t="s">
        <v>42</v>
      </c>
      <c r="M68" s="40" t="s">
        <v>34</v>
      </c>
      <c r="N68" s="41" t="s">
        <v>69</v>
      </c>
      <c r="O68" s="40" t="s">
        <v>38</v>
      </c>
      <c r="P68" s="40" t="s">
        <v>51</v>
      </c>
      <c r="Q68" s="40" t="s">
        <v>121</v>
      </c>
      <c r="R68" s="40" t="s">
        <v>79</v>
      </c>
      <c r="S68" s="2">
        <f t="shared" si="0"/>
        <v>9.805333333333333</v>
      </c>
      <c r="T68" s="41" t="s">
        <v>386</v>
      </c>
      <c r="U68" s="40" t="s">
        <v>51</v>
      </c>
      <c r="V68" s="40" t="s">
        <v>39</v>
      </c>
      <c r="W68" s="40" t="s">
        <v>32</v>
      </c>
      <c r="X68" s="40" t="s">
        <v>97</v>
      </c>
      <c r="Y68" s="41" t="s">
        <v>534</v>
      </c>
      <c r="Z68" s="40" t="s">
        <v>126</v>
      </c>
      <c r="AA68" s="40" t="s">
        <v>38</v>
      </c>
      <c r="AB68" s="40" t="s">
        <v>38</v>
      </c>
      <c r="AC68" s="40" t="s">
        <v>85</v>
      </c>
      <c r="AD68" s="41" t="s">
        <v>107</v>
      </c>
      <c r="AE68" s="40" t="s">
        <v>33</v>
      </c>
      <c r="AF68" s="40" t="s">
        <v>59</v>
      </c>
      <c r="AG68" s="40" t="s">
        <v>145</v>
      </c>
      <c r="AH68" s="40" t="s">
        <v>126</v>
      </c>
      <c r="AI68" s="2">
        <f t="shared" si="1"/>
        <v>11.046666666666669</v>
      </c>
      <c r="AJ68" s="2">
        <f t="shared" si="2"/>
        <v>10.426000000000002</v>
      </c>
      <c r="AK68" s="42" t="str">
        <f t="shared" si="3"/>
        <v>Admis</v>
      </c>
      <c r="AL68" s="3"/>
      <c r="AM68" t="s">
        <v>526</v>
      </c>
      <c r="AN68" t="s">
        <v>1011</v>
      </c>
      <c r="AO68" t="s">
        <v>921</v>
      </c>
      <c r="AP68" t="s">
        <v>527</v>
      </c>
      <c r="AQ68" t="s">
        <v>528</v>
      </c>
    </row>
    <row r="69" spans="1:43" ht="15">
      <c r="A69" s="40">
        <v>61</v>
      </c>
      <c r="B69" s="40" t="s">
        <v>535</v>
      </c>
      <c r="C69" s="40" t="s">
        <v>536</v>
      </c>
      <c r="D69" s="40" t="s">
        <v>537</v>
      </c>
      <c r="E69" s="41" t="s">
        <v>178</v>
      </c>
      <c r="F69" s="40" t="s">
        <v>39</v>
      </c>
      <c r="G69" s="40" t="s">
        <v>32</v>
      </c>
      <c r="H69" s="40" t="s">
        <v>42</v>
      </c>
      <c r="I69" s="41" t="s">
        <v>538</v>
      </c>
      <c r="J69" s="40" t="s">
        <v>33</v>
      </c>
      <c r="K69" s="40" t="s">
        <v>256</v>
      </c>
      <c r="L69" s="40" t="s">
        <v>134</v>
      </c>
      <c r="M69" s="40" t="s">
        <v>34</v>
      </c>
      <c r="N69" s="41" t="s">
        <v>263</v>
      </c>
      <c r="O69" s="40" t="s">
        <v>85</v>
      </c>
      <c r="P69" s="40" t="s">
        <v>65</v>
      </c>
      <c r="Q69" s="40" t="s">
        <v>49</v>
      </c>
      <c r="R69" s="40" t="s">
        <v>33</v>
      </c>
      <c r="S69" s="2">
        <f t="shared" si="0"/>
        <v>10.074000000000002</v>
      </c>
      <c r="T69" s="41" t="s">
        <v>249</v>
      </c>
      <c r="U69" s="40" t="s">
        <v>114</v>
      </c>
      <c r="V69" s="40" t="s">
        <v>85</v>
      </c>
      <c r="W69" s="40" t="s">
        <v>64</v>
      </c>
      <c r="X69" s="40" t="s">
        <v>59</v>
      </c>
      <c r="Y69" s="41" t="s">
        <v>468</v>
      </c>
      <c r="Z69" s="40" t="s">
        <v>41</v>
      </c>
      <c r="AA69" s="40" t="s">
        <v>42</v>
      </c>
      <c r="AB69" s="40" t="s">
        <v>172</v>
      </c>
      <c r="AC69" s="40" t="s">
        <v>38</v>
      </c>
      <c r="AD69" s="41" t="s">
        <v>263</v>
      </c>
      <c r="AE69" s="40" t="s">
        <v>33</v>
      </c>
      <c r="AF69" s="40" t="s">
        <v>44</v>
      </c>
      <c r="AG69" s="40" t="s">
        <v>86</v>
      </c>
      <c r="AH69" s="40" t="s">
        <v>69</v>
      </c>
      <c r="AI69" s="2">
        <f t="shared" si="1"/>
        <v>10.526000000000002</v>
      </c>
      <c r="AJ69" s="2">
        <f t="shared" si="2"/>
        <v>10.3</v>
      </c>
      <c r="AK69" s="42" t="str">
        <f t="shared" si="3"/>
        <v>Admis</v>
      </c>
      <c r="AL69" s="3"/>
      <c r="AM69" t="s">
        <v>531</v>
      </c>
      <c r="AN69" t="s">
        <v>1012</v>
      </c>
      <c r="AO69" t="s">
        <v>977</v>
      </c>
      <c r="AP69" t="s">
        <v>532</v>
      </c>
      <c r="AQ69" t="s">
        <v>533</v>
      </c>
    </row>
    <row r="70" spans="1:43" ht="15">
      <c r="A70" s="40">
        <v>62</v>
      </c>
      <c r="B70" s="40" t="s">
        <v>539</v>
      </c>
      <c r="C70" s="40" t="s">
        <v>540</v>
      </c>
      <c r="D70" s="40" t="s">
        <v>541</v>
      </c>
      <c r="E70" s="41" t="s">
        <v>281</v>
      </c>
      <c r="F70" s="40" t="s">
        <v>213</v>
      </c>
      <c r="G70" s="40" t="s">
        <v>33</v>
      </c>
      <c r="H70" s="40" t="s">
        <v>38</v>
      </c>
      <c r="I70" s="41" t="s">
        <v>91</v>
      </c>
      <c r="J70" s="40" t="s">
        <v>42</v>
      </c>
      <c r="K70" s="40" t="s">
        <v>105</v>
      </c>
      <c r="L70" s="40" t="s">
        <v>45</v>
      </c>
      <c r="M70" s="40" t="s">
        <v>85</v>
      </c>
      <c r="N70" s="41" t="s">
        <v>61</v>
      </c>
      <c r="O70" s="40" t="s">
        <v>33</v>
      </c>
      <c r="P70" s="40" t="s">
        <v>42</v>
      </c>
      <c r="Q70" s="40" t="s">
        <v>79</v>
      </c>
      <c r="R70" s="40" t="s">
        <v>91</v>
      </c>
      <c r="S70" s="2">
        <f t="shared" si="0"/>
        <v>9.54</v>
      </c>
      <c r="T70" s="41" t="s">
        <v>158</v>
      </c>
      <c r="U70" s="40" t="s">
        <v>134</v>
      </c>
      <c r="V70" s="40" t="s">
        <v>39</v>
      </c>
      <c r="W70" s="40" t="s">
        <v>60</v>
      </c>
      <c r="X70" s="40" t="s">
        <v>59</v>
      </c>
      <c r="Y70" s="41" t="s">
        <v>36</v>
      </c>
      <c r="Z70" s="40" t="s">
        <v>161</v>
      </c>
      <c r="AA70" s="40" t="s">
        <v>33</v>
      </c>
      <c r="AB70" s="40" t="s">
        <v>99</v>
      </c>
      <c r="AC70" s="40" t="s">
        <v>134</v>
      </c>
      <c r="AD70" s="41" t="s">
        <v>156</v>
      </c>
      <c r="AE70" s="40" t="s">
        <v>65</v>
      </c>
      <c r="AF70" s="40" t="s">
        <v>42</v>
      </c>
      <c r="AG70" s="40" t="s">
        <v>108</v>
      </c>
      <c r="AH70" s="40" t="s">
        <v>161</v>
      </c>
      <c r="AI70" s="2">
        <f t="shared" si="1"/>
        <v>10.149333333333335</v>
      </c>
      <c r="AJ70" s="2">
        <f t="shared" si="2"/>
        <v>9.844666666666667</v>
      </c>
      <c r="AK70" s="42" t="str">
        <f t="shared" si="3"/>
        <v>AJourné</v>
      </c>
      <c r="AL70" s="3"/>
      <c r="AM70" t="s">
        <v>535</v>
      </c>
      <c r="AN70" t="s">
        <v>1013</v>
      </c>
      <c r="AO70" t="s">
        <v>932</v>
      </c>
      <c r="AP70" t="s">
        <v>536</v>
      </c>
      <c r="AQ70" t="s">
        <v>537</v>
      </c>
    </row>
    <row r="71" spans="1:43" ht="15">
      <c r="A71" s="40">
        <v>63</v>
      </c>
      <c r="B71" s="40" t="s">
        <v>542</v>
      </c>
      <c r="C71" s="40" t="s">
        <v>543</v>
      </c>
      <c r="D71" s="40" t="s">
        <v>544</v>
      </c>
      <c r="E71" s="41" t="s">
        <v>43</v>
      </c>
      <c r="F71" s="40" t="s">
        <v>44</v>
      </c>
      <c r="G71" s="40" t="s">
        <v>43</v>
      </c>
      <c r="H71" s="40" t="s">
        <v>32</v>
      </c>
      <c r="I71" s="41" t="s">
        <v>266</v>
      </c>
      <c r="J71" s="40" t="s">
        <v>85</v>
      </c>
      <c r="K71" s="40" t="s">
        <v>213</v>
      </c>
      <c r="L71" s="40" t="s">
        <v>74</v>
      </c>
      <c r="M71" s="40" t="s">
        <v>41</v>
      </c>
      <c r="N71" s="41" t="s">
        <v>521</v>
      </c>
      <c r="O71" s="40" t="s">
        <v>33</v>
      </c>
      <c r="P71" s="40" t="s">
        <v>38</v>
      </c>
      <c r="Q71" s="40" t="s">
        <v>161</v>
      </c>
      <c r="R71" s="40" t="s">
        <v>146</v>
      </c>
      <c r="S71" s="2">
        <f t="shared" si="0"/>
        <v>10.829333333333333</v>
      </c>
      <c r="T71" s="41" t="s">
        <v>545</v>
      </c>
      <c r="U71" s="40" t="s">
        <v>42</v>
      </c>
      <c r="V71" s="40" t="s">
        <v>135</v>
      </c>
      <c r="W71" s="40" t="s">
        <v>56</v>
      </c>
      <c r="X71" s="40" t="s">
        <v>105</v>
      </c>
      <c r="Y71" s="41" t="s">
        <v>41</v>
      </c>
      <c r="Z71" s="40" t="s">
        <v>174</v>
      </c>
      <c r="AA71" s="40" t="s">
        <v>126</v>
      </c>
      <c r="AB71" s="40" t="s">
        <v>45</v>
      </c>
      <c r="AC71" s="40" t="s">
        <v>137</v>
      </c>
      <c r="AD71" s="41" t="s">
        <v>157</v>
      </c>
      <c r="AE71" s="40" t="s">
        <v>38</v>
      </c>
      <c r="AF71" s="40" t="s">
        <v>33</v>
      </c>
      <c r="AG71" s="40" t="s">
        <v>50</v>
      </c>
      <c r="AH71" s="40" t="s">
        <v>161</v>
      </c>
      <c r="AI71" s="2">
        <f t="shared" si="1"/>
        <v>10.533333333333333</v>
      </c>
      <c r="AJ71" s="2">
        <f t="shared" si="2"/>
        <v>10.681333333333333</v>
      </c>
      <c r="AK71" s="42" t="str">
        <f t="shared" si="3"/>
        <v>Admis</v>
      </c>
      <c r="AL71" s="3"/>
      <c r="AM71" t="s">
        <v>539</v>
      </c>
      <c r="AN71" t="s">
        <v>1014</v>
      </c>
      <c r="AO71" t="s">
        <v>1015</v>
      </c>
      <c r="AP71" t="s">
        <v>540</v>
      </c>
      <c r="AQ71" t="s">
        <v>541</v>
      </c>
    </row>
    <row r="72" spans="1:43" ht="15">
      <c r="A72" s="40">
        <v>64</v>
      </c>
      <c r="B72" s="40" t="s">
        <v>547</v>
      </c>
      <c r="C72" s="40" t="s">
        <v>546</v>
      </c>
      <c r="D72" s="40" t="s">
        <v>548</v>
      </c>
      <c r="E72" s="41" t="s">
        <v>192</v>
      </c>
      <c r="F72" s="40" t="s">
        <v>43</v>
      </c>
      <c r="G72" s="40" t="s">
        <v>85</v>
      </c>
      <c r="H72" s="40" t="s">
        <v>50</v>
      </c>
      <c r="I72" s="41" t="s">
        <v>122</v>
      </c>
      <c r="J72" s="40" t="s">
        <v>42</v>
      </c>
      <c r="K72" s="40" t="s">
        <v>134</v>
      </c>
      <c r="L72" s="40" t="s">
        <v>148</v>
      </c>
      <c r="M72" s="40" t="s">
        <v>34</v>
      </c>
      <c r="N72" s="41" t="s">
        <v>85</v>
      </c>
      <c r="O72" s="40" t="s">
        <v>33</v>
      </c>
      <c r="P72" s="40" t="s">
        <v>38</v>
      </c>
      <c r="Q72" s="40" t="s">
        <v>38</v>
      </c>
      <c r="R72" s="40" t="s">
        <v>126</v>
      </c>
      <c r="S72" s="2">
        <f t="shared" si="0"/>
        <v>11.008000000000001</v>
      </c>
      <c r="T72" s="41" t="s">
        <v>56</v>
      </c>
      <c r="U72" s="40" t="s">
        <v>56</v>
      </c>
      <c r="V72" s="40" t="s">
        <v>39</v>
      </c>
      <c r="W72" s="40" t="s">
        <v>45</v>
      </c>
      <c r="X72" s="40" t="s">
        <v>44</v>
      </c>
      <c r="Y72" s="41" t="s">
        <v>464</v>
      </c>
      <c r="Z72" s="40" t="s">
        <v>97</v>
      </c>
      <c r="AA72" s="40" t="s">
        <v>85</v>
      </c>
      <c r="AB72" s="40" t="s">
        <v>43</v>
      </c>
      <c r="AC72" s="40" t="s">
        <v>67</v>
      </c>
      <c r="AD72" s="41" t="s">
        <v>242</v>
      </c>
      <c r="AE72" s="40" t="s">
        <v>33</v>
      </c>
      <c r="AF72" s="40" t="s">
        <v>85</v>
      </c>
      <c r="AG72" s="40" t="s">
        <v>354</v>
      </c>
      <c r="AH72" s="40" t="s">
        <v>49</v>
      </c>
      <c r="AI72" s="2">
        <f t="shared" si="1"/>
        <v>10.536</v>
      </c>
      <c r="AJ72" s="2">
        <f t="shared" si="2"/>
        <v>10.772</v>
      </c>
      <c r="AK72" s="42" t="str">
        <f t="shared" si="3"/>
        <v>Admis</v>
      </c>
      <c r="AL72" s="3"/>
      <c r="AM72" t="s">
        <v>542</v>
      </c>
      <c r="AN72" t="s">
        <v>1016</v>
      </c>
      <c r="AO72" t="s">
        <v>977</v>
      </c>
      <c r="AP72" t="s">
        <v>543</v>
      </c>
      <c r="AQ72" t="s">
        <v>544</v>
      </c>
    </row>
    <row r="73" spans="1:43" ht="15">
      <c r="A73" s="40">
        <v>65</v>
      </c>
      <c r="B73" s="40" t="s">
        <v>553</v>
      </c>
      <c r="C73" s="40" t="s">
        <v>554</v>
      </c>
      <c r="D73" s="40" t="s">
        <v>555</v>
      </c>
      <c r="E73" s="41" t="s">
        <v>493</v>
      </c>
      <c r="F73" s="40" t="s">
        <v>42</v>
      </c>
      <c r="G73" s="40" t="s">
        <v>32</v>
      </c>
      <c r="H73" s="40" t="s">
        <v>60</v>
      </c>
      <c r="I73" s="41" t="s">
        <v>249</v>
      </c>
      <c r="J73" s="40" t="s">
        <v>34</v>
      </c>
      <c r="K73" s="40" t="s">
        <v>131</v>
      </c>
      <c r="L73" s="40" t="s">
        <v>42</v>
      </c>
      <c r="M73" s="40" t="s">
        <v>34</v>
      </c>
      <c r="N73" s="41" t="s">
        <v>68</v>
      </c>
      <c r="O73" s="40" t="s">
        <v>33</v>
      </c>
      <c r="P73" s="40" t="s">
        <v>33</v>
      </c>
      <c r="Q73" s="40" t="s">
        <v>33</v>
      </c>
      <c r="R73" s="40" t="s">
        <v>38</v>
      </c>
      <c r="S73" s="2">
        <f aca="true" t="shared" si="4" ref="S73:S136">((E73*12)+(I73*10)+(N73*8))/30</f>
        <v>10.028</v>
      </c>
      <c r="T73" s="41" t="s">
        <v>242</v>
      </c>
      <c r="U73" s="40" t="s">
        <v>74</v>
      </c>
      <c r="V73" s="40" t="s">
        <v>33</v>
      </c>
      <c r="W73" s="40" t="s">
        <v>60</v>
      </c>
      <c r="X73" s="40" t="s">
        <v>44</v>
      </c>
      <c r="Y73" s="41" t="s">
        <v>106</v>
      </c>
      <c r="Z73" s="40" t="s">
        <v>33</v>
      </c>
      <c r="AA73" s="40" t="s">
        <v>38</v>
      </c>
      <c r="AB73" s="40" t="s">
        <v>64</v>
      </c>
      <c r="AC73" s="40" t="s">
        <v>142</v>
      </c>
      <c r="AD73" s="41" t="s">
        <v>38</v>
      </c>
      <c r="AE73" s="40" t="s">
        <v>33</v>
      </c>
      <c r="AF73" s="40" t="s">
        <v>42</v>
      </c>
      <c r="AG73" s="40" t="s">
        <v>38</v>
      </c>
      <c r="AH73" s="40" t="s">
        <v>41</v>
      </c>
      <c r="AI73" s="2">
        <f aca="true" t="shared" si="5" ref="AI73:AI136">((T73*12)+(Y73*10)+(AD73*8))/30</f>
        <v>10.042</v>
      </c>
      <c r="AJ73" s="2">
        <f t="shared" si="2"/>
        <v>10.035</v>
      </c>
      <c r="AK73" s="42" t="str">
        <f t="shared" si="3"/>
        <v>Admis</v>
      </c>
      <c r="AL73" s="3"/>
      <c r="AM73" t="s">
        <v>547</v>
      </c>
      <c r="AN73" t="s">
        <v>1018</v>
      </c>
      <c r="AO73" t="s">
        <v>1019</v>
      </c>
      <c r="AP73" t="s">
        <v>546</v>
      </c>
      <c r="AQ73" t="s">
        <v>548</v>
      </c>
    </row>
    <row r="74" spans="1:43" ht="15">
      <c r="A74" s="40">
        <v>66</v>
      </c>
      <c r="B74" s="40" t="s">
        <v>559</v>
      </c>
      <c r="C74" s="40" t="s">
        <v>560</v>
      </c>
      <c r="D74" s="40" t="s">
        <v>391</v>
      </c>
      <c r="E74" s="41" t="s">
        <v>122</v>
      </c>
      <c r="F74" s="40" t="s">
        <v>99</v>
      </c>
      <c r="G74" s="40" t="s">
        <v>45</v>
      </c>
      <c r="H74" s="40" t="s">
        <v>32</v>
      </c>
      <c r="I74" s="41" t="s">
        <v>123</v>
      </c>
      <c r="J74" s="40" t="s">
        <v>33</v>
      </c>
      <c r="K74" s="40" t="s">
        <v>82</v>
      </c>
      <c r="L74" s="40" t="s">
        <v>85</v>
      </c>
      <c r="M74" s="40" t="s">
        <v>38</v>
      </c>
      <c r="N74" s="41" t="s">
        <v>122</v>
      </c>
      <c r="O74" s="40" t="s">
        <v>59</v>
      </c>
      <c r="P74" s="40" t="s">
        <v>33</v>
      </c>
      <c r="Q74" s="40" t="s">
        <v>35</v>
      </c>
      <c r="R74" s="40" t="s">
        <v>86</v>
      </c>
      <c r="S74" s="2">
        <f t="shared" si="4"/>
        <v>10.430000000000001</v>
      </c>
      <c r="T74" s="41" t="s">
        <v>44</v>
      </c>
      <c r="U74" s="40" t="s">
        <v>82</v>
      </c>
      <c r="V74" s="40" t="s">
        <v>56</v>
      </c>
      <c r="W74" s="40" t="s">
        <v>42</v>
      </c>
      <c r="X74" s="40" t="s">
        <v>65</v>
      </c>
      <c r="Y74" s="41" t="s">
        <v>38</v>
      </c>
      <c r="Z74" s="40" t="s">
        <v>97</v>
      </c>
      <c r="AA74" s="40" t="s">
        <v>38</v>
      </c>
      <c r="AB74" s="40" t="s">
        <v>60</v>
      </c>
      <c r="AC74" s="40" t="s">
        <v>99</v>
      </c>
      <c r="AD74" s="41" t="s">
        <v>195</v>
      </c>
      <c r="AE74" s="40" t="s">
        <v>33</v>
      </c>
      <c r="AF74" s="40" t="s">
        <v>42</v>
      </c>
      <c r="AG74" s="40" t="s">
        <v>145</v>
      </c>
      <c r="AH74" s="40" t="s">
        <v>34</v>
      </c>
      <c r="AI74" s="2">
        <f t="shared" si="5"/>
        <v>9.917333333333334</v>
      </c>
      <c r="AJ74" s="2">
        <f aca="true" t="shared" si="6" ref="AJ74:AJ137">(AI74+S74)/2</f>
        <v>10.173666666666668</v>
      </c>
      <c r="AK74" s="42" t="str">
        <f aca="true" t="shared" si="7" ref="AK74:AK137">IF(AJ74&gt;=9.99,"Admis","AJourné")</f>
        <v>Admis</v>
      </c>
      <c r="AL74" s="3"/>
      <c r="AM74" t="s">
        <v>553</v>
      </c>
      <c r="AN74" t="s">
        <v>1021</v>
      </c>
      <c r="AO74" t="s">
        <v>915</v>
      </c>
      <c r="AP74" t="s">
        <v>554</v>
      </c>
      <c r="AQ74" t="s">
        <v>555</v>
      </c>
    </row>
    <row r="75" spans="1:43" ht="15">
      <c r="A75" s="40">
        <v>67</v>
      </c>
      <c r="B75" s="40" t="s">
        <v>562</v>
      </c>
      <c r="C75" s="40" t="s">
        <v>563</v>
      </c>
      <c r="D75" s="40" t="s">
        <v>564</v>
      </c>
      <c r="E75" s="41" t="s">
        <v>565</v>
      </c>
      <c r="F75" s="40" t="s">
        <v>131</v>
      </c>
      <c r="G75" s="40" t="s">
        <v>44</v>
      </c>
      <c r="H75" s="40" t="s">
        <v>51</v>
      </c>
      <c r="I75" s="41" t="s">
        <v>566</v>
      </c>
      <c r="J75" s="40" t="s">
        <v>51</v>
      </c>
      <c r="K75" s="40" t="s">
        <v>131</v>
      </c>
      <c r="L75" s="40" t="s">
        <v>134</v>
      </c>
      <c r="M75" s="40" t="s">
        <v>97</v>
      </c>
      <c r="N75" s="41" t="s">
        <v>160</v>
      </c>
      <c r="O75" s="40" t="s">
        <v>33</v>
      </c>
      <c r="P75" s="40" t="s">
        <v>38</v>
      </c>
      <c r="Q75" s="40" t="s">
        <v>44</v>
      </c>
      <c r="R75" s="40" t="s">
        <v>146</v>
      </c>
      <c r="S75" s="2">
        <f t="shared" si="4"/>
        <v>6.730666666666666</v>
      </c>
      <c r="T75" s="41" t="s">
        <v>142</v>
      </c>
      <c r="U75" s="40" t="s">
        <v>51</v>
      </c>
      <c r="V75" s="40" t="s">
        <v>99</v>
      </c>
      <c r="W75" s="40" t="s">
        <v>33</v>
      </c>
      <c r="X75" s="40" t="s">
        <v>85</v>
      </c>
      <c r="Y75" s="41" t="s">
        <v>33</v>
      </c>
      <c r="Z75" s="40" t="s">
        <v>85</v>
      </c>
      <c r="AA75" s="40" t="s">
        <v>33</v>
      </c>
      <c r="AB75" s="40" t="s">
        <v>60</v>
      </c>
      <c r="AC75" s="40" t="s">
        <v>116</v>
      </c>
      <c r="AD75" s="41" t="s">
        <v>218</v>
      </c>
      <c r="AE75" s="40" t="s">
        <v>85</v>
      </c>
      <c r="AF75" s="40" t="s">
        <v>33</v>
      </c>
      <c r="AG75" s="40" t="s">
        <v>51</v>
      </c>
      <c r="AH75" s="40" t="s">
        <v>363</v>
      </c>
      <c r="AI75" s="2">
        <f t="shared" si="5"/>
        <v>9.052</v>
      </c>
      <c r="AJ75" s="2">
        <f t="shared" si="6"/>
        <v>7.891333333333333</v>
      </c>
      <c r="AK75" s="42" t="str">
        <f t="shared" si="7"/>
        <v>AJourné</v>
      </c>
      <c r="AL75" s="3"/>
      <c r="AM75" t="s">
        <v>559</v>
      </c>
      <c r="AN75" t="s">
        <v>1023</v>
      </c>
      <c r="AO75" t="s">
        <v>977</v>
      </c>
      <c r="AP75" t="s">
        <v>560</v>
      </c>
      <c r="AQ75" t="s">
        <v>391</v>
      </c>
    </row>
    <row r="76" spans="1:43" ht="15">
      <c r="A76" s="40">
        <v>68</v>
      </c>
      <c r="B76" s="40" t="s">
        <v>567</v>
      </c>
      <c r="C76" s="40" t="s">
        <v>568</v>
      </c>
      <c r="D76" s="40" t="s">
        <v>420</v>
      </c>
      <c r="E76" s="41" t="s">
        <v>322</v>
      </c>
      <c r="F76" s="40" t="s">
        <v>142</v>
      </c>
      <c r="G76" s="40" t="s">
        <v>268</v>
      </c>
      <c r="H76" s="40" t="s">
        <v>60</v>
      </c>
      <c r="I76" s="41" t="s">
        <v>181</v>
      </c>
      <c r="J76" s="40" t="s">
        <v>38</v>
      </c>
      <c r="K76" s="40" t="s">
        <v>354</v>
      </c>
      <c r="L76" s="40" t="s">
        <v>33</v>
      </c>
      <c r="M76" s="40" t="s">
        <v>50</v>
      </c>
      <c r="N76" s="41" t="s">
        <v>160</v>
      </c>
      <c r="O76" s="40" t="s">
        <v>38</v>
      </c>
      <c r="P76" s="40" t="s">
        <v>85</v>
      </c>
      <c r="Q76" s="40" t="s">
        <v>35</v>
      </c>
      <c r="R76" s="40" t="s">
        <v>33</v>
      </c>
      <c r="S76" s="2">
        <f t="shared" si="4"/>
        <v>8.906</v>
      </c>
      <c r="T76" s="41" t="s">
        <v>569</v>
      </c>
      <c r="U76" s="40" t="s">
        <v>50</v>
      </c>
      <c r="V76" s="40" t="s">
        <v>33</v>
      </c>
      <c r="W76" s="40" t="s">
        <v>32</v>
      </c>
      <c r="X76" s="40" t="s">
        <v>59</v>
      </c>
      <c r="Y76" s="41" t="s">
        <v>556</v>
      </c>
      <c r="Z76" s="40" t="s">
        <v>97</v>
      </c>
      <c r="AA76" s="40" t="s">
        <v>65</v>
      </c>
      <c r="AB76" s="40" t="s">
        <v>64</v>
      </c>
      <c r="AC76" s="40" t="s">
        <v>116</v>
      </c>
      <c r="AD76" s="41" t="s">
        <v>136</v>
      </c>
      <c r="AE76" s="40" t="s">
        <v>44</v>
      </c>
      <c r="AF76" s="40" t="s">
        <v>33</v>
      </c>
      <c r="AG76" s="40" t="s">
        <v>50</v>
      </c>
      <c r="AH76" s="40" t="s">
        <v>41</v>
      </c>
      <c r="AI76" s="2">
        <f t="shared" si="5"/>
        <v>9.806000000000001</v>
      </c>
      <c r="AJ76" s="2">
        <f t="shared" si="6"/>
        <v>9.356000000000002</v>
      </c>
      <c r="AK76" s="42" t="str">
        <f t="shared" si="7"/>
        <v>AJourné</v>
      </c>
      <c r="AL76" s="3"/>
      <c r="AM76" t="s">
        <v>562</v>
      </c>
      <c r="AN76" t="s">
        <v>1024</v>
      </c>
      <c r="AO76" t="s">
        <v>1025</v>
      </c>
      <c r="AP76" t="s">
        <v>563</v>
      </c>
      <c r="AQ76" t="s">
        <v>564</v>
      </c>
    </row>
    <row r="77" spans="1:43" ht="15">
      <c r="A77" s="40">
        <v>69</v>
      </c>
      <c r="B77" s="40" t="s">
        <v>571</v>
      </c>
      <c r="C77" s="40" t="s">
        <v>572</v>
      </c>
      <c r="D77" s="40" t="s">
        <v>185</v>
      </c>
      <c r="E77" s="41" t="s">
        <v>167</v>
      </c>
      <c r="F77" s="40" t="s">
        <v>60</v>
      </c>
      <c r="G77" s="40" t="s">
        <v>32</v>
      </c>
      <c r="H77" s="40" t="s">
        <v>56</v>
      </c>
      <c r="I77" s="41" t="s">
        <v>217</v>
      </c>
      <c r="J77" s="40" t="s">
        <v>161</v>
      </c>
      <c r="K77" s="40" t="s">
        <v>105</v>
      </c>
      <c r="L77" s="40" t="s">
        <v>45</v>
      </c>
      <c r="M77" s="40" t="s">
        <v>33</v>
      </c>
      <c r="N77" s="41" t="s">
        <v>344</v>
      </c>
      <c r="O77" s="40" t="s">
        <v>33</v>
      </c>
      <c r="P77" s="40" t="s">
        <v>65</v>
      </c>
      <c r="Q77" s="40" t="s">
        <v>79</v>
      </c>
      <c r="R77" s="40" t="s">
        <v>91</v>
      </c>
      <c r="S77" s="2">
        <f t="shared" si="4"/>
        <v>10.228</v>
      </c>
      <c r="T77" s="41" t="s">
        <v>229</v>
      </c>
      <c r="U77" s="40" t="s">
        <v>38</v>
      </c>
      <c r="V77" s="40" t="s">
        <v>141</v>
      </c>
      <c r="W77" s="40" t="s">
        <v>33</v>
      </c>
      <c r="X77" s="40" t="s">
        <v>33</v>
      </c>
      <c r="Y77" s="41" t="s">
        <v>573</v>
      </c>
      <c r="Z77" s="40" t="s">
        <v>161</v>
      </c>
      <c r="AA77" s="40" t="s">
        <v>44</v>
      </c>
      <c r="AB77" s="40" t="s">
        <v>39</v>
      </c>
      <c r="AC77" s="40" t="s">
        <v>60</v>
      </c>
      <c r="AD77" s="41" t="s">
        <v>50</v>
      </c>
      <c r="AE77" s="40" t="s">
        <v>85</v>
      </c>
      <c r="AF77" s="40" t="s">
        <v>33</v>
      </c>
      <c r="AG77" s="40" t="s">
        <v>171</v>
      </c>
      <c r="AH77" s="40" t="s">
        <v>79</v>
      </c>
      <c r="AI77" s="2">
        <f t="shared" si="5"/>
        <v>10.978</v>
      </c>
      <c r="AJ77" s="2">
        <f t="shared" si="6"/>
        <v>10.603</v>
      </c>
      <c r="AK77" s="42" t="str">
        <f t="shared" si="7"/>
        <v>Admis</v>
      </c>
      <c r="AL77" s="3"/>
      <c r="AM77" t="s">
        <v>567</v>
      </c>
      <c r="AN77" t="s">
        <v>1026</v>
      </c>
      <c r="AO77" t="s">
        <v>915</v>
      </c>
      <c r="AP77" t="s">
        <v>568</v>
      </c>
      <c r="AQ77" t="s">
        <v>420</v>
      </c>
    </row>
    <row r="78" spans="1:43" ht="15">
      <c r="A78" s="40">
        <v>70</v>
      </c>
      <c r="B78" s="40" t="s">
        <v>574</v>
      </c>
      <c r="C78" s="40" t="s">
        <v>575</v>
      </c>
      <c r="D78" s="40" t="s">
        <v>576</v>
      </c>
      <c r="E78" s="41" t="s">
        <v>577</v>
      </c>
      <c r="F78" s="40" t="s">
        <v>60</v>
      </c>
      <c r="G78" s="40" t="s">
        <v>39</v>
      </c>
      <c r="H78" s="40" t="s">
        <v>39</v>
      </c>
      <c r="I78" s="41" t="s">
        <v>578</v>
      </c>
      <c r="J78" s="40" t="s">
        <v>41</v>
      </c>
      <c r="K78" s="40" t="s">
        <v>354</v>
      </c>
      <c r="L78" s="40" t="s">
        <v>38</v>
      </c>
      <c r="M78" s="40" t="s">
        <v>42</v>
      </c>
      <c r="N78" s="41" t="s">
        <v>183</v>
      </c>
      <c r="O78" s="40" t="s">
        <v>283</v>
      </c>
      <c r="P78" s="40" t="s">
        <v>85</v>
      </c>
      <c r="Q78" s="40" t="s">
        <v>41</v>
      </c>
      <c r="R78" s="40" t="s">
        <v>69</v>
      </c>
      <c r="S78" s="2">
        <f t="shared" si="4"/>
        <v>10.365333333333334</v>
      </c>
      <c r="T78" s="41" t="s">
        <v>382</v>
      </c>
      <c r="U78" s="40" t="s">
        <v>75</v>
      </c>
      <c r="V78" s="40" t="s">
        <v>32</v>
      </c>
      <c r="W78" s="40" t="s">
        <v>56</v>
      </c>
      <c r="X78" s="40" t="s">
        <v>33</v>
      </c>
      <c r="Y78" s="41" t="s">
        <v>395</v>
      </c>
      <c r="Z78" s="40" t="s">
        <v>44</v>
      </c>
      <c r="AA78" s="40" t="s">
        <v>33</v>
      </c>
      <c r="AB78" s="40" t="s">
        <v>33</v>
      </c>
      <c r="AC78" s="40" t="s">
        <v>59</v>
      </c>
      <c r="AD78" s="41" t="s">
        <v>50</v>
      </c>
      <c r="AE78" s="40" t="s">
        <v>49</v>
      </c>
      <c r="AF78" s="40" t="s">
        <v>65</v>
      </c>
      <c r="AG78" s="40" t="s">
        <v>171</v>
      </c>
      <c r="AH78" s="40" t="s">
        <v>121</v>
      </c>
      <c r="AI78" s="2">
        <f t="shared" si="5"/>
        <v>10.017333333333333</v>
      </c>
      <c r="AJ78" s="2">
        <f t="shared" si="6"/>
        <v>10.191333333333333</v>
      </c>
      <c r="AK78" s="42" t="str">
        <f t="shared" si="7"/>
        <v>Admis</v>
      </c>
      <c r="AL78" s="3"/>
      <c r="AM78" t="s">
        <v>571</v>
      </c>
      <c r="AN78" t="s">
        <v>1027</v>
      </c>
      <c r="AO78" t="s">
        <v>941</v>
      </c>
      <c r="AP78" t="s">
        <v>572</v>
      </c>
      <c r="AQ78" t="s">
        <v>185</v>
      </c>
    </row>
    <row r="79" spans="1:43" ht="15">
      <c r="A79" s="40">
        <v>71</v>
      </c>
      <c r="B79" s="40" t="s">
        <v>579</v>
      </c>
      <c r="C79" s="40" t="s">
        <v>580</v>
      </c>
      <c r="D79" s="40" t="s">
        <v>581</v>
      </c>
      <c r="E79" s="41" t="s">
        <v>212</v>
      </c>
      <c r="F79" s="40" t="s">
        <v>67</v>
      </c>
      <c r="G79" s="40" t="s">
        <v>162</v>
      </c>
      <c r="H79" s="40" t="s">
        <v>60</v>
      </c>
      <c r="I79" s="41" t="s">
        <v>513</v>
      </c>
      <c r="J79" s="40" t="s">
        <v>38</v>
      </c>
      <c r="K79" s="40" t="s">
        <v>297</v>
      </c>
      <c r="L79" s="40" t="s">
        <v>45</v>
      </c>
      <c r="M79" s="40" t="s">
        <v>33</v>
      </c>
      <c r="N79" s="41" t="s">
        <v>92</v>
      </c>
      <c r="O79" s="40" t="s">
        <v>33</v>
      </c>
      <c r="P79" s="40" t="s">
        <v>33</v>
      </c>
      <c r="Q79" s="40" t="s">
        <v>86</v>
      </c>
      <c r="R79" s="40" t="s">
        <v>121</v>
      </c>
      <c r="S79" s="2">
        <f t="shared" si="4"/>
        <v>10.624</v>
      </c>
      <c r="T79" s="41" t="s">
        <v>396</v>
      </c>
      <c r="U79" s="40" t="s">
        <v>228</v>
      </c>
      <c r="V79" s="40" t="s">
        <v>39</v>
      </c>
      <c r="W79" s="40" t="s">
        <v>43</v>
      </c>
      <c r="X79" s="40" t="s">
        <v>59</v>
      </c>
      <c r="Y79" s="41" t="s">
        <v>265</v>
      </c>
      <c r="Z79" s="40" t="s">
        <v>34</v>
      </c>
      <c r="AA79" s="40" t="s">
        <v>42</v>
      </c>
      <c r="AB79" s="40" t="s">
        <v>39</v>
      </c>
      <c r="AC79" s="40" t="s">
        <v>59</v>
      </c>
      <c r="AD79" s="41" t="s">
        <v>69</v>
      </c>
      <c r="AE79" s="40" t="s">
        <v>34</v>
      </c>
      <c r="AF79" s="40" t="s">
        <v>33</v>
      </c>
      <c r="AG79" s="40" t="s">
        <v>256</v>
      </c>
      <c r="AH79" s="40" t="s">
        <v>85</v>
      </c>
      <c r="AI79" s="2">
        <f t="shared" si="5"/>
        <v>9.724</v>
      </c>
      <c r="AJ79" s="2">
        <f t="shared" si="6"/>
        <v>10.174</v>
      </c>
      <c r="AK79" s="42" t="str">
        <f t="shared" si="7"/>
        <v>Admis</v>
      </c>
      <c r="AL79" s="3"/>
      <c r="AM79" t="s">
        <v>574</v>
      </c>
      <c r="AN79" t="s">
        <v>1028</v>
      </c>
      <c r="AO79" t="s">
        <v>915</v>
      </c>
      <c r="AP79" t="s">
        <v>575</v>
      </c>
      <c r="AQ79" t="s">
        <v>576</v>
      </c>
    </row>
    <row r="80" spans="1:43" ht="15">
      <c r="A80" s="40">
        <v>72</v>
      </c>
      <c r="B80" s="40" t="s">
        <v>583</v>
      </c>
      <c r="C80" s="40" t="s">
        <v>584</v>
      </c>
      <c r="D80" s="40" t="s">
        <v>585</v>
      </c>
      <c r="E80" s="41" t="s">
        <v>162</v>
      </c>
      <c r="F80" s="40" t="s">
        <v>50</v>
      </c>
      <c r="G80" s="40" t="s">
        <v>39</v>
      </c>
      <c r="H80" s="40" t="s">
        <v>188</v>
      </c>
      <c r="I80" s="41" t="s">
        <v>586</v>
      </c>
      <c r="J80" s="40" t="s">
        <v>34</v>
      </c>
      <c r="K80" s="40" t="s">
        <v>154</v>
      </c>
      <c r="L80" s="40" t="s">
        <v>56</v>
      </c>
      <c r="M80" s="40" t="s">
        <v>34</v>
      </c>
      <c r="N80" s="41" t="s">
        <v>269</v>
      </c>
      <c r="O80" s="40" t="s">
        <v>33</v>
      </c>
      <c r="P80" s="40" t="s">
        <v>126</v>
      </c>
      <c r="Q80" s="40" t="s">
        <v>68</v>
      </c>
      <c r="R80" s="40" t="s">
        <v>85</v>
      </c>
      <c r="S80" s="2">
        <f t="shared" si="4"/>
        <v>11.800666666666666</v>
      </c>
      <c r="T80" s="41" t="s">
        <v>101</v>
      </c>
      <c r="U80" s="40" t="s">
        <v>44</v>
      </c>
      <c r="V80" s="40" t="s">
        <v>56</v>
      </c>
      <c r="W80" s="40" t="s">
        <v>32</v>
      </c>
      <c r="X80" s="40" t="s">
        <v>105</v>
      </c>
      <c r="Y80" s="41" t="s">
        <v>192</v>
      </c>
      <c r="Z80" s="40" t="s">
        <v>41</v>
      </c>
      <c r="AA80" s="40" t="s">
        <v>91</v>
      </c>
      <c r="AB80" s="40" t="s">
        <v>45</v>
      </c>
      <c r="AC80" s="40" t="s">
        <v>116</v>
      </c>
      <c r="AD80" s="41" t="s">
        <v>61</v>
      </c>
      <c r="AE80" s="40" t="s">
        <v>146</v>
      </c>
      <c r="AF80" s="40" t="s">
        <v>38</v>
      </c>
      <c r="AG80" s="40" t="s">
        <v>58</v>
      </c>
      <c r="AH80" s="40" t="s">
        <v>101</v>
      </c>
      <c r="AI80" s="2">
        <f t="shared" si="5"/>
        <v>9.622666666666667</v>
      </c>
      <c r="AJ80" s="2">
        <f t="shared" si="6"/>
        <v>10.711666666666666</v>
      </c>
      <c r="AK80" s="42" t="str">
        <f t="shared" si="7"/>
        <v>Admis</v>
      </c>
      <c r="AL80" s="3"/>
      <c r="AM80" t="s">
        <v>579</v>
      </c>
      <c r="AN80" t="s">
        <v>1029</v>
      </c>
      <c r="AO80" t="s">
        <v>923</v>
      </c>
      <c r="AP80" t="s">
        <v>580</v>
      </c>
      <c r="AQ80" t="s">
        <v>581</v>
      </c>
    </row>
    <row r="81" spans="1:43" ht="15">
      <c r="A81" s="40">
        <v>73</v>
      </c>
      <c r="B81" s="40" t="s">
        <v>587</v>
      </c>
      <c r="C81" s="40" t="s">
        <v>588</v>
      </c>
      <c r="D81" s="40" t="s">
        <v>202</v>
      </c>
      <c r="E81" s="41" t="s">
        <v>83</v>
      </c>
      <c r="F81" s="40" t="s">
        <v>154</v>
      </c>
      <c r="G81" s="40" t="s">
        <v>32</v>
      </c>
      <c r="H81" s="40" t="s">
        <v>43</v>
      </c>
      <c r="I81" s="41" t="s">
        <v>570</v>
      </c>
      <c r="J81" s="40" t="s">
        <v>38</v>
      </c>
      <c r="K81" s="40" t="s">
        <v>82</v>
      </c>
      <c r="L81" s="40" t="s">
        <v>67</v>
      </c>
      <c r="M81" s="40" t="s">
        <v>33</v>
      </c>
      <c r="N81" s="41" t="s">
        <v>97</v>
      </c>
      <c r="O81" s="40" t="s">
        <v>34</v>
      </c>
      <c r="P81" s="40" t="s">
        <v>33</v>
      </c>
      <c r="Q81" s="40" t="s">
        <v>96</v>
      </c>
      <c r="R81" s="40" t="s">
        <v>161</v>
      </c>
      <c r="S81" s="2">
        <f t="shared" si="4"/>
        <v>10.485333333333333</v>
      </c>
      <c r="T81" s="41" t="s">
        <v>561</v>
      </c>
      <c r="U81" s="40" t="s">
        <v>137</v>
      </c>
      <c r="V81" s="40" t="s">
        <v>141</v>
      </c>
      <c r="W81" s="40" t="s">
        <v>33</v>
      </c>
      <c r="X81" s="40" t="s">
        <v>105</v>
      </c>
      <c r="Y81" s="41" t="s">
        <v>440</v>
      </c>
      <c r="Z81" s="40" t="s">
        <v>97</v>
      </c>
      <c r="AA81" s="40" t="s">
        <v>50</v>
      </c>
      <c r="AB81" s="40" t="s">
        <v>56</v>
      </c>
      <c r="AC81" s="40" t="s">
        <v>45</v>
      </c>
      <c r="AD81" s="41" t="s">
        <v>182</v>
      </c>
      <c r="AE81" s="40" t="s">
        <v>158</v>
      </c>
      <c r="AF81" s="40" t="s">
        <v>38</v>
      </c>
      <c r="AG81" s="40" t="s">
        <v>91</v>
      </c>
      <c r="AH81" s="40" t="s">
        <v>108</v>
      </c>
      <c r="AI81" s="2">
        <f t="shared" si="5"/>
        <v>10.154666666666666</v>
      </c>
      <c r="AJ81" s="2">
        <f t="shared" si="6"/>
        <v>10.32</v>
      </c>
      <c r="AK81" s="42" t="str">
        <f t="shared" si="7"/>
        <v>Admis</v>
      </c>
      <c r="AL81" s="3"/>
      <c r="AM81" t="s">
        <v>583</v>
      </c>
      <c r="AN81" t="s">
        <v>1030</v>
      </c>
      <c r="AO81" t="s">
        <v>1031</v>
      </c>
      <c r="AP81" t="s">
        <v>584</v>
      </c>
      <c r="AQ81" t="s">
        <v>585</v>
      </c>
    </row>
    <row r="82" spans="1:43" ht="15">
      <c r="A82" s="40">
        <v>74</v>
      </c>
      <c r="B82" s="40" t="s">
        <v>589</v>
      </c>
      <c r="C82" s="40" t="s">
        <v>588</v>
      </c>
      <c r="D82" s="40" t="s">
        <v>428</v>
      </c>
      <c r="E82" s="41" t="s">
        <v>481</v>
      </c>
      <c r="F82" s="40" t="s">
        <v>35</v>
      </c>
      <c r="G82" s="40" t="s">
        <v>56</v>
      </c>
      <c r="H82" s="40" t="s">
        <v>42</v>
      </c>
      <c r="I82" s="41" t="s">
        <v>204</v>
      </c>
      <c r="J82" s="40" t="s">
        <v>38</v>
      </c>
      <c r="K82" s="40" t="s">
        <v>275</v>
      </c>
      <c r="L82" s="40" t="s">
        <v>99</v>
      </c>
      <c r="M82" s="40" t="s">
        <v>33</v>
      </c>
      <c r="N82" s="41" t="s">
        <v>590</v>
      </c>
      <c r="O82" s="40" t="s">
        <v>49</v>
      </c>
      <c r="P82" s="40" t="s">
        <v>85</v>
      </c>
      <c r="Q82" s="40" t="s">
        <v>126</v>
      </c>
      <c r="R82" s="40" t="s">
        <v>174</v>
      </c>
      <c r="S82" s="2">
        <f t="shared" si="4"/>
        <v>11.034666666666665</v>
      </c>
      <c r="T82" s="41" t="s">
        <v>248</v>
      </c>
      <c r="U82" s="40" t="s">
        <v>32</v>
      </c>
      <c r="V82" s="40" t="s">
        <v>188</v>
      </c>
      <c r="W82" s="40" t="s">
        <v>114</v>
      </c>
      <c r="X82" s="40" t="s">
        <v>105</v>
      </c>
      <c r="Y82" s="41" t="s">
        <v>339</v>
      </c>
      <c r="Z82" s="40" t="s">
        <v>97</v>
      </c>
      <c r="AA82" s="40" t="s">
        <v>58</v>
      </c>
      <c r="AB82" s="40" t="s">
        <v>85</v>
      </c>
      <c r="AC82" s="40" t="s">
        <v>142</v>
      </c>
      <c r="AD82" s="41" t="s">
        <v>124</v>
      </c>
      <c r="AE82" s="40" t="s">
        <v>171</v>
      </c>
      <c r="AF82" s="40" t="s">
        <v>38</v>
      </c>
      <c r="AG82" s="40" t="s">
        <v>145</v>
      </c>
      <c r="AH82" s="40" t="s">
        <v>121</v>
      </c>
      <c r="AI82" s="2">
        <f t="shared" si="5"/>
        <v>10.075999999999999</v>
      </c>
      <c r="AJ82" s="2">
        <f t="shared" si="6"/>
        <v>10.555333333333332</v>
      </c>
      <c r="AK82" s="42" t="str">
        <f t="shared" si="7"/>
        <v>Admis</v>
      </c>
      <c r="AL82" s="3"/>
      <c r="AM82" t="s">
        <v>587</v>
      </c>
      <c r="AN82" t="s">
        <v>1032</v>
      </c>
      <c r="AO82" t="s">
        <v>932</v>
      </c>
      <c r="AP82" t="s">
        <v>588</v>
      </c>
      <c r="AQ82" t="s">
        <v>202</v>
      </c>
    </row>
    <row r="83" spans="1:43" ht="15">
      <c r="A83" s="40">
        <v>75</v>
      </c>
      <c r="B83" s="40" t="s">
        <v>591</v>
      </c>
      <c r="C83" s="40" t="s">
        <v>592</v>
      </c>
      <c r="D83" s="40" t="s">
        <v>593</v>
      </c>
      <c r="E83" s="41" t="s">
        <v>594</v>
      </c>
      <c r="F83" s="40" t="s">
        <v>74</v>
      </c>
      <c r="G83" s="40" t="s">
        <v>44</v>
      </c>
      <c r="H83" s="40" t="s">
        <v>56</v>
      </c>
      <c r="I83" s="41" t="s">
        <v>515</v>
      </c>
      <c r="J83" s="40" t="s">
        <v>126</v>
      </c>
      <c r="K83" s="40" t="s">
        <v>482</v>
      </c>
      <c r="L83" s="40" t="s">
        <v>33</v>
      </c>
      <c r="M83" s="40" t="s">
        <v>49</v>
      </c>
      <c r="N83" s="41" t="s">
        <v>55</v>
      </c>
      <c r="O83" s="40" t="s">
        <v>42</v>
      </c>
      <c r="P83" s="40" t="s">
        <v>33</v>
      </c>
      <c r="Q83" s="40" t="s">
        <v>121</v>
      </c>
      <c r="R83" s="40" t="s">
        <v>85</v>
      </c>
      <c r="S83" s="2">
        <f t="shared" si="4"/>
        <v>10.534666666666668</v>
      </c>
      <c r="T83" s="41" t="s">
        <v>257</v>
      </c>
      <c r="U83" s="40" t="s">
        <v>76</v>
      </c>
      <c r="V83" s="40" t="s">
        <v>99</v>
      </c>
      <c r="W83" s="40" t="s">
        <v>39</v>
      </c>
      <c r="X83" s="40" t="s">
        <v>59</v>
      </c>
      <c r="Y83" s="41" t="s">
        <v>84</v>
      </c>
      <c r="Z83" s="40" t="s">
        <v>34</v>
      </c>
      <c r="AA83" s="40" t="s">
        <v>33</v>
      </c>
      <c r="AB83" s="40" t="s">
        <v>33</v>
      </c>
      <c r="AC83" s="40" t="s">
        <v>82</v>
      </c>
      <c r="AD83" s="41" t="s">
        <v>291</v>
      </c>
      <c r="AE83" s="40" t="s">
        <v>44</v>
      </c>
      <c r="AF83" s="40" t="s">
        <v>97</v>
      </c>
      <c r="AG83" s="40" t="s">
        <v>47</v>
      </c>
      <c r="AH83" s="40" t="s">
        <v>182</v>
      </c>
      <c r="AI83" s="2">
        <f t="shared" si="5"/>
        <v>9.472</v>
      </c>
      <c r="AJ83" s="2">
        <f t="shared" si="6"/>
        <v>10.003333333333334</v>
      </c>
      <c r="AK83" s="42" t="str">
        <f t="shared" si="7"/>
        <v>Admis</v>
      </c>
      <c r="AL83" s="3"/>
      <c r="AM83" t="s">
        <v>589</v>
      </c>
      <c r="AN83" t="s">
        <v>1033</v>
      </c>
      <c r="AO83" t="s">
        <v>932</v>
      </c>
      <c r="AP83" t="s">
        <v>588</v>
      </c>
      <c r="AQ83" t="s">
        <v>428</v>
      </c>
    </row>
    <row r="84" spans="1:43" ht="15">
      <c r="A84" s="40">
        <v>76</v>
      </c>
      <c r="B84" s="40" t="s">
        <v>596</v>
      </c>
      <c r="C84" s="40" t="s">
        <v>597</v>
      </c>
      <c r="D84" s="40" t="s">
        <v>202</v>
      </c>
      <c r="E84" s="41" t="s">
        <v>598</v>
      </c>
      <c r="F84" s="40" t="s">
        <v>228</v>
      </c>
      <c r="G84" s="40" t="s">
        <v>65</v>
      </c>
      <c r="H84" s="40" t="s">
        <v>51</v>
      </c>
      <c r="I84" s="41" t="s">
        <v>599</v>
      </c>
      <c r="J84" s="40" t="s">
        <v>33</v>
      </c>
      <c r="K84" s="40" t="s">
        <v>51</v>
      </c>
      <c r="L84" s="40" t="s">
        <v>354</v>
      </c>
      <c r="M84" s="40" t="s">
        <v>51</v>
      </c>
      <c r="N84" s="41" t="s">
        <v>600</v>
      </c>
      <c r="O84" s="40" t="s">
        <v>51</v>
      </c>
      <c r="P84" s="40" t="s">
        <v>51</v>
      </c>
      <c r="Q84" s="40" t="s">
        <v>86</v>
      </c>
      <c r="R84" s="40" t="s">
        <v>38</v>
      </c>
      <c r="S84" s="2">
        <f t="shared" si="4"/>
        <v>4.3613333333333335</v>
      </c>
      <c r="T84" s="41" t="s">
        <v>601</v>
      </c>
      <c r="U84" s="40" t="s">
        <v>134</v>
      </c>
      <c r="V84" s="40" t="s">
        <v>42</v>
      </c>
      <c r="W84" s="40" t="s">
        <v>228</v>
      </c>
      <c r="X84" s="40" t="s">
        <v>105</v>
      </c>
      <c r="Y84" s="41" t="s">
        <v>602</v>
      </c>
      <c r="Z84" s="40" t="s">
        <v>35</v>
      </c>
      <c r="AA84" s="40" t="s">
        <v>42</v>
      </c>
      <c r="AB84" s="40" t="s">
        <v>116</v>
      </c>
      <c r="AC84" s="40" t="s">
        <v>67</v>
      </c>
      <c r="AD84" s="41" t="s">
        <v>603</v>
      </c>
      <c r="AE84" s="40" t="s">
        <v>58</v>
      </c>
      <c r="AF84" s="40" t="s">
        <v>44</v>
      </c>
      <c r="AG84" s="40" t="s">
        <v>51</v>
      </c>
      <c r="AH84" s="40" t="s">
        <v>182</v>
      </c>
      <c r="AI84" s="2">
        <f t="shared" si="5"/>
        <v>7.515333333333333</v>
      </c>
      <c r="AJ84" s="2">
        <f t="shared" si="6"/>
        <v>5.9383333333333335</v>
      </c>
      <c r="AK84" s="42" t="str">
        <f t="shared" si="7"/>
        <v>AJourné</v>
      </c>
      <c r="AL84" s="3"/>
      <c r="AM84" t="s">
        <v>591</v>
      </c>
      <c r="AN84" t="s">
        <v>1034</v>
      </c>
      <c r="AO84" t="s">
        <v>954</v>
      </c>
      <c r="AP84" t="s">
        <v>592</v>
      </c>
      <c r="AQ84" t="s">
        <v>593</v>
      </c>
    </row>
    <row r="85" spans="1:43" ht="15">
      <c r="A85" s="40">
        <v>77</v>
      </c>
      <c r="B85" s="40" t="s">
        <v>605</v>
      </c>
      <c r="C85" s="40" t="s">
        <v>606</v>
      </c>
      <c r="D85" s="40" t="s">
        <v>537</v>
      </c>
      <c r="E85" s="41" t="s">
        <v>73</v>
      </c>
      <c r="F85" s="40" t="s">
        <v>114</v>
      </c>
      <c r="G85" s="40" t="s">
        <v>56</v>
      </c>
      <c r="H85" s="40" t="s">
        <v>32</v>
      </c>
      <c r="I85" s="41" t="s">
        <v>607</v>
      </c>
      <c r="J85" s="40" t="s">
        <v>126</v>
      </c>
      <c r="K85" s="40" t="s">
        <v>194</v>
      </c>
      <c r="L85" s="40" t="s">
        <v>60</v>
      </c>
      <c r="M85" s="40" t="s">
        <v>38</v>
      </c>
      <c r="N85" s="41" t="s">
        <v>334</v>
      </c>
      <c r="O85" s="40" t="s">
        <v>42</v>
      </c>
      <c r="P85" s="40" t="s">
        <v>33</v>
      </c>
      <c r="Q85" s="40" t="s">
        <v>394</v>
      </c>
      <c r="R85" s="40" t="s">
        <v>38</v>
      </c>
      <c r="S85" s="2">
        <f t="shared" si="4"/>
        <v>10.765333333333333</v>
      </c>
      <c r="T85" s="41" t="s">
        <v>114</v>
      </c>
      <c r="U85" s="40" t="s">
        <v>44</v>
      </c>
      <c r="V85" s="40" t="s">
        <v>90</v>
      </c>
      <c r="W85" s="40" t="s">
        <v>42</v>
      </c>
      <c r="X85" s="40" t="s">
        <v>105</v>
      </c>
      <c r="Y85" s="41" t="s">
        <v>520</v>
      </c>
      <c r="Z85" s="40" t="s">
        <v>41</v>
      </c>
      <c r="AA85" s="40" t="s">
        <v>42</v>
      </c>
      <c r="AB85" s="40" t="s">
        <v>60</v>
      </c>
      <c r="AC85" s="40" t="s">
        <v>56</v>
      </c>
      <c r="AD85" s="41" t="s">
        <v>33</v>
      </c>
      <c r="AE85" s="40" t="s">
        <v>79</v>
      </c>
      <c r="AF85" s="40" t="s">
        <v>44</v>
      </c>
      <c r="AG85" s="40" t="s">
        <v>171</v>
      </c>
      <c r="AH85" s="40" t="s">
        <v>85</v>
      </c>
      <c r="AI85" s="2">
        <f t="shared" si="5"/>
        <v>9.698666666666668</v>
      </c>
      <c r="AJ85" s="2">
        <f t="shared" si="6"/>
        <v>10.232</v>
      </c>
      <c r="AK85" s="42" t="str">
        <f t="shared" si="7"/>
        <v>Admis</v>
      </c>
      <c r="AL85" s="3"/>
      <c r="AM85" t="s">
        <v>596</v>
      </c>
      <c r="AN85" t="s">
        <v>1035</v>
      </c>
      <c r="AO85" t="s">
        <v>915</v>
      </c>
      <c r="AP85" t="s">
        <v>597</v>
      </c>
      <c r="AQ85" t="s">
        <v>202</v>
      </c>
    </row>
    <row r="86" spans="1:43" ht="15">
      <c r="A86" s="40">
        <v>78</v>
      </c>
      <c r="B86" s="40" t="s">
        <v>609</v>
      </c>
      <c r="C86" s="40" t="s">
        <v>610</v>
      </c>
      <c r="D86" s="40" t="s">
        <v>611</v>
      </c>
      <c r="E86" s="41" t="s">
        <v>33</v>
      </c>
      <c r="F86" s="40" t="s">
        <v>44</v>
      </c>
      <c r="G86" s="40" t="s">
        <v>45</v>
      </c>
      <c r="H86" s="40" t="s">
        <v>60</v>
      </c>
      <c r="I86" s="41" t="s">
        <v>612</v>
      </c>
      <c r="J86" s="40" t="s">
        <v>34</v>
      </c>
      <c r="K86" s="40" t="s">
        <v>237</v>
      </c>
      <c r="L86" s="40" t="s">
        <v>32</v>
      </c>
      <c r="M86" s="40" t="s">
        <v>50</v>
      </c>
      <c r="N86" s="41" t="s">
        <v>49</v>
      </c>
      <c r="O86" s="40" t="s">
        <v>49</v>
      </c>
      <c r="P86" s="40" t="s">
        <v>33</v>
      </c>
      <c r="Q86" s="40" t="s">
        <v>174</v>
      </c>
      <c r="R86" s="40" t="s">
        <v>49</v>
      </c>
      <c r="S86" s="2">
        <f t="shared" si="4"/>
        <v>10.883333333333333</v>
      </c>
      <c r="T86" s="41" t="s">
        <v>50</v>
      </c>
      <c r="U86" s="40" t="s">
        <v>42</v>
      </c>
      <c r="V86" s="40" t="s">
        <v>33</v>
      </c>
      <c r="W86" s="40" t="s">
        <v>33</v>
      </c>
      <c r="X86" s="40" t="s">
        <v>97</v>
      </c>
      <c r="Y86" s="41" t="s">
        <v>551</v>
      </c>
      <c r="Z86" s="40" t="s">
        <v>85</v>
      </c>
      <c r="AA86" s="40" t="s">
        <v>42</v>
      </c>
      <c r="AB86" s="40" t="s">
        <v>56</v>
      </c>
      <c r="AC86" s="40" t="s">
        <v>116</v>
      </c>
      <c r="AD86" s="41" t="s">
        <v>122</v>
      </c>
      <c r="AE86" s="40" t="s">
        <v>284</v>
      </c>
      <c r="AF86" s="40" t="s">
        <v>135</v>
      </c>
      <c r="AG86" s="40" t="s">
        <v>33</v>
      </c>
      <c r="AH86" s="40" t="s">
        <v>34</v>
      </c>
      <c r="AI86" s="2">
        <f t="shared" si="5"/>
        <v>10.272666666666668</v>
      </c>
      <c r="AJ86" s="2">
        <f t="shared" si="6"/>
        <v>10.578</v>
      </c>
      <c r="AK86" s="42" t="str">
        <f t="shared" si="7"/>
        <v>Admis</v>
      </c>
      <c r="AL86" s="3"/>
      <c r="AM86" t="s">
        <v>605</v>
      </c>
      <c r="AN86" t="s">
        <v>1036</v>
      </c>
      <c r="AO86" t="s">
        <v>1037</v>
      </c>
      <c r="AP86" t="s">
        <v>606</v>
      </c>
      <c r="AQ86" t="s">
        <v>537</v>
      </c>
    </row>
    <row r="87" spans="1:43" ht="15">
      <c r="A87" s="40">
        <v>79</v>
      </c>
      <c r="B87" s="40" t="s">
        <v>613</v>
      </c>
      <c r="C87" s="40" t="s">
        <v>614</v>
      </c>
      <c r="D87" s="40" t="s">
        <v>615</v>
      </c>
      <c r="E87" s="41" t="s">
        <v>33</v>
      </c>
      <c r="F87" s="40" t="s">
        <v>56</v>
      </c>
      <c r="G87" s="40" t="s">
        <v>33</v>
      </c>
      <c r="H87" s="40" t="s">
        <v>67</v>
      </c>
      <c r="I87" s="41" t="s">
        <v>616</v>
      </c>
      <c r="J87" s="40" t="s">
        <v>97</v>
      </c>
      <c r="K87" s="40" t="s">
        <v>194</v>
      </c>
      <c r="L87" s="40" t="s">
        <v>32</v>
      </c>
      <c r="M87" s="40" t="s">
        <v>97</v>
      </c>
      <c r="N87" s="41" t="s">
        <v>434</v>
      </c>
      <c r="O87" s="40" t="s">
        <v>34</v>
      </c>
      <c r="P87" s="40" t="s">
        <v>85</v>
      </c>
      <c r="Q87" s="40" t="s">
        <v>214</v>
      </c>
      <c r="R87" s="40" t="s">
        <v>33</v>
      </c>
      <c r="S87" s="2">
        <f t="shared" si="4"/>
        <v>11.002666666666668</v>
      </c>
      <c r="T87" s="41" t="s">
        <v>249</v>
      </c>
      <c r="U87" s="40" t="s">
        <v>228</v>
      </c>
      <c r="V87" s="40" t="s">
        <v>141</v>
      </c>
      <c r="W87" s="40" t="s">
        <v>33</v>
      </c>
      <c r="X87" s="40" t="s">
        <v>44</v>
      </c>
      <c r="Y87" s="41" t="s">
        <v>36</v>
      </c>
      <c r="Z87" s="40" t="s">
        <v>50</v>
      </c>
      <c r="AA87" s="40" t="s">
        <v>50</v>
      </c>
      <c r="AB87" s="40" t="s">
        <v>38</v>
      </c>
      <c r="AC87" s="40" t="s">
        <v>38</v>
      </c>
      <c r="AD87" s="41" t="s">
        <v>506</v>
      </c>
      <c r="AE87" s="40" t="s">
        <v>97</v>
      </c>
      <c r="AF87" s="40" t="s">
        <v>41</v>
      </c>
      <c r="AG87" s="40" t="s">
        <v>58</v>
      </c>
      <c r="AH87" s="40" t="s">
        <v>62</v>
      </c>
      <c r="AI87" s="2">
        <f t="shared" si="5"/>
        <v>10.398666666666665</v>
      </c>
      <c r="AJ87" s="2">
        <f t="shared" si="6"/>
        <v>10.700666666666667</v>
      </c>
      <c r="AK87" s="42" t="str">
        <f t="shared" si="7"/>
        <v>Admis</v>
      </c>
      <c r="AL87" s="3"/>
      <c r="AM87" t="s">
        <v>609</v>
      </c>
      <c r="AN87" t="s">
        <v>1038</v>
      </c>
      <c r="AO87" t="s">
        <v>1039</v>
      </c>
      <c r="AP87" t="s">
        <v>610</v>
      </c>
      <c r="AQ87" t="s">
        <v>611</v>
      </c>
    </row>
    <row r="88" spans="1:43" ht="15">
      <c r="A88" s="40">
        <v>80</v>
      </c>
      <c r="B88" s="40" t="s">
        <v>617</v>
      </c>
      <c r="C88" s="40" t="s">
        <v>618</v>
      </c>
      <c r="D88" s="40" t="s">
        <v>226</v>
      </c>
      <c r="E88" s="41" t="s">
        <v>123</v>
      </c>
      <c r="F88" s="40" t="s">
        <v>50</v>
      </c>
      <c r="G88" s="40" t="s">
        <v>67</v>
      </c>
      <c r="H88" s="40" t="s">
        <v>56</v>
      </c>
      <c r="I88" s="41" t="s">
        <v>292</v>
      </c>
      <c r="J88" s="40" t="s">
        <v>38</v>
      </c>
      <c r="K88" s="40" t="s">
        <v>155</v>
      </c>
      <c r="L88" s="40" t="s">
        <v>38</v>
      </c>
      <c r="M88" s="40" t="s">
        <v>38</v>
      </c>
      <c r="N88" s="41" t="s">
        <v>183</v>
      </c>
      <c r="O88" s="40" t="s">
        <v>42</v>
      </c>
      <c r="P88" s="40" t="s">
        <v>33</v>
      </c>
      <c r="Q88" s="40" t="s">
        <v>50</v>
      </c>
      <c r="R88" s="40" t="s">
        <v>33</v>
      </c>
      <c r="S88" s="2">
        <f t="shared" si="4"/>
        <v>9.879333333333333</v>
      </c>
      <c r="T88" s="41" t="s">
        <v>619</v>
      </c>
      <c r="U88" s="40" t="s">
        <v>43</v>
      </c>
      <c r="V88" s="40" t="s">
        <v>43</v>
      </c>
      <c r="W88" s="40" t="s">
        <v>32</v>
      </c>
      <c r="X88" s="40" t="s">
        <v>59</v>
      </c>
      <c r="Y88" s="41" t="s">
        <v>620</v>
      </c>
      <c r="Z88" s="40" t="s">
        <v>96</v>
      </c>
      <c r="AA88" s="40" t="s">
        <v>44</v>
      </c>
      <c r="AB88" s="40" t="s">
        <v>32</v>
      </c>
      <c r="AC88" s="40" t="s">
        <v>134</v>
      </c>
      <c r="AD88" s="41" t="s">
        <v>170</v>
      </c>
      <c r="AE88" s="40" t="s">
        <v>42</v>
      </c>
      <c r="AF88" s="40" t="s">
        <v>38</v>
      </c>
      <c r="AG88" s="40" t="s">
        <v>171</v>
      </c>
      <c r="AH88" s="40" t="s">
        <v>33</v>
      </c>
      <c r="AI88" s="2">
        <f t="shared" si="5"/>
        <v>9.744</v>
      </c>
      <c r="AJ88" s="2">
        <f t="shared" si="6"/>
        <v>9.811666666666667</v>
      </c>
      <c r="AK88" s="42" t="str">
        <f t="shared" si="7"/>
        <v>AJourné</v>
      </c>
      <c r="AL88" s="3"/>
      <c r="AM88" t="s">
        <v>613</v>
      </c>
      <c r="AN88" t="s">
        <v>1040</v>
      </c>
      <c r="AO88" t="s">
        <v>977</v>
      </c>
      <c r="AP88" t="s">
        <v>614</v>
      </c>
      <c r="AQ88" t="s">
        <v>615</v>
      </c>
    </row>
    <row r="89" spans="1:43" ht="15">
      <c r="A89" s="40">
        <v>81</v>
      </c>
      <c r="B89" s="40" t="s">
        <v>621</v>
      </c>
      <c r="C89" s="40" t="s">
        <v>622</v>
      </c>
      <c r="D89" s="40" t="s">
        <v>463</v>
      </c>
      <c r="E89" s="41" t="s">
        <v>47</v>
      </c>
      <c r="F89" s="40" t="s">
        <v>142</v>
      </c>
      <c r="G89" s="40" t="s">
        <v>364</v>
      </c>
      <c r="H89" s="40" t="s">
        <v>354</v>
      </c>
      <c r="I89" s="41" t="s">
        <v>557</v>
      </c>
      <c r="J89" s="40" t="s">
        <v>97</v>
      </c>
      <c r="K89" s="40" t="s">
        <v>114</v>
      </c>
      <c r="L89" s="40" t="s">
        <v>32</v>
      </c>
      <c r="M89" s="40" t="s">
        <v>49</v>
      </c>
      <c r="N89" s="41" t="s">
        <v>361</v>
      </c>
      <c r="O89" s="40" t="s">
        <v>33</v>
      </c>
      <c r="P89" s="40" t="s">
        <v>41</v>
      </c>
      <c r="Q89" s="40" t="s">
        <v>35</v>
      </c>
      <c r="R89" s="40" t="s">
        <v>41</v>
      </c>
      <c r="S89" s="2">
        <f t="shared" si="4"/>
        <v>10.208</v>
      </c>
      <c r="T89" s="41" t="s">
        <v>623</v>
      </c>
      <c r="U89" s="40" t="s">
        <v>228</v>
      </c>
      <c r="V89" s="40" t="s">
        <v>134</v>
      </c>
      <c r="W89" s="40" t="s">
        <v>33</v>
      </c>
      <c r="X89" s="40" t="s">
        <v>38</v>
      </c>
      <c r="Y89" s="41" t="s">
        <v>493</v>
      </c>
      <c r="Z89" s="40" t="s">
        <v>35</v>
      </c>
      <c r="AA89" s="40" t="s">
        <v>38</v>
      </c>
      <c r="AB89" s="40" t="s">
        <v>33</v>
      </c>
      <c r="AC89" s="40" t="s">
        <v>134</v>
      </c>
      <c r="AD89" s="41" t="s">
        <v>222</v>
      </c>
      <c r="AE89" s="40" t="s">
        <v>38</v>
      </c>
      <c r="AF89" s="40" t="s">
        <v>42</v>
      </c>
      <c r="AG89" s="40" t="s">
        <v>41</v>
      </c>
      <c r="AH89" s="40" t="s">
        <v>69</v>
      </c>
      <c r="AI89" s="2">
        <f t="shared" si="5"/>
        <v>9.94</v>
      </c>
      <c r="AJ89" s="2">
        <f t="shared" si="6"/>
        <v>10.074</v>
      </c>
      <c r="AK89" s="42" t="str">
        <f t="shared" si="7"/>
        <v>Admis</v>
      </c>
      <c r="AL89" s="3"/>
      <c r="AM89" t="s">
        <v>617</v>
      </c>
      <c r="AN89" t="s">
        <v>1041</v>
      </c>
      <c r="AO89" t="s">
        <v>1017</v>
      </c>
      <c r="AP89" t="s">
        <v>618</v>
      </c>
      <c r="AQ89" t="s">
        <v>226</v>
      </c>
    </row>
    <row r="90" spans="1:43" ht="15">
      <c r="A90" s="40">
        <v>82</v>
      </c>
      <c r="B90" s="40" t="s">
        <v>626</v>
      </c>
      <c r="C90" s="40" t="s">
        <v>624</v>
      </c>
      <c r="D90" s="40" t="s">
        <v>152</v>
      </c>
      <c r="E90" s="41" t="s">
        <v>493</v>
      </c>
      <c r="F90" s="40" t="s">
        <v>43</v>
      </c>
      <c r="G90" s="40" t="s">
        <v>38</v>
      </c>
      <c r="H90" s="40" t="s">
        <v>33</v>
      </c>
      <c r="I90" s="41" t="s">
        <v>627</v>
      </c>
      <c r="J90" s="40" t="s">
        <v>33</v>
      </c>
      <c r="K90" s="40" t="s">
        <v>42</v>
      </c>
      <c r="L90" s="40" t="s">
        <v>33</v>
      </c>
      <c r="M90" s="40" t="s">
        <v>33</v>
      </c>
      <c r="N90" s="41" t="s">
        <v>85</v>
      </c>
      <c r="O90" s="40" t="s">
        <v>33</v>
      </c>
      <c r="P90" s="40" t="s">
        <v>33</v>
      </c>
      <c r="Q90" s="40" t="s">
        <v>145</v>
      </c>
      <c r="R90" s="40" t="s">
        <v>86</v>
      </c>
      <c r="S90" s="2">
        <f t="shared" si="4"/>
        <v>10.554666666666666</v>
      </c>
      <c r="T90" s="41" t="s">
        <v>136</v>
      </c>
      <c r="U90" s="40" t="s">
        <v>50</v>
      </c>
      <c r="V90" s="40" t="s">
        <v>56</v>
      </c>
      <c r="W90" s="40" t="s">
        <v>32</v>
      </c>
      <c r="X90" s="40" t="s">
        <v>33</v>
      </c>
      <c r="Y90" s="41" t="s">
        <v>136</v>
      </c>
      <c r="Z90" s="40" t="s">
        <v>35</v>
      </c>
      <c r="AA90" s="40" t="s">
        <v>33</v>
      </c>
      <c r="AB90" s="40" t="s">
        <v>123</v>
      </c>
      <c r="AC90" s="40" t="s">
        <v>56</v>
      </c>
      <c r="AD90" s="41" t="s">
        <v>33</v>
      </c>
      <c r="AE90" s="40" t="s">
        <v>42</v>
      </c>
      <c r="AF90" s="40" t="s">
        <v>33</v>
      </c>
      <c r="AG90" s="40" t="s">
        <v>58</v>
      </c>
      <c r="AH90" s="40" t="s">
        <v>96</v>
      </c>
      <c r="AI90" s="2">
        <f t="shared" si="5"/>
        <v>10.454666666666666</v>
      </c>
      <c r="AJ90" s="2">
        <f t="shared" si="6"/>
        <v>10.504666666666665</v>
      </c>
      <c r="AK90" s="42" t="str">
        <f t="shared" si="7"/>
        <v>Admis</v>
      </c>
      <c r="AL90" s="3"/>
      <c r="AM90" t="s">
        <v>621</v>
      </c>
      <c r="AN90" t="s">
        <v>1042</v>
      </c>
      <c r="AO90" t="s">
        <v>1043</v>
      </c>
      <c r="AP90" t="s">
        <v>622</v>
      </c>
      <c r="AQ90" t="s">
        <v>463</v>
      </c>
    </row>
    <row r="91" spans="1:43" ht="15">
      <c r="A91" s="40">
        <v>83</v>
      </c>
      <c r="B91" s="40" t="s">
        <v>628</v>
      </c>
      <c r="C91" s="40" t="s">
        <v>629</v>
      </c>
      <c r="D91" s="40" t="s">
        <v>630</v>
      </c>
      <c r="E91" s="41" t="s">
        <v>60</v>
      </c>
      <c r="F91" s="40" t="s">
        <v>134</v>
      </c>
      <c r="G91" s="40" t="s">
        <v>141</v>
      </c>
      <c r="H91" s="40" t="s">
        <v>38</v>
      </c>
      <c r="I91" s="41" t="s">
        <v>91</v>
      </c>
      <c r="J91" s="40" t="s">
        <v>38</v>
      </c>
      <c r="K91" s="40" t="s">
        <v>256</v>
      </c>
      <c r="L91" s="40" t="s">
        <v>32</v>
      </c>
      <c r="M91" s="40" t="s">
        <v>33</v>
      </c>
      <c r="N91" s="41" t="s">
        <v>303</v>
      </c>
      <c r="O91" s="40" t="s">
        <v>108</v>
      </c>
      <c r="P91" s="40" t="s">
        <v>33</v>
      </c>
      <c r="Q91" s="40" t="s">
        <v>62</v>
      </c>
      <c r="R91" s="40" t="s">
        <v>41</v>
      </c>
      <c r="S91" s="2">
        <f t="shared" si="4"/>
        <v>10.530666666666667</v>
      </c>
      <c r="T91" s="41" t="s">
        <v>263</v>
      </c>
      <c r="U91" s="40" t="s">
        <v>83</v>
      </c>
      <c r="V91" s="40" t="s">
        <v>85</v>
      </c>
      <c r="W91" s="40" t="s">
        <v>45</v>
      </c>
      <c r="X91" s="40" t="s">
        <v>44</v>
      </c>
      <c r="Y91" s="41" t="s">
        <v>123</v>
      </c>
      <c r="Z91" s="40" t="s">
        <v>34</v>
      </c>
      <c r="AA91" s="40" t="s">
        <v>50</v>
      </c>
      <c r="AB91" s="40" t="s">
        <v>43</v>
      </c>
      <c r="AC91" s="40" t="s">
        <v>116</v>
      </c>
      <c r="AD91" s="41" t="s">
        <v>40</v>
      </c>
      <c r="AE91" s="40" t="s">
        <v>121</v>
      </c>
      <c r="AF91" s="40" t="s">
        <v>33</v>
      </c>
      <c r="AG91" s="40" t="s">
        <v>435</v>
      </c>
      <c r="AH91" s="40" t="s">
        <v>126</v>
      </c>
      <c r="AI91" s="2">
        <f t="shared" si="5"/>
        <v>10.675333333333333</v>
      </c>
      <c r="AJ91" s="2">
        <f t="shared" si="6"/>
        <v>10.603</v>
      </c>
      <c r="AK91" s="42" t="str">
        <f t="shared" si="7"/>
        <v>Admis</v>
      </c>
      <c r="AL91" s="3"/>
      <c r="AM91" t="s">
        <v>626</v>
      </c>
      <c r="AN91" t="s">
        <v>1044</v>
      </c>
      <c r="AO91" t="s">
        <v>932</v>
      </c>
      <c r="AP91" t="s">
        <v>624</v>
      </c>
      <c r="AQ91" t="s">
        <v>152</v>
      </c>
    </row>
    <row r="92" spans="1:43" ht="15">
      <c r="A92" s="40">
        <v>84</v>
      </c>
      <c r="B92" s="40" t="s">
        <v>631</v>
      </c>
      <c r="C92" s="40" t="s">
        <v>632</v>
      </c>
      <c r="D92" s="40" t="s">
        <v>633</v>
      </c>
      <c r="E92" s="41" t="s">
        <v>38</v>
      </c>
      <c r="F92" s="40" t="s">
        <v>45</v>
      </c>
      <c r="G92" s="40" t="s">
        <v>38</v>
      </c>
      <c r="H92" s="40" t="s">
        <v>60</v>
      </c>
      <c r="I92" s="41" t="s">
        <v>430</v>
      </c>
      <c r="J92" s="40" t="s">
        <v>38</v>
      </c>
      <c r="K92" s="40" t="s">
        <v>194</v>
      </c>
      <c r="L92" s="40" t="s">
        <v>32</v>
      </c>
      <c r="M92" s="40" t="s">
        <v>50</v>
      </c>
      <c r="N92" s="41" t="s">
        <v>182</v>
      </c>
      <c r="O92" s="40" t="s">
        <v>44</v>
      </c>
      <c r="P92" s="40" t="s">
        <v>42</v>
      </c>
      <c r="Q92" s="40" t="s">
        <v>126</v>
      </c>
      <c r="R92" s="40" t="s">
        <v>33</v>
      </c>
      <c r="S92" s="2">
        <f t="shared" si="4"/>
        <v>10.54</v>
      </c>
      <c r="T92" s="41" t="s">
        <v>137</v>
      </c>
      <c r="U92" s="40" t="s">
        <v>42</v>
      </c>
      <c r="V92" s="40" t="s">
        <v>97</v>
      </c>
      <c r="W92" s="40" t="s">
        <v>60</v>
      </c>
      <c r="X92" s="40" t="s">
        <v>105</v>
      </c>
      <c r="Y92" s="41" t="s">
        <v>424</v>
      </c>
      <c r="Z92" s="40" t="s">
        <v>35</v>
      </c>
      <c r="AA92" s="40" t="s">
        <v>33</v>
      </c>
      <c r="AB92" s="40" t="s">
        <v>32</v>
      </c>
      <c r="AC92" s="40" t="s">
        <v>134</v>
      </c>
      <c r="AD92" s="41" t="s">
        <v>35</v>
      </c>
      <c r="AE92" s="40" t="s">
        <v>92</v>
      </c>
      <c r="AF92" s="40" t="s">
        <v>85</v>
      </c>
      <c r="AG92" s="40" t="s">
        <v>33</v>
      </c>
      <c r="AH92" s="40" t="s">
        <v>40</v>
      </c>
      <c r="AI92" s="2">
        <f t="shared" si="5"/>
        <v>9.991999999999999</v>
      </c>
      <c r="AJ92" s="2">
        <f t="shared" si="6"/>
        <v>10.265999999999998</v>
      </c>
      <c r="AK92" s="42" t="str">
        <f t="shared" si="7"/>
        <v>Admis</v>
      </c>
      <c r="AL92" s="3"/>
      <c r="AM92" t="s">
        <v>628</v>
      </c>
      <c r="AN92" t="s">
        <v>1045</v>
      </c>
      <c r="AO92" t="s">
        <v>1046</v>
      </c>
      <c r="AP92" t="s">
        <v>629</v>
      </c>
      <c r="AQ92" t="s">
        <v>630</v>
      </c>
    </row>
    <row r="93" spans="1:43" ht="15">
      <c r="A93" s="40">
        <v>85</v>
      </c>
      <c r="B93" s="40" t="s">
        <v>635</v>
      </c>
      <c r="C93" s="40" t="s">
        <v>636</v>
      </c>
      <c r="D93" s="40" t="s">
        <v>637</v>
      </c>
      <c r="E93" s="41" t="s">
        <v>638</v>
      </c>
      <c r="F93" s="40" t="s">
        <v>137</v>
      </c>
      <c r="G93" s="40" t="s">
        <v>116</v>
      </c>
      <c r="H93" s="40" t="s">
        <v>142</v>
      </c>
      <c r="I93" s="41" t="s">
        <v>639</v>
      </c>
      <c r="J93" s="40" t="s">
        <v>33</v>
      </c>
      <c r="K93" s="40" t="s">
        <v>77</v>
      </c>
      <c r="L93" s="40" t="s">
        <v>134</v>
      </c>
      <c r="M93" s="40" t="s">
        <v>35</v>
      </c>
      <c r="N93" s="41" t="s">
        <v>346</v>
      </c>
      <c r="O93" s="40" t="s">
        <v>126</v>
      </c>
      <c r="P93" s="40" t="s">
        <v>59</v>
      </c>
      <c r="Q93" s="40" t="s">
        <v>38</v>
      </c>
      <c r="R93" s="40" t="s">
        <v>62</v>
      </c>
      <c r="S93" s="2">
        <f t="shared" si="4"/>
        <v>8.810666666666666</v>
      </c>
      <c r="T93" s="41" t="s">
        <v>91</v>
      </c>
      <c r="U93" s="40" t="s">
        <v>33</v>
      </c>
      <c r="V93" s="40" t="s">
        <v>43</v>
      </c>
      <c r="W93" s="40" t="s">
        <v>67</v>
      </c>
      <c r="X93" s="40" t="s">
        <v>42</v>
      </c>
      <c r="Y93" s="41" t="s">
        <v>417</v>
      </c>
      <c r="Z93" s="40" t="s">
        <v>33</v>
      </c>
      <c r="AA93" s="40" t="s">
        <v>33</v>
      </c>
      <c r="AB93" s="40" t="s">
        <v>45</v>
      </c>
      <c r="AC93" s="40" t="s">
        <v>67</v>
      </c>
      <c r="AD93" s="41" t="s">
        <v>269</v>
      </c>
      <c r="AE93" s="40" t="s">
        <v>35</v>
      </c>
      <c r="AF93" s="40" t="s">
        <v>85</v>
      </c>
      <c r="AG93" s="40" t="s">
        <v>97</v>
      </c>
      <c r="AH93" s="40" t="s">
        <v>40</v>
      </c>
      <c r="AI93" s="2">
        <f t="shared" si="5"/>
        <v>10.416</v>
      </c>
      <c r="AJ93" s="2">
        <f t="shared" si="6"/>
        <v>9.613333333333333</v>
      </c>
      <c r="AK93" s="42" t="str">
        <f t="shared" si="7"/>
        <v>AJourné</v>
      </c>
      <c r="AL93" s="3"/>
      <c r="AM93" t="s">
        <v>631</v>
      </c>
      <c r="AN93" t="s">
        <v>920</v>
      </c>
      <c r="AO93" t="s">
        <v>923</v>
      </c>
      <c r="AP93" t="s">
        <v>632</v>
      </c>
      <c r="AQ93" t="s">
        <v>633</v>
      </c>
    </row>
    <row r="94" spans="1:43" ht="15">
      <c r="A94" s="40">
        <v>86</v>
      </c>
      <c r="B94" s="40" t="s">
        <v>641</v>
      </c>
      <c r="C94" s="40" t="s">
        <v>642</v>
      </c>
      <c r="D94" s="40" t="s">
        <v>463</v>
      </c>
      <c r="E94" s="41" t="s">
        <v>60</v>
      </c>
      <c r="F94" s="40" t="s">
        <v>142</v>
      </c>
      <c r="G94" s="40" t="s">
        <v>85</v>
      </c>
      <c r="H94" s="40" t="s">
        <v>32</v>
      </c>
      <c r="I94" s="41" t="s">
        <v>277</v>
      </c>
      <c r="J94" s="40" t="s">
        <v>33</v>
      </c>
      <c r="K94" s="40" t="s">
        <v>237</v>
      </c>
      <c r="L94" s="40" t="s">
        <v>38</v>
      </c>
      <c r="M94" s="40" t="s">
        <v>35</v>
      </c>
      <c r="N94" s="41" t="s">
        <v>40</v>
      </c>
      <c r="O94" s="40" t="s">
        <v>135</v>
      </c>
      <c r="P94" s="40" t="s">
        <v>33</v>
      </c>
      <c r="Q94" s="40" t="s">
        <v>126</v>
      </c>
      <c r="R94" s="40" t="s">
        <v>126</v>
      </c>
      <c r="S94" s="2">
        <f t="shared" si="4"/>
        <v>10.448666666666668</v>
      </c>
      <c r="T94" s="41" t="s">
        <v>257</v>
      </c>
      <c r="U94" s="40" t="s">
        <v>236</v>
      </c>
      <c r="V94" s="40" t="s">
        <v>45</v>
      </c>
      <c r="W94" s="40" t="s">
        <v>45</v>
      </c>
      <c r="X94" s="40" t="s">
        <v>135</v>
      </c>
      <c r="Y94" s="41" t="s">
        <v>189</v>
      </c>
      <c r="Z94" s="40" t="s">
        <v>49</v>
      </c>
      <c r="AA94" s="40" t="s">
        <v>97</v>
      </c>
      <c r="AB94" s="40" t="s">
        <v>32</v>
      </c>
      <c r="AC94" s="40" t="s">
        <v>44</v>
      </c>
      <c r="AD94" s="41" t="s">
        <v>68</v>
      </c>
      <c r="AE94" s="40" t="s">
        <v>181</v>
      </c>
      <c r="AF94" s="40" t="s">
        <v>97</v>
      </c>
      <c r="AG94" s="40" t="s">
        <v>42</v>
      </c>
      <c r="AH94" s="40" t="s">
        <v>68</v>
      </c>
      <c r="AI94" s="2">
        <f t="shared" si="5"/>
        <v>10.189333333333334</v>
      </c>
      <c r="AJ94" s="2">
        <f t="shared" si="6"/>
        <v>10.319</v>
      </c>
      <c r="AK94" s="42" t="str">
        <f t="shared" si="7"/>
        <v>Admis</v>
      </c>
      <c r="AL94" s="3"/>
      <c r="AM94" t="s">
        <v>635</v>
      </c>
      <c r="AN94" t="s">
        <v>975</v>
      </c>
      <c r="AO94" t="s">
        <v>926</v>
      </c>
      <c r="AP94" t="s">
        <v>636</v>
      </c>
      <c r="AQ94" t="s">
        <v>637</v>
      </c>
    </row>
    <row r="95" spans="1:43" ht="15">
      <c r="A95" s="40">
        <v>87</v>
      </c>
      <c r="B95" s="40" t="s">
        <v>643</v>
      </c>
      <c r="C95" s="40" t="s">
        <v>644</v>
      </c>
      <c r="D95" s="40" t="s">
        <v>391</v>
      </c>
      <c r="E95" s="41" t="s">
        <v>206</v>
      </c>
      <c r="F95" s="40" t="s">
        <v>142</v>
      </c>
      <c r="G95" s="40" t="s">
        <v>56</v>
      </c>
      <c r="H95" s="40" t="s">
        <v>33</v>
      </c>
      <c r="I95" s="41" t="s">
        <v>317</v>
      </c>
      <c r="J95" s="40" t="s">
        <v>38</v>
      </c>
      <c r="K95" s="40" t="s">
        <v>135</v>
      </c>
      <c r="L95" s="40" t="s">
        <v>42</v>
      </c>
      <c r="M95" s="40" t="s">
        <v>50</v>
      </c>
      <c r="N95" s="41" t="s">
        <v>429</v>
      </c>
      <c r="O95" s="40" t="s">
        <v>33</v>
      </c>
      <c r="P95" s="40" t="s">
        <v>135</v>
      </c>
      <c r="Q95" s="40" t="s">
        <v>40</v>
      </c>
      <c r="R95" s="40" t="s">
        <v>38</v>
      </c>
      <c r="S95" s="2">
        <f t="shared" si="4"/>
        <v>9.313999999999998</v>
      </c>
      <c r="T95" s="41" t="s">
        <v>193</v>
      </c>
      <c r="U95" s="40" t="s">
        <v>114</v>
      </c>
      <c r="V95" s="40" t="s">
        <v>97</v>
      </c>
      <c r="W95" s="40" t="s">
        <v>60</v>
      </c>
      <c r="X95" s="40" t="s">
        <v>59</v>
      </c>
      <c r="Y95" s="41" t="s">
        <v>56</v>
      </c>
      <c r="Z95" s="40" t="s">
        <v>91</v>
      </c>
      <c r="AA95" s="40" t="s">
        <v>34</v>
      </c>
      <c r="AB95" s="40" t="s">
        <v>85</v>
      </c>
      <c r="AC95" s="40" t="s">
        <v>114</v>
      </c>
      <c r="AD95" s="41" t="s">
        <v>444</v>
      </c>
      <c r="AE95" s="40" t="s">
        <v>62</v>
      </c>
      <c r="AF95" s="40" t="s">
        <v>105</v>
      </c>
      <c r="AG95" s="40" t="s">
        <v>101</v>
      </c>
      <c r="AH95" s="40" t="s">
        <v>42</v>
      </c>
      <c r="AI95" s="2">
        <f t="shared" si="5"/>
        <v>9.522</v>
      </c>
      <c r="AJ95" s="2">
        <f t="shared" si="6"/>
        <v>9.418</v>
      </c>
      <c r="AK95" s="42" t="str">
        <f t="shared" si="7"/>
        <v>AJourné</v>
      </c>
      <c r="AL95" s="3"/>
      <c r="AM95" t="s">
        <v>641</v>
      </c>
      <c r="AN95" t="s">
        <v>1023</v>
      </c>
      <c r="AO95" t="s">
        <v>1039</v>
      </c>
      <c r="AP95" t="s">
        <v>642</v>
      </c>
      <c r="AQ95" t="s">
        <v>463</v>
      </c>
    </row>
    <row r="96" spans="1:43" ht="15">
      <c r="A96" s="40">
        <v>88</v>
      </c>
      <c r="B96" s="40" t="s">
        <v>645</v>
      </c>
      <c r="C96" s="40" t="s">
        <v>646</v>
      </c>
      <c r="D96" s="40" t="s">
        <v>640</v>
      </c>
      <c r="E96" s="41" t="s">
        <v>33</v>
      </c>
      <c r="F96" s="40" t="s">
        <v>67</v>
      </c>
      <c r="G96" s="40" t="s">
        <v>33</v>
      </c>
      <c r="H96" s="40" t="s">
        <v>56</v>
      </c>
      <c r="I96" s="41" t="s">
        <v>320</v>
      </c>
      <c r="J96" s="40" t="s">
        <v>34</v>
      </c>
      <c r="K96" s="40" t="s">
        <v>135</v>
      </c>
      <c r="L96" s="40" t="s">
        <v>32</v>
      </c>
      <c r="M96" s="40" t="s">
        <v>50</v>
      </c>
      <c r="N96" s="41" t="s">
        <v>303</v>
      </c>
      <c r="O96" s="40" t="s">
        <v>33</v>
      </c>
      <c r="P96" s="40" t="s">
        <v>33</v>
      </c>
      <c r="Q96" s="40" t="s">
        <v>126</v>
      </c>
      <c r="R96" s="40" t="s">
        <v>34</v>
      </c>
      <c r="S96" s="2">
        <f t="shared" si="4"/>
        <v>10.581999999999999</v>
      </c>
      <c r="T96" s="41" t="s">
        <v>104</v>
      </c>
      <c r="U96" s="40" t="s">
        <v>67</v>
      </c>
      <c r="V96" s="40" t="s">
        <v>38</v>
      </c>
      <c r="W96" s="40" t="s">
        <v>67</v>
      </c>
      <c r="X96" s="40" t="s">
        <v>237</v>
      </c>
      <c r="Y96" s="41" t="s">
        <v>647</v>
      </c>
      <c r="Z96" s="40" t="s">
        <v>85</v>
      </c>
      <c r="AA96" s="40" t="s">
        <v>42</v>
      </c>
      <c r="AB96" s="40" t="s">
        <v>33</v>
      </c>
      <c r="AC96" s="40" t="s">
        <v>99</v>
      </c>
      <c r="AD96" s="41" t="s">
        <v>361</v>
      </c>
      <c r="AE96" s="40" t="s">
        <v>182</v>
      </c>
      <c r="AF96" s="40" t="s">
        <v>85</v>
      </c>
      <c r="AG96" s="40" t="s">
        <v>38</v>
      </c>
      <c r="AH96" s="40" t="s">
        <v>214</v>
      </c>
      <c r="AI96" s="2">
        <f t="shared" si="5"/>
        <v>10.008666666666667</v>
      </c>
      <c r="AJ96" s="2">
        <f t="shared" si="6"/>
        <v>10.295333333333332</v>
      </c>
      <c r="AK96" s="42" t="str">
        <f t="shared" si="7"/>
        <v>Admis</v>
      </c>
      <c r="AL96" s="3"/>
      <c r="AM96" t="s">
        <v>643</v>
      </c>
      <c r="AN96" t="s">
        <v>1048</v>
      </c>
      <c r="AO96" t="s">
        <v>935</v>
      </c>
      <c r="AP96" t="s">
        <v>644</v>
      </c>
      <c r="AQ96" t="s">
        <v>391</v>
      </c>
    </row>
    <row r="97" spans="1:43" ht="15">
      <c r="A97" s="40">
        <v>89</v>
      </c>
      <c r="B97" s="40" t="s">
        <v>648</v>
      </c>
      <c r="C97" s="40" t="s">
        <v>649</v>
      </c>
      <c r="D97" s="40" t="s">
        <v>301</v>
      </c>
      <c r="E97" s="41" t="s">
        <v>650</v>
      </c>
      <c r="F97" s="40" t="s">
        <v>59</v>
      </c>
      <c r="G97" s="40" t="s">
        <v>56</v>
      </c>
      <c r="H97" s="40" t="s">
        <v>33</v>
      </c>
      <c r="I97" s="41" t="s">
        <v>38</v>
      </c>
      <c r="J97" s="40" t="s">
        <v>126</v>
      </c>
      <c r="K97" s="40" t="s">
        <v>65</v>
      </c>
      <c r="L97" s="40" t="s">
        <v>85</v>
      </c>
      <c r="M97" s="40" t="s">
        <v>33</v>
      </c>
      <c r="N97" s="41" t="s">
        <v>91</v>
      </c>
      <c r="O97" s="40" t="s">
        <v>59</v>
      </c>
      <c r="P97" s="40" t="s">
        <v>38</v>
      </c>
      <c r="Q97" s="40" t="s">
        <v>33</v>
      </c>
      <c r="R97" s="40" t="s">
        <v>33</v>
      </c>
      <c r="S97" s="2">
        <f t="shared" si="4"/>
        <v>9.888</v>
      </c>
      <c r="T97" s="41" t="s">
        <v>651</v>
      </c>
      <c r="U97" s="40" t="s">
        <v>64</v>
      </c>
      <c r="V97" s="40" t="s">
        <v>141</v>
      </c>
      <c r="W97" s="40" t="s">
        <v>60</v>
      </c>
      <c r="X97" s="40" t="s">
        <v>33</v>
      </c>
      <c r="Y97" s="41" t="s">
        <v>407</v>
      </c>
      <c r="Z97" s="40" t="s">
        <v>50</v>
      </c>
      <c r="AA97" s="40" t="s">
        <v>50</v>
      </c>
      <c r="AB97" s="40" t="s">
        <v>56</v>
      </c>
      <c r="AC97" s="40" t="s">
        <v>67</v>
      </c>
      <c r="AD97" s="41" t="s">
        <v>95</v>
      </c>
      <c r="AE97" s="40" t="s">
        <v>33</v>
      </c>
      <c r="AF97" s="40" t="s">
        <v>85</v>
      </c>
      <c r="AG97" s="40" t="s">
        <v>33</v>
      </c>
      <c r="AH97" s="40" t="s">
        <v>284</v>
      </c>
      <c r="AI97" s="2">
        <f t="shared" si="5"/>
        <v>10.966666666666667</v>
      </c>
      <c r="AJ97" s="2">
        <f t="shared" si="6"/>
        <v>10.427333333333333</v>
      </c>
      <c r="AK97" s="42" t="str">
        <f t="shared" si="7"/>
        <v>Admis</v>
      </c>
      <c r="AL97" s="3"/>
      <c r="AM97" t="s">
        <v>645</v>
      </c>
      <c r="AN97" t="s">
        <v>1049</v>
      </c>
      <c r="AO97" t="s">
        <v>915</v>
      </c>
      <c r="AP97" t="s">
        <v>646</v>
      </c>
      <c r="AQ97" t="s">
        <v>640</v>
      </c>
    </row>
    <row r="98" spans="1:43" ht="15">
      <c r="A98" s="40">
        <v>90</v>
      </c>
      <c r="B98" s="40" t="s">
        <v>652</v>
      </c>
      <c r="C98" s="40" t="s">
        <v>649</v>
      </c>
      <c r="D98" s="40" t="s">
        <v>653</v>
      </c>
      <c r="E98" s="41" t="s">
        <v>167</v>
      </c>
      <c r="F98" s="40" t="s">
        <v>56</v>
      </c>
      <c r="G98" s="40" t="s">
        <v>33</v>
      </c>
      <c r="H98" s="40" t="s">
        <v>45</v>
      </c>
      <c r="I98" s="41" t="s">
        <v>654</v>
      </c>
      <c r="J98" s="40" t="s">
        <v>49</v>
      </c>
      <c r="K98" s="40" t="s">
        <v>116</v>
      </c>
      <c r="L98" s="40" t="s">
        <v>60</v>
      </c>
      <c r="M98" s="40" t="s">
        <v>33</v>
      </c>
      <c r="N98" s="41" t="s">
        <v>250</v>
      </c>
      <c r="O98" s="40" t="s">
        <v>33</v>
      </c>
      <c r="P98" s="40" t="s">
        <v>105</v>
      </c>
      <c r="Q98" s="40" t="s">
        <v>145</v>
      </c>
      <c r="R98" s="40" t="s">
        <v>97</v>
      </c>
      <c r="S98" s="2">
        <f t="shared" si="4"/>
        <v>10.371333333333332</v>
      </c>
      <c r="T98" s="41" t="s">
        <v>63</v>
      </c>
      <c r="U98" s="40" t="s">
        <v>38</v>
      </c>
      <c r="V98" s="40" t="s">
        <v>45</v>
      </c>
      <c r="W98" s="40" t="s">
        <v>99</v>
      </c>
      <c r="X98" s="40" t="s">
        <v>59</v>
      </c>
      <c r="Y98" s="41" t="s">
        <v>419</v>
      </c>
      <c r="Z98" s="40" t="s">
        <v>41</v>
      </c>
      <c r="AA98" s="40" t="s">
        <v>44</v>
      </c>
      <c r="AB98" s="40" t="s">
        <v>32</v>
      </c>
      <c r="AC98" s="40" t="s">
        <v>33</v>
      </c>
      <c r="AD98" s="41" t="s">
        <v>33</v>
      </c>
      <c r="AE98" s="40" t="s">
        <v>38</v>
      </c>
      <c r="AF98" s="40" t="s">
        <v>237</v>
      </c>
      <c r="AG98" s="40" t="s">
        <v>97</v>
      </c>
      <c r="AH98" s="40" t="s">
        <v>85</v>
      </c>
      <c r="AI98" s="2">
        <f t="shared" si="5"/>
        <v>10.126</v>
      </c>
      <c r="AJ98" s="2">
        <f t="shared" si="6"/>
        <v>10.248666666666665</v>
      </c>
      <c r="AK98" s="42" t="str">
        <f t="shared" si="7"/>
        <v>Admis</v>
      </c>
      <c r="AL98" s="3"/>
      <c r="AM98" t="s">
        <v>648</v>
      </c>
      <c r="AN98" t="s">
        <v>1050</v>
      </c>
      <c r="AO98" t="s">
        <v>963</v>
      </c>
      <c r="AP98" t="s">
        <v>649</v>
      </c>
      <c r="AQ98" t="s">
        <v>301</v>
      </c>
    </row>
    <row r="99" spans="1:43" ht="15">
      <c r="A99" s="40">
        <v>91</v>
      </c>
      <c r="B99" s="40" t="s">
        <v>656</v>
      </c>
      <c r="C99" s="40" t="s">
        <v>657</v>
      </c>
      <c r="D99" s="40" t="s">
        <v>658</v>
      </c>
      <c r="E99" s="41" t="s">
        <v>344</v>
      </c>
      <c r="F99" s="40" t="s">
        <v>42</v>
      </c>
      <c r="G99" s="40" t="s">
        <v>56</v>
      </c>
      <c r="H99" s="40" t="s">
        <v>42</v>
      </c>
      <c r="I99" s="41" t="s">
        <v>109</v>
      </c>
      <c r="J99" s="40" t="s">
        <v>49</v>
      </c>
      <c r="K99" s="40" t="s">
        <v>99</v>
      </c>
      <c r="L99" s="40" t="s">
        <v>33</v>
      </c>
      <c r="M99" s="40" t="s">
        <v>33</v>
      </c>
      <c r="N99" s="41" t="s">
        <v>160</v>
      </c>
      <c r="O99" s="40" t="s">
        <v>44</v>
      </c>
      <c r="P99" s="40" t="s">
        <v>44</v>
      </c>
      <c r="Q99" s="40" t="s">
        <v>38</v>
      </c>
      <c r="R99" s="40" t="s">
        <v>394</v>
      </c>
      <c r="S99" s="2">
        <f t="shared" si="4"/>
        <v>10.265999999999998</v>
      </c>
      <c r="T99" s="41" t="s">
        <v>569</v>
      </c>
      <c r="U99" s="40" t="s">
        <v>137</v>
      </c>
      <c r="V99" s="40" t="s">
        <v>60</v>
      </c>
      <c r="W99" s="40" t="s">
        <v>45</v>
      </c>
      <c r="X99" s="40" t="s">
        <v>44</v>
      </c>
      <c r="Y99" s="41" t="s">
        <v>50</v>
      </c>
      <c r="Z99" s="40" t="s">
        <v>96</v>
      </c>
      <c r="AA99" s="40" t="s">
        <v>154</v>
      </c>
      <c r="AB99" s="40" t="s">
        <v>141</v>
      </c>
      <c r="AC99" s="40" t="s">
        <v>194</v>
      </c>
      <c r="AD99" s="41" t="s">
        <v>38</v>
      </c>
      <c r="AE99" s="40" t="s">
        <v>120</v>
      </c>
      <c r="AF99" s="40" t="s">
        <v>33</v>
      </c>
      <c r="AG99" s="40" t="s">
        <v>85</v>
      </c>
      <c r="AH99" s="40" t="s">
        <v>214</v>
      </c>
      <c r="AI99" s="2">
        <f t="shared" si="5"/>
        <v>10.317333333333332</v>
      </c>
      <c r="AJ99" s="2">
        <f t="shared" si="6"/>
        <v>10.291666666666664</v>
      </c>
      <c r="AK99" s="42" t="str">
        <f t="shared" si="7"/>
        <v>Admis</v>
      </c>
      <c r="AL99" s="3"/>
      <c r="AM99" t="s">
        <v>652</v>
      </c>
      <c r="AN99" t="s">
        <v>1051</v>
      </c>
      <c r="AO99" t="s">
        <v>923</v>
      </c>
      <c r="AP99" t="s">
        <v>649</v>
      </c>
      <c r="AQ99" t="s">
        <v>653</v>
      </c>
    </row>
    <row r="100" spans="1:43" ht="15">
      <c r="A100" s="40">
        <v>92</v>
      </c>
      <c r="B100" s="40" t="s">
        <v>660</v>
      </c>
      <c r="C100" s="40" t="s">
        <v>661</v>
      </c>
      <c r="D100" s="40" t="s">
        <v>402</v>
      </c>
      <c r="E100" s="41" t="s">
        <v>50</v>
      </c>
      <c r="F100" s="40" t="s">
        <v>50</v>
      </c>
      <c r="G100" s="40" t="s">
        <v>123</v>
      </c>
      <c r="H100" s="40" t="s">
        <v>75</v>
      </c>
      <c r="I100" s="41" t="s">
        <v>662</v>
      </c>
      <c r="J100" s="40" t="s">
        <v>85</v>
      </c>
      <c r="K100" s="40" t="s">
        <v>275</v>
      </c>
      <c r="L100" s="40" t="s">
        <v>99</v>
      </c>
      <c r="M100" s="40" t="s">
        <v>33</v>
      </c>
      <c r="N100" s="41" t="s">
        <v>33</v>
      </c>
      <c r="O100" s="40" t="s">
        <v>97</v>
      </c>
      <c r="P100" s="40" t="s">
        <v>65</v>
      </c>
      <c r="Q100" s="40" t="s">
        <v>33</v>
      </c>
      <c r="R100" s="40" t="s">
        <v>38</v>
      </c>
      <c r="S100" s="2">
        <f t="shared" si="4"/>
        <v>9.913333333333332</v>
      </c>
      <c r="T100" s="41" t="s">
        <v>62</v>
      </c>
      <c r="U100" s="40" t="s">
        <v>38</v>
      </c>
      <c r="V100" s="40" t="s">
        <v>67</v>
      </c>
      <c r="W100" s="40" t="s">
        <v>141</v>
      </c>
      <c r="X100" s="40" t="s">
        <v>85</v>
      </c>
      <c r="Y100" s="41" t="s">
        <v>487</v>
      </c>
      <c r="Z100" s="40" t="s">
        <v>35</v>
      </c>
      <c r="AA100" s="40" t="s">
        <v>50</v>
      </c>
      <c r="AB100" s="40" t="s">
        <v>38</v>
      </c>
      <c r="AC100" s="40" t="s">
        <v>275</v>
      </c>
      <c r="AD100" s="41" t="s">
        <v>89</v>
      </c>
      <c r="AE100" s="40" t="s">
        <v>33</v>
      </c>
      <c r="AF100" s="40" t="s">
        <v>44</v>
      </c>
      <c r="AG100" s="40" t="s">
        <v>41</v>
      </c>
      <c r="AH100" s="40" t="s">
        <v>49</v>
      </c>
      <c r="AI100" s="2">
        <f t="shared" si="5"/>
        <v>10.844666666666667</v>
      </c>
      <c r="AJ100" s="2">
        <f t="shared" si="6"/>
        <v>10.379</v>
      </c>
      <c r="AK100" s="42" t="str">
        <f t="shared" si="7"/>
        <v>Admis</v>
      </c>
      <c r="AL100" s="3"/>
      <c r="AM100" t="s">
        <v>656</v>
      </c>
      <c r="AN100" t="s">
        <v>1053</v>
      </c>
      <c r="AO100" t="s">
        <v>915</v>
      </c>
      <c r="AP100" t="s">
        <v>657</v>
      </c>
      <c r="AQ100" t="s">
        <v>658</v>
      </c>
    </row>
    <row r="101" spans="1:43" ht="15">
      <c r="A101" s="40">
        <v>93</v>
      </c>
      <c r="B101" s="40" t="s">
        <v>663</v>
      </c>
      <c r="C101" s="40" t="s">
        <v>664</v>
      </c>
      <c r="D101" s="40" t="s">
        <v>665</v>
      </c>
      <c r="E101" s="41" t="s">
        <v>123</v>
      </c>
      <c r="F101" s="40" t="s">
        <v>50</v>
      </c>
      <c r="G101" s="40" t="s">
        <v>56</v>
      </c>
      <c r="H101" s="40" t="s">
        <v>67</v>
      </c>
      <c r="I101" s="41" t="s">
        <v>666</v>
      </c>
      <c r="J101" s="40" t="s">
        <v>38</v>
      </c>
      <c r="K101" s="40" t="s">
        <v>237</v>
      </c>
      <c r="L101" s="40" t="s">
        <v>134</v>
      </c>
      <c r="M101" s="40" t="s">
        <v>33</v>
      </c>
      <c r="N101" s="41" t="s">
        <v>196</v>
      </c>
      <c r="O101" s="40" t="s">
        <v>49</v>
      </c>
      <c r="P101" s="40" t="s">
        <v>59</v>
      </c>
      <c r="Q101" s="40" t="s">
        <v>35</v>
      </c>
      <c r="R101" s="40" t="s">
        <v>35</v>
      </c>
      <c r="S101" s="2">
        <f t="shared" si="4"/>
        <v>9.702666666666666</v>
      </c>
      <c r="T101" s="41" t="s">
        <v>667</v>
      </c>
      <c r="U101" s="40" t="s">
        <v>32</v>
      </c>
      <c r="V101" s="40" t="s">
        <v>248</v>
      </c>
      <c r="W101" s="40" t="s">
        <v>134</v>
      </c>
      <c r="X101" s="40" t="s">
        <v>33</v>
      </c>
      <c r="Y101" s="41" t="s">
        <v>668</v>
      </c>
      <c r="Z101" s="40" t="s">
        <v>33</v>
      </c>
      <c r="AA101" s="40" t="s">
        <v>44</v>
      </c>
      <c r="AB101" s="40" t="s">
        <v>669</v>
      </c>
      <c r="AC101" s="40" t="s">
        <v>131</v>
      </c>
      <c r="AD101" s="41" t="s">
        <v>92</v>
      </c>
      <c r="AE101" s="40" t="s">
        <v>96</v>
      </c>
      <c r="AF101" s="40" t="s">
        <v>59</v>
      </c>
      <c r="AG101" s="40" t="s">
        <v>38</v>
      </c>
      <c r="AH101" s="40" t="s">
        <v>103</v>
      </c>
      <c r="AI101" s="2">
        <f t="shared" si="5"/>
        <v>10.015333333333333</v>
      </c>
      <c r="AJ101" s="2">
        <f t="shared" si="6"/>
        <v>9.858999999999998</v>
      </c>
      <c r="AK101" s="42" t="str">
        <f t="shared" si="7"/>
        <v>AJourné</v>
      </c>
      <c r="AL101" s="3"/>
      <c r="AM101" t="s">
        <v>660</v>
      </c>
      <c r="AN101" t="s">
        <v>1054</v>
      </c>
      <c r="AO101" t="s">
        <v>1055</v>
      </c>
      <c r="AP101" t="s">
        <v>661</v>
      </c>
      <c r="AQ101" t="s">
        <v>402</v>
      </c>
    </row>
    <row r="102" spans="1:43" ht="15">
      <c r="A102" s="40">
        <v>94</v>
      </c>
      <c r="B102" s="40" t="s">
        <v>670</v>
      </c>
      <c r="C102" s="40" t="s">
        <v>671</v>
      </c>
      <c r="D102" s="40" t="s">
        <v>672</v>
      </c>
      <c r="E102" s="41" t="s">
        <v>250</v>
      </c>
      <c r="F102" s="40" t="s">
        <v>114</v>
      </c>
      <c r="G102" s="40" t="s">
        <v>56</v>
      </c>
      <c r="H102" s="40" t="s">
        <v>64</v>
      </c>
      <c r="I102" s="41" t="s">
        <v>570</v>
      </c>
      <c r="J102" s="40" t="s">
        <v>38</v>
      </c>
      <c r="K102" s="40" t="s">
        <v>82</v>
      </c>
      <c r="L102" s="40" t="s">
        <v>67</v>
      </c>
      <c r="M102" s="40" t="s">
        <v>33</v>
      </c>
      <c r="N102" s="41" t="s">
        <v>122</v>
      </c>
      <c r="O102" s="40" t="s">
        <v>40</v>
      </c>
      <c r="P102" s="40" t="s">
        <v>42</v>
      </c>
      <c r="Q102" s="40" t="s">
        <v>33</v>
      </c>
      <c r="R102" s="40" t="s">
        <v>35</v>
      </c>
      <c r="S102" s="2">
        <f t="shared" si="4"/>
        <v>9.926666666666668</v>
      </c>
      <c r="T102" s="41" t="s">
        <v>673</v>
      </c>
      <c r="U102" s="40" t="s">
        <v>42</v>
      </c>
      <c r="V102" s="40" t="s">
        <v>33</v>
      </c>
      <c r="W102" s="40" t="s">
        <v>39</v>
      </c>
      <c r="X102" s="40" t="s">
        <v>59</v>
      </c>
      <c r="Y102" s="41" t="s">
        <v>319</v>
      </c>
      <c r="Z102" s="40" t="s">
        <v>161</v>
      </c>
      <c r="AA102" s="40" t="s">
        <v>47</v>
      </c>
      <c r="AB102" s="40" t="s">
        <v>38</v>
      </c>
      <c r="AC102" s="40" t="s">
        <v>99</v>
      </c>
      <c r="AD102" s="41" t="s">
        <v>79</v>
      </c>
      <c r="AE102" s="40" t="s">
        <v>97</v>
      </c>
      <c r="AF102" s="40" t="s">
        <v>44</v>
      </c>
      <c r="AG102" s="40" t="s">
        <v>161</v>
      </c>
      <c r="AH102" s="40" t="s">
        <v>161</v>
      </c>
      <c r="AI102" s="2">
        <f t="shared" si="5"/>
        <v>10.792</v>
      </c>
      <c r="AJ102" s="2">
        <f t="shared" si="6"/>
        <v>10.359333333333334</v>
      </c>
      <c r="AK102" s="42" t="str">
        <f t="shared" si="7"/>
        <v>Admis</v>
      </c>
      <c r="AL102" s="3"/>
      <c r="AM102" t="s">
        <v>663</v>
      </c>
      <c r="AN102" t="s">
        <v>992</v>
      </c>
      <c r="AO102" t="s">
        <v>977</v>
      </c>
      <c r="AP102" t="s">
        <v>664</v>
      </c>
      <c r="AQ102" t="s">
        <v>665</v>
      </c>
    </row>
    <row r="103" spans="1:43" ht="15">
      <c r="A103" s="40">
        <v>95</v>
      </c>
      <c r="B103" s="40" t="s">
        <v>675</v>
      </c>
      <c r="C103" s="40" t="s">
        <v>676</v>
      </c>
      <c r="D103" s="40" t="s">
        <v>677</v>
      </c>
      <c r="E103" s="41" t="s">
        <v>359</v>
      </c>
      <c r="F103" s="40" t="s">
        <v>333</v>
      </c>
      <c r="G103" s="40" t="s">
        <v>310</v>
      </c>
      <c r="H103" s="40" t="s">
        <v>143</v>
      </c>
      <c r="I103" s="41" t="s">
        <v>678</v>
      </c>
      <c r="J103" s="40" t="s">
        <v>33</v>
      </c>
      <c r="K103" s="40" t="s">
        <v>116</v>
      </c>
      <c r="L103" s="40" t="s">
        <v>116</v>
      </c>
      <c r="M103" s="40" t="s">
        <v>51</v>
      </c>
      <c r="N103" s="41" t="s">
        <v>47</v>
      </c>
      <c r="O103" s="40" t="s">
        <v>51</v>
      </c>
      <c r="P103" s="40" t="s">
        <v>59</v>
      </c>
      <c r="Q103" s="40" t="s">
        <v>35</v>
      </c>
      <c r="R103" s="40" t="s">
        <v>35</v>
      </c>
      <c r="S103" s="2">
        <f t="shared" si="4"/>
        <v>5.4479999999999995</v>
      </c>
      <c r="T103" s="41" t="s">
        <v>679</v>
      </c>
      <c r="U103" s="40" t="s">
        <v>116</v>
      </c>
      <c r="V103" s="40" t="s">
        <v>354</v>
      </c>
      <c r="W103" s="40" t="s">
        <v>134</v>
      </c>
      <c r="X103" s="40" t="s">
        <v>105</v>
      </c>
      <c r="Y103" s="41" t="s">
        <v>550</v>
      </c>
      <c r="Z103" s="40" t="s">
        <v>154</v>
      </c>
      <c r="AA103" s="40" t="s">
        <v>44</v>
      </c>
      <c r="AB103" s="40" t="s">
        <v>116</v>
      </c>
      <c r="AC103" s="40" t="s">
        <v>56</v>
      </c>
      <c r="AD103" s="41" t="s">
        <v>680</v>
      </c>
      <c r="AE103" s="40" t="s">
        <v>388</v>
      </c>
      <c r="AF103" s="40" t="s">
        <v>318</v>
      </c>
      <c r="AG103" s="40" t="s">
        <v>96</v>
      </c>
      <c r="AH103" s="40" t="s">
        <v>284</v>
      </c>
      <c r="AI103" s="2">
        <f t="shared" si="5"/>
        <v>6.824</v>
      </c>
      <c r="AJ103" s="2">
        <f t="shared" si="6"/>
        <v>6.135999999999999</v>
      </c>
      <c r="AK103" s="42" t="str">
        <f t="shared" si="7"/>
        <v>AJourné</v>
      </c>
      <c r="AL103" s="3"/>
      <c r="AM103" t="s">
        <v>670</v>
      </c>
      <c r="AN103" t="s">
        <v>1056</v>
      </c>
      <c r="AO103" t="s">
        <v>915</v>
      </c>
      <c r="AP103" t="s">
        <v>671</v>
      </c>
      <c r="AQ103" t="s">
        <v>672</v>
      </c>
    </row>
    <row r="104" spans="1:43" ht="15">
      <c r="A104" s="40">
        <v>96</v>
      </c>
      <c r="B104" s="40" t="s">
        <v>681</v>
      </c>
      <c r="C104" s="40" t="s">
        <v>682</v>
      </c>
      <c r="D104" s="40" t="s">
        <v>683</v>
      </c>
      <c r="E104" s="41" t="s">
        <v>515</v>
      </c>
      <c r="F104" s="40" t="s">
        <v>43</v>
      </c>
      <c r="G104" s="40" t="s">
        <v>85</v>
      </c>
      <c r="H104" s="40" t="s">
        <v>85</v>
      </c>
      <c r="I104" s="41" t="s">
        <v>684</v>
      </c>
      <c r="J104" s="40" t="s">
        <v>50</v>
      </c>
      <c r="K104" s="40" t="s">
        <v>131</v>
      </c>
      <c r="L104" s="40" t="s">
        <v>67</v>
      </c>
      <c r="M104" s="40" t="s">
        <v>69</v>
      </c>
      <c r="N104" s="41" t="s">
        <v>157</v>
      </c>
      <c r="O104" s="40" t="s">
        <v>35</v>
      </c>
      <c r="P104" s="40" t="s">
        <v>33</v>
      </c>
      <c r="Q104" s="40" t="s">
        <v>33</v>
      </c>
      <c r="R104" s="40" t="s">
        <v>161</v>
      </c>
      <c r="S104" s="2">
        <f t="shared" si="4"/>
        <v>10.416666666666666</v>
      </c>
      <c r="T104" s="41" t="s">
        <v>275</v>
      </c>
      <c r="U104" s="40" t="s">
        <v>51</v>
      </c>
      <c r="V104" s="40" t="s">
        <v>43</v>
      </c>
      <c r="W104" s="40" t="s">
        <v>33</v>
      </c>
      <c r="X104" s="40" t="s">
        <v>105</v>
      </c>
      <c r="Y104" s="41" t="s">
        <v>573</v>
      </c>
      <c r="Z104" s="40" t="s">
        <v>96</v>
      </c>
      <c r="AA104" s="40" t="s">
        <v>91</v>
      </c>
      <c r="AB104" s="40" t="s">
        <v>50</v>
      </c>
      <c r="AC104" s="40" t="s">
        <v>56</v>
      </c>
      <c r="AD104" s="41" t="s">
        <v>136</v>
      </c>
      <c r="AE104" s="40" t="s">
        <v>33</v>
      </c>
      <c r="AF104" s="40" t="s">
        <v>135</v>
      </c>
      <c r="AG104" s="40" t="s">
        <v>85</v>
      </c>
      <c r="AH104" s="40" t="s">
        <v>146</v>
      </c>
      <c r="AI104" s="2">
        <f t="shared" si="5"/>
        <v>8.909999999999998</v>
      </c>
      <c r="AJ104" s="2">
        <f t="shared" si="6"/>
        <v>9.663333333333332</v>
      </c>
      <c r="AK104" s="42" t="str">
        <f t="shared" si="7"/>
        <v>AJourné</v>
      </c>
      <c r="AL104" s="3"/>
      <c r="AM104" t="s">
        <v>675</v>
      </c>
      <c r="AN104" t="s">
        <v>1057</v>
      </c>
      <c r="AO104" t="s">
        <v>923</v>
      </c>
      <c r="AP104" t="s">
        <v>676</v>
      </c>
      <c r="AQ104" t="s">
        <v>677</v>
      </c>
    </row>
    <row r="105" spans="1:43" ht="15">
      <c r="A105" s="40">
        <v>97</v>
      </c>
      <c r="B105" s="40" t="s">
        <v>686</v>
      </c>
      <c r="C105" s="40" t="s">
        <v>687</v>
      </c>
      <c r="D105" s="40" t="s">
        <v>460</v>
      </c>
      <c r="E105" s="41" t="s">
        <v>67</v>
      </c>
      <c r="F105" s="40" t="s">
        <v>137</v>
      </c>
      <c r="G105" s="40" t="s">
        <v>114</v>
      </c>
      <c r="H105" s="40" t="s">
        <v>75</v>
      </c>
      <c r="I105" s="41" t="s">
        <v>688</v>
      </c>
      <c r="J105" s="40" t="s">
        <v>103</v>
      </c>
      <c r="K105" s="40" t="s">
        <v>194</v>
      </c>
      <c r="L105" s="40" t="s">
        <v>33</v>
      </c>
      <c r="M105" s="40" t="s">
        <v>35</v>
      </c>
      <c r="N105" s="41" t="s">
        <v>506</v>
      </c>
      <c r="O105" s="40" t="s">
        <v>33</v>
      </c>
      <c r="P105" s="40" t="s">
        <v>85</v>
      </c>
      <c r="Q105" s="40" t="s">
        <v>146</v>
      </c>
      <c r="R105" s="40" t="s">
        <v>171</v>
      </c>
      <c r="S105" s="2">
        <f t="shared" si="4"/>
        <v>10.322666666666667</v>
      </c>
      <c r="T105" s="41" t="s">
        <v>689</v>
      </c>
      <c r="U105" s="40" t="s">
        <v>123</v>
      </c>
      <c r="V105" s="40" t="s">
        <v>32</v>
      </c>
      <c r="W105" s="40" t="s">
        <v>45</v>
      </c>
      <c r="X105" s="40" t="s">
        <v>42</v>
      </c>
      <c r="Y105" s="41" t="s">
        <v>690</v>
      </c>
      <c r="Z105" s="40" t="s">
        <v>41</v>
      </c>
      <c r="AA105" s="40" t="s">
        <v>85</v>
      </c>
      <c r="AB105" s="40" t="s">
        <v>39</v>
      </c>
      <c r="AC105" s="40" t="s">
        <v>114</v>
      </c>
      <c r="AD105" s="41" t="s">
        <v>444</v>
      </c>
      <c r="AE105" s="40" t="s">
        <v>51</v>
      </c>
      <c r="AF105" s="40" t="s">
        <v>41</v>
      </c>
      <c r="AG105" s="40" t="s">
        <v>47</v>
      </c>
      <c r="AH105" s="40" t="s">
        <v>33</v>
      </c>
      <c r="AI105" s="2">
        <f t="shared" si="5"/>
        <v>10.294</v>
      </c>
      <c r="AJ105" s="2">
        <f t="shared" si="6"/>
        <v>10.308333333333334</v>
      </c>
      <c r="AK105" s="42" t="str">
        <f t="shared" si="7"/>
        <v>Admis</v>
      </c>
      <c r="AL105" s="3"/>
      <c r="AM105" t="s">
        <v>681</v>
      </c>
      <c r="AN105" t="s">
        <v>1058</v>
      </c>
      <c r="AO105" t="s">
        <v>991</v>
      </c>
      <c r="AP105" t="s">
        <v>682</v>
      </c>
      <c r="AQ105" t="s">
        <v>683</v>
      </c>
    </row>
    <row r="106" spans="1:43" ht="15">
      <c r="A106" s="40">
        <v>98</v>
      </c>
      <c r="B106" s="40" t="s">
        <v>691</v>
      </c>
      <c r="C106" s="40" t="s">
        <v>692</v>
      </c>
      <c r="D106" s="40" t="s">
        <v>418</v>
      </c>
      <c r="E106" s="41" t="s">
        <v>74</v>
      </c>
      <c r="F106" s="40" t="s">
        <v>116</v>
      </c>
      <c r="G106" s="40" t="s">
        <v>56</v>
      </c>
      <c r="H106" s="40" t="s">
        <v>123</v>
      </c>
      <c r="I106" s="41" t="s">
        <v>659</v>
      </c>
      <c r="J106" s="40" t="s">
        <v>38</v>
      </c>
      <c r="K106" s="40" t="s">
        <v>60</v>
      </c>
      <c r="L106" s="40" t="s">
        <v>91</v>
      </c>
      <c r="M106" s="40" t="s">
        <v>38</v>
      </c>
      <c r="N106" s="41" t="s">
        <v>182</v>
      </c>
      <c r="O106" s="40" t="s">
        <v>33</v>
      </c>
      <c r="P106" s="40" t="s">
        <v>44</v>
      </c>
      <c r="Q106" s="40" t="s">
        <v>49</v>
      </c>
      <c r="R106" s="40" t="s">
        <v>35</v>
      </c>
      <c r="S106" s="2">
        <f t="shared" si="4"/>
        <v>10.008000000000001</v>
      </c>
      <c r="T106" s="41" t="s">
        <v>623</v>
      </c>
      <c r="U106" s="40" t="s">
        <v>130</v>
      </c>
      <c r="V106" s="40" t="s">
        <v>60</v>
      </c>
      <c r="W106" s="40" t="s">
        <v>56</v>
      </c>
      <c r="X106" s="40" t="s">
        <v>59</v>
      </c>
      <c r="Y106" s="41" t="s">
        <v>162</v>
      </c>
      <c r="Z106" s="40" t="s">
        <v>103</v>
      </c>
      <c r="AA106" s="40" t="s">
        <v>50</v>
      </c>
      <c r="AB106" s="40" t="s">
        <v>56</v>
      </c>
      <c r="AC106" s="40" t="s">
        <v>43</v>
      </c>
      <c r="AD106" s="41" t="s">
        <v>222</v>
      </c>
      <c r="AE106" s="40" t="s">
        <v>33</v>
      </c>
      <c r="AF106" s="40" t="s">
        <v>44</v>
      </c>
      <c r="AG106" s="40" t="s">
        <v>85</v>
      </c>
      <c r="AH106" s="40" t="s">
        <v>86</v>
      </c>
      <c r="AI106" s="2">
        <f t="shared" si="5"/>
        <v>10.59</v>
      </c>
      <c r="AJ106" s="2">
        <f t="shared" si="6"/>
        <v>10.299</v>
      </c>
      <c r="AK106" s="42" t="str">
        <f t="shared" si="7"/>
        <v>Admis</v>
      </c>
      <c r="AL106" s="3"/>
      <c r="AM106" t="s">
        <v>686</v>
      </c>
      <c r="AN106" t="s">
        <v>1059</v>
      </c>
      <c r="AO106" t="s">
        <v>977</v>
      </c>
      <c r="AP106" t="s">
        <v>687</v>
      </c>
      <c r="AQ106" t="s">
        <v>460</v>
      </c>
    </row>
    <row r="107" spans="1:43" ht="15">
      <c r="A107" s="40">
        <v>99</v>
      </c>
      <c r="B107" s="40" t="s">
        <v>694</v>
      </c>
      <c r="C107" s="40" t="s">
        <v>693</v>
      </c>
      <c r="D107" s="40" t="s">
        <v>695</v>
      </c>
      <c r="E107" s="41" t="s">
        <v>167</v>
      </c>
      <c r="F107" s="40" t="s">
        <v>123</v>
      </c>
      <c r="G107" s="40" t="s">
        <v>56</v>
      </c>
      <c r="H107" s="40" t="s">
        <v>35</v>
      </c>
      <c r="I107" s="41" t="s">
        <v>198</v>
      </c>
      <c r="J107" s="40" t="s">
        <v>41</v>
      </c>
      <c r="K107" s="40" t="s">
        <v>38</v>
      </c>
      <c r="L107" s="40" t="s">
        <v>38</v>
      </c>
      <c r="M107" s="40" t="s">
        <v>85</v>
      </c>
      <c r="N107" s="41" t="s">
        <v>107</v>
      </c>
      <c r="O107" s="40" t="s">
        <v>85</v>
      </c>
      <c r="P107" s="40" t="s">
        <v>38</v>
      </c>
      <c r="Q107" s="40" t="s">
        <v>85</v>
      </c>
      <c r="R107" s="40" t="s">
        <v>92</v>
      </c>
      <c r="S107" s="2">
        <f t="shared" si="4"/>
        <v>11.427999999999999</v>
      </c>
      <c r="T107" s="41" t="s">
        <v>561</v>
      </c>
      <c r="U107" s="40" t="s">
        <v>83</v>
      </c>
      <c r="V107" s="40" t="s">
        <v>38</v>
      </c>
      <c r="W107" s="40" t="s">
        <v>56</v>
      </c>
      <c r="X107" s="40" t="s">
        <v>105</v>
      </c>
      <c r="Y107" s="41" t="s">
        <v>494</v>
      </c>
      <c r="Z107" s="40" t="s">
        <v>146</v>
      </c>
      <c r="AA107" s="40" t="s">
        <v>33</v>
      </c>
      <c r="AB107" s="40" t="s">
        <v>64</v>
      </c>
      <c r="AC107" s="40" t="s">
        <v>134</v>
      </c>
      <c r="AD107" s="41" t="s">
        <v>247</v>
      </c>
      <c r="AE107" s="40" t="s">
        <v>38</v>
      </c>
      <c r="AF107" s="40" t="s">
        <v>42</v>
      </c>
      <c r="AG107" s="40" t="s">
        <v>58</v>
      </c>
      <c r="AH107" s="40" t="s">
        <v>145</v>
      </c>
      <c r="AI107" s="2">
        <f t="shared" si="5"/>
        <v>9.948666666666666</v>
      </c>
      <c r="AJ107" s="2">
        <f t="shared" si="6"/>
        <v>10.688333333333333</v>
      </c>
      <c r="AK107" s="42" t="str">
        <f t="shared" si="7"/>
        <v>Admis</v>
      </c>
      <c r="AL107" s="3"/>
      <c r="AM107" t="s">
        <v>691</v>
      </c>
      <c r="AN107" t="s">
        <v>1060</v>
      </c>
      <c r="AO107" t="s">
        <v>932</v>
      </c>
      <c r="AP107" t="s">
        <v>692</v>
      </c>
      <c r="AQ107" t="s">
        <v>418</v>
      </c>
    </row>
    <row r="108" spans="1:43" ht="15">
      <c r="A108" s="40">
        <v>100</v>
      </c>
      <c r="B108" s="40" t="s">
        <v>697</v>
      </c>
      <c r="C108" s="40" t="s">
        <v>696</v>
      </c>
      <c r="D108" s="40" t="s">
        <v>625</v>
      </c>
      <c r="E108" s="41" t="s">
        <v>250</v>
      </c>
      <c r="F108" s="40" t="s">
        <v>74</v>
      </c>
      <c r="G108" s="40" t="s">
        <v>67</v>
      </c>
      <c r="H108" s="40" t="s">
        <v>45</v>
      </c>
      <c r="I108" s="41" t="s">
        <v>83</v>
      </c>
      <c r="J108" s="40" t="s">
        <v>38</v>
      </c>
      <c r="K108" s="40" t="s">
        <v>142</v>
      </c>
      <c r="L108" s="40" t="s">
        <v>60</v>
      </c>
      <c r="M108" s="40" t="s">
        <v>33</v>
      </c>
      <c r="N108" s="41" t="s">
        <v>85</v>
      </c>
      <c r="O108" s="40" t="s">
        <v>33</v>
      </c>
      <c r="P108" s="40" t="s">
        <v>42</v>
      </c>
      <c r="Q108" s="40" t="s">
        <v>34</v>
      </c>
      <c r="R108" s="40" t="s">
        <v>103</v>
      </c>
      <c r="S108" s="2">
        <f t="shared" si="4"/>
        <v>10.500666666666666</v>
      </c>
      <c r="T108" s="41" t="s">
        <v>44</v>
      </c>
      <c r="U108" s="40" t="s">
        <v>75</v>
      </c>
      <c r="V108" s="40" t="s">
        <v>43</v>
      </c>
      <c r="W108" s="40" t="s">
        <v>154</v>
      </c>
      <c r="X108" s="40" t="s">
        <v>105</v>
      </c>
      <c r="Y108" s="41" t="s">
        <v>32</v>
      </c>
      <c r="Z108" s="40" t="s">
        <v>34</v>
      </c>
      <c r="AA108" s="40" t="s">
        <v>35</v>
      </c>
      <c r="AB108" s="40" t="s">
        <v>38</v>
      </c>
      <c r="AC108" s="40" t="s">
        <v>43</v>
      </c>
      <c r="AD108" s="41" t="s">
        <v>61</v>
      </c>
      <c r="AE108" s="40" t="s">
        <v>62</v>
      </c>
      <c r="AF108" s="40" t="s">
        <v>42</v>
      </c>
      <c r="AG108" s="40" t="s">
        <v>33</v>
      </c>
      <c r="AH108" s="40" t="s">
        <v>38</v>
      </c>
      <c r="AI108" s="2">
        <f t="shared" si="5"/>
        <v>9.726</v>
      </c>
      <c r="AJ108" s="2">
        <f t="shared" si="6"/>
        <v>10.113333333333333</v>
      </c>
      <c r="AK108" s="42" t="str">
        <f t="shared" si="7"/>
        <v>Admis</v>
      </c>
      <c r="AL108" s="3"/>
      <c r="AM108" t="s">
        <v>694</v>
      </c>
      <c r="AN108" t="s">
        <v>1061</v>
      </c>
      <c r="AO108" t="s">
        <v>915</v>
      </c>
      <c r="AP108" t="s">
        <v>693</v>
      </c>
      <c r="AQ108" t="s">
        <v>695</v>
      </c>
    </row>
    <row r="109" spans="1:43" ht="15">
      <c r="A109" s="40">
        <v>101</v>
      </c>
      <c r="B109" s="40" t="s">
        <v>698</v>
      </c>
      <c r="C109" s="40" t="s">
        <v>699</v>
      </c>
      <c r="D109" s="40" t="s">
        <v>700</v>
      </c>
      <c r="E109" s="41" t="s">
        <v>701</v>
      </c>
      <c r="F109" s="40" t="s">
        <v>142</v>
      </c>
      <c r="G109" s="40" t="s">
        <v>310</v>
      </c>
      <c r="H109" s="40" t="s">
        <v>134</v>
      </c>
      <c r="I109" s="41" t="s">
        <v>702</v>
      </c>
      <c r="J109" s="40" t="s">
        <v>44</v>
      </c>
      <c r="K109" s="40" t="s">
        <v>82</v>
      </c>
      <c r="L109" s="40" t="s">
        <v>59</v>
      </c>
      <c r="M109" s="40" t="s">
        <v>51</v>
      </c>
      <c r="N109" s="41" t="s">
        <v>703</v>
      </c>
      <c r="O109" s="40" t="s">
        <v>199</v>
      </c>
      <c r="P109" s="40" t="s">
        <v>51</v>
      </c>
      <c r="Q109" s="40" t="s">
        <v>44</v>
      </c>
      <c r="R109" s="40" t="s">
        <v>40</v>
      </c>
      <c r="S109" s="2">
        <f t="shared" si="4"/>
        <v>5.7780000000000005</v>
      </c>
      <c r="T109" s="41" t="s">
        <v>237</v>
      </c>
      <c r="U109" s="40" t="s">
        <v>134</v>
      </c>
      <c r="V109" s="40" t="s">
        <v>194</v>
      </c>
      <c r="W109" s="40" t="s">
        <v>131</v>
      </c>
      <c r="X109" s="40" t="s">
        <v>51</v>
      </c>
      <c r="Y109" s="41" t="s">
        <v>704</v>
      </c>
      <c r="Z109" s="40" t="s">
        <v>85</v>
      </c>
      <c r="AA109" s="40" t="s">
        <v>59</v>
      </c>
      <c r="AB109" s="40" t="s">
        <v>268</v>
      </c>
      <c r="AC109" s="40" t="s">
        <v>275</v>
      </c>
      <c r="AD109" s="41" t="s">
        <v>703</v>
      </c>
      <c r="AE109" s="40" t="s">
        <v>51</v>
      </c>
      <c r="AF109" s="40" t="s">
        <v>318</v>
      </c>
      <c r="AG109" s="40" t="s">
        <v>50</v>
      </c>
      <c r="AH109" s="40" t="s">
        <v>161</v>
      </c>
      <c r="AI109" s="2">
        <f t="shared" si="5"/>
        <v>5.955333333333333</v>
      </c>
      <c r="AJ109" s="2">
        <f t="shared" si="6"/>
        <v>5.866666666666667</v>
      </c>
      <c r="AK109" s="42" t="str">
        <f t="shared" si="7"/>
        <v>AJourné</v>
      </c>
      <c r="AL109" s="3"/>
      <c r="AM109" t="s">
        <v>697</v>
      </c>
      <c r="AN109" t="s">
        <v>1053</v>
      </c>
      <c r="AO109" t="s">
        <v>932</v>
      </c>
      <c r="AP109" t="s">
        <v>696</v>
      </c>
      <c r="AQ109" t="s">
        <v>625</v>
      </c>
    </row>
    <row r="110" spans="1:43" ht="15">
      <c r="A110" s="40">
        <v>102</v>
      </c>
      <c r="B110" s="40" t="s">
        <v>706</v>
      </c>
      <c r="C110" s="40" t="s">
        <v>707</v>
      </c>
      <c r="D110" s="40" t="s">
        <v>708</v>
      </c>
      <c r="E110" s="41" t="s">
        <v>709</v>
      </c>
      <c r="F110" s="40" t="s">
        <v>67</v>
      </c>
      <c r="G110" s="40" t="s">
        <v>116</v>
      </c>
      <c r="H110" s="40" t="s">
        <v>130</v>
      </c>
      <c r="I110" s="41" t="s">
        <v>710</v>
      </c>
      <c r="J110" s="40" t="s">
        <v>38</v>
      </c>
      <c r="K110" s="40" t="s">
        <v>51</v>
      </c>
      <c r="L110" s="40" t="s">
        <v>131</v>
      </c>
      <c r="M110" s="40" t="s">
        <v>354</v>
      </c>
      <c r="N110" s="41" t="s">
        <v>375</v>
      </c>
      <c r="O110" s="40" t="s">
        <v>256</v>
      </c>
      <c r="P110" s="40" t="s">
        <v>51</v>
      </c>
      <c r="Q110" s="40" t="s">
        <v>50</v>
      </c>
      <c r="R110" s="40" t="s">
        <v>98</v>
      </c>
      <c r="S110" s="2">
        <f t="shared" si="4"/>
        <v>6.008</v>
      </c>
      <c r="T110" s="41" t="s">
        <v>256</v>
      </c>
      <c r="U110" s="40" t="s">
        <v>51</v>
      </c>
      <c r="V110" s="40" t="s">
        <v>194</v>
      </c>
      <c r="W110" s="40" t="s">
        <v>43</v>
      </c>
      <c r="X110" s="40" t="s">
        <v>105</v>
      </c>
      <c r="Y110" s="41" t="s">
        <v>711</v>
      </c>
      <c r="Z110" s="40" t="s">
        <v>51</v>
      </c>
      <c r="AA110" s="40" t="s">
        <v>143</v>
      </c>
      <c r="AB110" s="40" t="s">
        <v>51</v>
      </c>
      <c r="AC110" s="40" t="s">
        <v>65</v>
      </c>
      <c r="AD110" s="41" t="s">
        <v>712</v>
      </c>
      <c r="AE110" s="40" t="s">
        <v>51</v>
      </c>
      <c r="AF110" s="40" t="s">
        <v>44</v>
      </c>
      <c r="AG110" s="40" t="s">
        <v>51</v>
      </c>
      <c r="AH110" s="40" t="s">
        <v>50</v>
      </c>
      <c r="AI110" s="2">
        <f t="shared" si="5"/>
        <v>3.982</v>
      </c>
      <c r="AJ110" s="2">
        <f t="shared" si="6"/>
        <v>4.995</v>
      </c>
      <c r="AK110" s="42" t="str">
        <f t="shared" si="7"/>
        <v>AJourné</v>
      </c>
      <c r="AL110" s="3"/>
      <c r="AM110" t="s">
        <v>698</v>
      </c>
      <c r="AN110" t="s">
        <v>1062</v>
      </c>
      <c r="AO110" t="s">
        <v>930</v>
      </c>
      <c r="AP110" t="s">
        <v>699</v>
      </c>
      <c r="AQ110" t="s">
        <v>700</v>
      </c>
    </row>
    <row r="111" spans="1:43" ht="15">
      <c r="A111" s="40">
        <v>103</v>
      </c>
      <c r="B111" s="40" t="s">
        <v>713</v>
      </c>
      <c r="C111" s="40" t="s">
        <v>714</v>
      </c>
      <c r="D111" s="40" t="s">
        <v>715</v>
      </c>
      <c r="E111" s="41" t="s">
        <v>140</v>
      </c>
      <c r="F111" s="40" t="s">
        <v>64</v>
      </c>
      <c r="G111" s="40" t="s">
        <v>45</v>
      </c>
      <c r="H111" s="40" t="s">
        <v>50</v>
      </c>
      <c r="I111" s="41" t="s">
        <v>292</v>
      </c>
      <c r="J111" s="40" t="s">
        <v>38</v>
      </c>
      <c r="K111" s="40" t="s">
        <v>116</v>
      </c>
      <c r="L111" s="40" t="s">
        <v>33</v>
      </c>
      <c r="M111" s="40" t="s">
        <v>33</v>
      </c>
      <c r="N111" s="41" t="s">
        <v>223</v>
      </c>
      <c r="O111" s="40" t="s">
        <v>33</v>
      </c>
      <c r="P111" s="40" t="s">
        <v>42</v>
      </c>
      <c r="Q111" s="40" t="s">
        <v>256</v>
      </c>
      <c r="R111" s="40" t="s">
        <v>97</v>
      </c>
      <c r="S111" s="2">
        <f t="shared" si="4"/>
        <v>10.052666666666665</v>
      </c>
      <c r="T111" s="41" t="s">
        <v>398</v>
      </c>
      <c r="U111" s="40" t="s">
        <v>364</v>
      </c>
      <c r="V111" s="40" t="s">
        <v>38</v>
      </c>
      <c r="W111" s="40" t="s">
        <v>114</v>
      </c>
      <c r="X111" s="40" t="s">
        <v>44</v>
      </c>
      <c r="Y111" s="41" t="s">
        <v>125</v>
      </c>
      <c r="Z111" s="40" t="s">
        <v>161</v>
      </c>
      <c r="AA111" s="40" t="s">
        <v>42</v>
      </c>
      <c r="AB111" s="40" t="s">
        <v>44</v>
      </c>
      <c r="AC111" s="40" t="s">
        <v>56</v>
      </c>
      <c r="AD111" s="41" t="s">
        <v>346</v>
      </c>
      <c r="AE111" s="40" t="s">
        <v>34</v>
      </c>
      <c r="AF111" s="40" t="s">
        <v>161</v>
      </c>
      <c r="AG111" s="40" t="s">
        <v>50</v>
      </c>
      <c r="AH111" s="40" t="s">
        <v>171</v>
      </c>
      <c r="AI111" s="2">
        <f t="shared" si="5"/>
        <v>10.675333333333333</v>
      </c>
      <c r="AJ111" s="2">
        <f t="shared" si="6"/>
        <v>10.363999999999999</v>
      </c>
      <c r="AK111" s="42" t="str">
        <f t="shared" si="7"/>
        <v>Admis</v>
      </c>
      <c r="AL111" s="3"/>
      <c r="AM111" t="s">
        <v>706</v>
      </c>
      <c r="AN111" t="s">
        <v>1063</v>
      </c>
      <c r="AO111" t="s">
        <v>974</v>
      </c>
      <c r="AP111" t="s">
        <v>707</v>
      </c>
      <c r="AQ111" t="s">
        <v>708</v>
      </c>
    </row>
    <row r="112" spans="1:43" ht="15">
      <c r="A112" s="40">
        <v>104</v>
      </c>
      <c r="B112" s="40" t="s">
        <v>716</v>
      </c>
      <c r="C112" s="40" t="s">
        <v>717</v>
      </c>
      <c r="D112" s="40" t="s">
        <v>718</v>
      </c>
      <c r="E112" s="41" t="s">
        <v>73</v>
      </c>
      <c r="F112" s="40" t="s">
        <v>154</v>
      </c>
      <c r="G112" s="40" t="s">
        <v>32</v>
      </c>
      <c r="H112" s="40" t="s">
        <v>50</v>
      </c>
      <c r="I112" s="41" t="s">
        <v>570</v>
      </c>
      <c r="J112" s="40" t="s">
        <v>33</v>
      </c>
      <c r="K112" s="40" t="s">
        <v>275</v>
      </c>
      <c r="L112" s="40" t="s">
        <v>99</v>
      </c>
      <c r="M112" s="40" t="s">
        <v>40</v>
      </c>
      <c r="N112" s="41" t="s">
        <v>42</v>
      </c>
      <c r="O112" s="40" t="s">
        <v>135</v>
      </c>
      <c r="P112" s="40" t="s">
        <v>44</v>
      </c>
      <c r="Q112" s="40" t="s">
        <v>91</v>
      </c>
      <c r="R112" s="40" t="s">
        <v>49</v>
      </c>
      <c r="S112" s="2">
        <f t="shared" si="4"/>
        <v>9.530666666666665</v>
      </c>
      <c r="T112" s="41" t="s">
        <v>91</v>
      </c>
      <c r="U112" s="40" t="s">
        <v>134</v>
      </c>
      <c r="V112" s="40" t="s">
        <v>60</v>
      </c>
      <c r="W112" s="40" t="s">
        <v>60</v>
      </c>
      <c r="X112" s="40" t="s">
        <v>33</v>
      </c>
      <c r="Y112" s="41" t="s">
        <v>417</v>
      </c>
      <c r="Z112" s="40" t="s">
        <v>33</v>
      </c>
      <c r="AA112" s="40" t="s">
        <v>33</v>
      </c>
      <c r="AB112" s="40" t="s">
        <v>45</v>
      </c>
      <c r="AC112" s="40" t="s">
        <v>67</v>
      </c>
      <c r="AD112" s="41" t="s">
        <v>50</v>
      </c>
      <c r="AE112" s="40" t="s">
        <v>65</v>
      </c>
      <c r="AF112" s="40" t="s">
        <v>42</v>
      </c>
      <c r="AG112" s="40" t="s">
        <v>35</v>
      </c>
      <c r="AH112" s="40" t="s">
        <v>146</v>
      </c>
      <c r="AI112" s="2">
        <f t="shared" si="5"/>
        <v>10</v>
      </c>
      <c r="AJ112" s="2">
        <f t="shared" si="6"/>
        <v>9.765333333333333</v>
      </c>
      <c r="AK112" s="42" t="str">
        <f t="shared" si="7"/>
        <v>AJourné</v>
      </c>
      <c r="AL112" s="3"/>
      <c r="AM112" t="s">
        <v>713</v>
      </c>
      <c r="AN112" t="s">
        <v>1064</v>
      </c>
      <c r="AO112" t="s">
        <v>1065</v>
      </c>
      <c r="AP112" t="s">
        <v>714</v>
      </c>
      <c r="AQ112" t="s">
        <v>715</v>
      </c>
    </row>
    <row r="113" spans="1:43" ht="15">
      <c r="A113" s="40">
        <v>105</v>
      </c>
      <c r="B113" s="40" t="s">
        <v>719</v>
      </c>
      <c r="C113" s="40" t="s">
        <v>720</v>
      </c>
      <c r="D113" s="40" t="s">
        <v>455</v>
      </c>
      <c r="E113" s="41" t="s">
        <v>371</v>
      </c>
      <c r="F113" s="40" t="s">
        <v>142</v>
      </c>
      <c r="G113" s="40" t="s">
        <v>38</v>
      </c>
      <c r="H113" s="40" t="s">
        <v>91</v>
      </c>
      <c r="I113" s="41" t="s">
        <v>627</v>
      </c>
      <c r="J113" s="40" t="s">
        <v>38</v>
      </c>
      <c r="K113" s="40" t="s">
        <v>44</v>
      </c>
      <c r="L113" s="40" t="s">
        <v>33</v>
      </c>
      <c r="M113" s="40" t="s">
        <v>33</v>
      </c>
      <c r="N113" s="41" t="s">
        <v>85</v>
      </c>
      <c r="O113" s="40" t="s">
        <v>50</v>
      </c>
      <c r="P113" s="40" t="s">
        <v>33</v>
      </c>
      <c r="Q113" s="40" t="s">
        <v>35</v>
      </c>
      <c r="R113" s="40" t="s">
        <v>126</v>
      </c>
      <c r="S113" s="2">
        <f t="shared" si="4"/>
        <v>10.222666666666667</v>
      </c>
      <c r="T113" s="41" t="s">
        <v>117</v>
      </c>
      <c r="U113" s="40" t="s">
        <v>42</v>
      </c>
      <c r="V113" s="40" t="s">
        <v>43</v>
      </c>
      <c r="W113" s="40" t="s">
        <v>162</v>
      </c>
      <c r="X113" s="40" t="s">
        <v>105</v>
      </c>
      <c r="Y113" s="41" t="s">
        <v>721</v>
      </c>
      <c r="Z113" s="40" t="s">
        <v>41</v>
      </c>
      <c r="AA113" s="40" t="s">
        <v>42</v>
      </c>
      <c r="AB113" s="40" t="s">
        <v>60</v>
      </c>
      <c r="AC113" s="40" t="s">
        <v>114</v>
      </c>
      <c r="AD113" s="41" t="s">
        <v>222</v>
      </c>
      <c r="AE113" s="40" t="s">
        <v>50</v>
      </c>
      <c r="AF113" s="40" t="s">
        <v>85</v>
      </c>
      <c r="AG113" s="40" t="s">
        <v>91</v>
      </c>
      <c r="AH113" s="40" t="s">
        <v>40</v>
      </c>
      <c r="AI113" s="2">
        <f t="shared" si="5"/>
        <v>9.844666666666667</v>
      </c>
      <c r="AJ113" s="2">
        <f t="shared" si="6"/>
        <v>10.033666666666667</v>
      </c>
      <c r="AK113" s="42" t="str">
        <f t="shared" si="7"/>
        <v>Admis</v>
      </c>
      <c r="AL113" s="3"/>
      <c r="AM113" t="s">
        <v>716</v>
      </c>
      <c r="AN113" t="s">
        <v>1066</v>
      </c>
      <c r="AO113" t="s">
        <v>1067</v>
      </c>
      <c r="AP113" t="s">
        <v>717</v>
      </c>
      <c r="AQ113" t="s">
        <v>718</v>
      </c>
    </row>
    <row r="114" spans="1:43" ht="15">
      <c r="A114" s="40">
        <v>106</v>
      </c>
      <c r="B114" s="40" t="s">
        <v>722</v>
      </c>
      <c r="C114" s="40" t="s">
        <v>723</v>
      </c>
      <c r="D114" s="40" t="s">
        <v>724</v>
      </c>
      <c r="E114" s="41" t="s">
        <v>448</v>
      </c>
      <c r="F114" s="40" t="s">
        <v>123</v>
      </c>
      <c r="G114" s="40" t="s">
        <v>56</v>
      </c>
      <c r="H114" s="40" t="s">
        <v>33</v>
      </c>
      <c r="I114" s="41" t="s">
        <v>689</v>
      </c>
      <c r="J114" s="40" t="s">
        <v>50</v>
      </c>
      <c r="K114" s="40" t="s">
        <v>67</v>
      </c>
      <c r="L114" s="40" t="s">
        <v>56</v>
      </c>
      <c r="M114" s="40" t="s">
        <v>62</v>
      </c>
      <c r="N114" s="41" t="s">
        <v>218</v>
      </c>
      <c r="O114" s="40" t="s">
        <v>101</v>
      </c>
      <c r="P114" s="40" t="s">
        <v>33</v>
      </c>
      <c r="Q114" s="40" t="s">
        <v>33</v>
      </c>
      <c r="R114" s="40" t="s">
        <v>35</v>
      </c>
      <c r="S114" s="2">
        <f t="shared" si="4"/>
        <v>10.276</v>
      </c>
      <c r="T114" s="41" t="s">
        <v>68</v>
      </c>
      <c r="U114" s="40" t="s">
        <v>60</v>
      </c>
      <c r="V114" s="40" t="s">
        <v>45</v>
      </c>
      <c r="W114" s="40" t="s">
        <v>38</v>
      </c>
      <c r="X114" s="40" t="s">
        <v>44</v>
      </c>
      <c r="Y114" s="41" t="s">
        <v>148</v>
      </c>
      <c r="Z114" s="40" t="s">
        <v>49</v>
      </c>
      <c r="AA114" s="40" t="s">
        <v>49</v>
      </c>
      <c r="AB114" s="40" t="s">
        <v>56</v>
      </c>
      <c r="AC114" s="40" t="s">
        <v>44</v>
      </c>
      <c r="AD114" s="41" t="s">
        <v>136</v>
      </c>
      <c r="AE114" s="40" t="s">
        <v>33</v>
      </c>
      <c r="AF114" s="40" t="s">
        <v>33</v>
      </c>
      <c r="AG114" s="40" t="s">
        <v>50</v>
      </c>
      <c r="AH114" s="40" t="s">
        <v>85</v>
      </c>
      <c r="AI114" s="2">
        <f t="shared" si="5"/>
        <v>10.875333333333334</v>
      </c>
      <c r="AJ114" s="2">
        <f t="shared" si="6"/>
        <v>10.575666666666667</v>
      </c>
      <c r="AK114" s="42" t="str">
        <f t="shared" si="7"/>
        <v>Admis</v>
      </c>
      <c r="AL114" s="3"/>
      <c r="AM114" t="s">
        <v>719</v>
      </c>
      <c r="AN114" t="s">
        <v>973</v>
      </c>
      <c r="AO114" t="s">
        <v>977</v>
      </c>
      <c r="AP114" t="s">
        <v>720</v>
      </c>
      <c r="AQ114" t="s">
        <v>455</v>
      </c>
    </row>
    <row r="115" spans="1:43" ht="15">
      <c r="A115" s="40">
        <v>107</v>
      </c>
      <c r="B115" s="40" t="s">
        <v>725</v>
      </c>
      <c r="C115" s="40" t="s">
        <v>726</v>
      </c>
      <c r="D115" s="40" t="s">
        <v>727</v>
      </c>
      <c r="E115" s="41" t="s">
        <v>493</v>
      </c>
      <c r="F115" s="40" t="s">
        <v>60</v>
      </c>
      <c r="G115" s="40" t="s">
        <v>85</v>
      </c>
      <c r="H115" s="40" t="s">
        <v>114</v>
      </c>
      <c r="I115" s="41" t="s">
        <v>251</v>
      </c>
      <c r="J115" s="40" t="s">
        <v>38</v>
      </c>
      <c r="K115" s="40" t="s">
        <v>310</v>
      </c>
      <c r="L115" s="40" t="s">
        <v>33</v>
      </c>
      <c r="M115" s="40" t="s">
        <v>34</v>
      </c>
      <c r="N115" s="41" t="s">
        <v>249</v>
      </c>
      <c r="O115" s="40" t="s">
        <v>33</v>
      </c>
      <c r="P115" s="40" t="s">
        <v>97</v>
      </c>
      <c r="Q115" s="40" t="s">
        <v>85</v>
      </c>
      <c r="R115" s="40" t="s">
        <v>115</v>
      </c>
      <c r="S115" s="2">
        <f t="shared" si="4"/>
        <v>9.813333333333334</v>
      </c>
      <c r="T115" s="41" t="s">
        <v>705</v>
      </c>
      <c r="U115" s="40" t="s">
        <v>482</v>
      </c>
      <c r="V115" s="40" t="s">
        <v>60</v>
      </c>
      <c r="W115" s="40" t="s">
        <v>114</v>
      </c>
      <c r="X115" s="40" t="s">
        <v>51</v>
      </c>
      <c r="Y115" s="41" t="s">
        <v>444</v>
      </c>
      <c r="Z115" s="40" t="s">
        <v>50</v>
      </c>
      <c r="AA115" s="40" t="s">
        <v>44</v>
      </c>
      <c r="AB115" s="40" t="s">
        <v>38</v>
      </c>
      <c r="AC115" s="40" t="s">
        <v>312</v>
      </c>
      <c r="AD115" s="41" t="s">
        <v>728</v>
      </c>
      <c r="AE115" s="40" t="s">
        <v>34</v>
      </c>
      <c r="AF115" s="40" t="s">
        <v>51</v>
      </c>
      <c r="AG115" s="40" t="s">
        <v>51</v>
      </c>
      <c r="AH115" s="40" t="s">
        <v>120</v>
      </c>
      <c r="AI115" s="2">
        <f t="shared" si="5"/>
        <v>6.225333333333334</v>
      </c>
      <c r="AJ115" s="2">
        <f t="shared" si="6"/>
        <v>8.019333333333334</v>
      </c>
      <c r="AK115" s="42" t="str">
        <f t="shared" si="7"/>
        <v>AJourné</v>
      </c>
      <c r="AL115" s="3"/>
      <c r="AM115" t="s">
        <v>722</v>
      </c>
      <c r="AN115" t="s">
        <v>1068</v>
      </c>
      <c r="AO115" t="s">
        <v>915</v>
      </c>
      <c r="AP115" t="s">
        <v>723</v>
      </c>
      <c r="AQ115" t="s">
        <v>724</v>
      </c>
    </row>
    <row r="116" spans="1:43" ht="15">
      <c r="A116" s="40">
        <v>108</v>
      </c>
      <c r="B116" s="40" t="s">
        <v>729</v>
      </c>
      <c r="C116" s="40" t="s">
        <v>730</v>
      </c>
      <c r="D116" s="40" t="s">
        <v>475</v>
      </c>
      <c r="E116" s="41" t="s">
        <v>731</v>
      </c>
      <c r="F116" s="40" t="s">
        <v>236</v>
      </c>
      <c r="G116" s="40" t="s">
        <v>67</v>
      </c>
      <c r="H116" s="40" t="s">
        <v>99</v>
      </c>
      <c r="I116" s="41" t="s">
        <v>732</v>
      </c>
      <c r="J116" s="40" t="s">
        <v>38</v>
      </c>
      <c r="K116" s="40" t="s">
        <v>155</v>
      </c>
      <c r="L116" s="40" t="s">
        <v>44</v>
      </c>
      <c r="M116" s="40" t="s">
        <v>65</v>
      </c>
      <c r="N116" s="41" t="s">
        <v>249</v>
      </c>
      <c r="O116" s="40" t="s">
        <v>59</v>
      </c>
      <c r="P116" s="40" t="s">
        <v>59</v>
      </c>
      <c r="Q116" s="40" t="s">
        <v>34</v>
      </c>
      <c r="R116" s="40" t="s">
        <v>85</v>
      </c>
      <c r="S116" s="2">
        <f t="shared" si="4"/>
        <v>8.253999999999998</v>
      </c>
      <c r="T116" s="41" t="s">
        <v>48</v>
      </c>
      <c r="U116" s="40" t="s">
        <v>47</v>
      </c>
      <c r="V116" s="40" t="s">
        <v>56</v>
      </c>
      <c r="W116" s="40" t="s">
        <v>60</v>
      </c>
      <c r="X116" s="40" t="s">
        <v>85</v>
      </c>
      <c r="Y116" s="41" t="s">
        <v>561</v>
      </c>
      <c r="Z116" s="40" t="s">
        <v>42</v>
      </c>
      <c r="AA116" s="40" t="s">
        <v>47</v>
      </c>
      <c r="AB116" s="40" t="s">
        <v>42</v>
      </c>
      <c r="AC116" s="40" t="s">
        <v>67</v>
      </c>
      <c r="AD116" s="41" t="s">
        <v>242</v>
      </c>
      <c r="AE116" s="40" t="s">
        <v>120</v>
      </c>
      <c r="AF116" s="40" t="s">
        <v>318</v>
      </c>
      <c r="AG116" s="40" t="s">
        <v>126</v>
      </c>
      <c r="AH116" s="40" t="s">
        <v>145</v>
      </c>
      <c r="AI116" s="2">
        <f t="shared" si="5"/>
        <v>9.422666666666666</v>
      </c>
      <c r="AJ116" s="2">
        <f t="shared" si="6"/>
        <v>8.838333333333331</v>
      </c>
      <c r="AK116" s="42" t="str">
        <f t="shared" si="7"/>
        <v>AJourné</v>
      </c>
      <c r="AL116" s="3"/>
      <c r="AM116" t="s">
        <v>725</v>
      </c>
      <c r="AN116" t="s">
        <v>1069</v>
      </c>
      <c r="AO116" t="s">
        <v>1070</v>
      </c>
      <c r="AP116" t="s">
        <v>726</v>
      </c>
      <c r="AQ116" t="s">
        <v>727</v>
      </c>
    </row>
    <row r="117" spans="1:43" ht="15">
      <c r="A117" s="40">
        <v>109</v>
      </c>
      <c r="B117" s="40" t="s">
        <v>734</v>
      </c>
      <c r="C117" s="40" t="s">
        <v>735</v>
      </c>
      <c r="D117" s="40" t="s">
        <v>736</v>
      </c>
      <c r="E117" s="41" t="s">
        <v>481</v>
      </c>
      <c r="F117" s="40" t="s">
        <v>56</v>
      </c>
      <c r="G117" s="40" t="s">
        <v>33</v>
      </c>
      <c r="H117" s="40" t="s">
        <v>50</v>
      </c>
      <c r="I117" s="41" t="s">
        <v>425</v>
      </c>
      <c r="J117" s="40" t="s">
        <v>35</v>
      </c>
      <c r="K117" s="40" t="s">
        <v>67</v>
      </c>
      <c r="L117" s="40" t="s">
        <v>33</v>
      </c>
      <c r="M117" s="40" t="s">
        <v>85</v>
      </c>
      <c r="N117" s="41" t="s">
        <v>68</v>
      </c>
      <c r="O117" s="40" t="s">
        <v>101</v>
      </c>
      <c r="P117" s="40" t="s">
        <v>42</v>
      </c>
      <c r="Q117" s="40" t="s">
        <v>85</v>
      </c>
      <c r="R117" s="40" t="s">
        <v>40</v>
      </c>
      <c r="S117" s="2">
        <f t="shared" si="4"/>
        <v>10.479333333333333</v>
      </c>
      <c r="T117" s="41" t="s">
        <v>181</v>
      </c>
      <c r="U117" s="40" t="s">
        <v>67</v>
      </c>
      <c r="V117" s="40" t="s">
        <v>43</v>
      </c>
      <c r="W117" s="40" t="s">
        <v>44</v>
      </c>
      <c r="X117" s="40" t="s">
        <v>44</v>
      </c>
      <c r="Y117" s="41" t="s">
        <v>266</v>
      </c>
      <c r="Z117" s="40" t="s">
        <v>96</v>
      </c>
      <c r="AA117" s="40" t="s">
        <v>59</v>
      </c>
      <c r="AB117" s="40" t="s">
        <v>38</v>
      </c>
      <c r="AC117" s="40" t="s">
        <v>43</v>
      </c>
      <c r="AD117" s="41" t="s">
        <v>223</v>
      </c>
      <c r="AE117" s="40" t="s">
        <v>47</v>
      </c>
      <c r="AF117" s="40" t="s">
        <v>42</v>
      </c>
      <c r="AG117" s="40" t="s">
        <v>38</v>
      </c>
      <c r="AH117" s="40" t="s">
        <v>42</v>
      </c>
      <c r="AI117" s="2">
        <f t="shared" si="5"/>
        <v>9.458666666666666</v>
      </c>
      <c r="AJ117" s="2">
        <f t="shared" si="6"/>
        <v>9.969</v>
      </c>
      <c r="AK117" s="42" t="str">
        <f t="shared" si="7"/>
        <v>AJourné</v>
      </c>
      <c r="AL117" s="3"/>
      <c r="AM117" t="s">
        <v>729</v>
      </c>
      <c r="AN117" t="s">
        <v>1071</v>
      </c>
      <c r="AO117" t="s">
        <v>1000</v>
      </c>
      <c r="AP117" t="s">
        <v>730</v>
      </c>
      <c r="AQ117" t="s">
        <v>475</v>
      </c>
    </row>
    <row r="118" spans="1:43" ht="15">
      <c r="A118" s="40">
        <v>110</v>
      </c>
      <c r="B118" s="40" t="s">
        <v>737</v>
      </c>
      <c r="C118" s="40" t="s">
        <v>738</v>
      </c>
      <c r="D118" s="40" t="s">
        <v>739</v>
      </c>
      <c r="E118" s="41" t="s">
        <v>250</v>
      </c>
      <c r="F118" s="40" t="s">
        <v>99</v>
      </c>
      <c r="G118" s="40" t="s">
        <v>56</v>
      </c>
      <c r="H118" s="40" t="s">
        <v>75</v>
      </c>
      <c r="I118" s="41" t="s">
        <v>66</v>
      </c>
      <c r="J118" s="40" t="s">
        <v>85</v>
      </c>
      <c r="K118" s="40" t="s">
        <v>85</v>
      </c>
      <c r="L118" s="40" t="s">
        <v>60</v>
      </c>
      <c r="M118" s="40" t="s">
        <v>47</v>
      </c>
      <c r="N118" s="41" t="s">
        <v>361</v>
      </c>
      <c r="O118" s="40" t="s">
        <v>49</v>
      </c>
      <c r="P118" s="40" t="s">
        <v>85</v>
      </c>
      <c r="Q118" s="40" t="s">
        <v>42</v>
      </c>
      <c r="R118" s="40" t="s">
        <v>161</v>
      </c>
      <c r="S118" s="2">
        <f t="shared" si="4"/>
        <v>10.708666666666666</v>
      </c>
      <c r="T118" s="41" t="s">
        <v>114</v>
      </c>
      <c r="U118" s="40" t="s">
        <v>38</v>
      </c>
      <c r="V118" s="40" t="s">
        <v>32</v>
      </c>
      <c r="W118" s="40" t="s">
        <v>44</v>
      </c>
      <c r="X118" s="40" t="s">
        <v>105</v>
      </c>
      <c r="Y118" s="41" t="s">
        <v>417</v>
      </c>
      <c r="Z118" s="40" t="s">
        <v>97</v>
      </c>
      <c r="AA118" s="40" t="s">
        <v>42</v>
      </c>
      <c r="AB118" s="40" t="s">
        <v>42</v>
      </c>
      <c r="AC118" s="40" t="s">
        <v>42</v>
      </c>
      <c r="AD118" s="41" t="s">
        <v>303</v>
      </c>
      <c r="AE118" s="40" t="s">
        <v>41</v>
      </c>
      <c r="AF118" s="40" t="s">
        <v>38</v>
      </c>
      <c r="AG118" s="40" t="s">
        <v>38</v>
      </c>
      <c r="AH118" s="40" t="s">
        <v>34</v>
      </c>
      <c r="AI118" s="2">
        <f t="shared" si="5"/>
        <v>9.964</v>
      </c>
      <c r="AJ118" s="2">
        <f t="shared" si="6"/>
        <v>10.336333333333332</v>
      </c>
      <c r="AK118" s="42" t="str">
        <f t="shared" si="7"/>
        <v>Admis</v>
      </c>
      <c r="AL118" s="3"/>
      <c r="AM118" t="s">
        <v>734</v>
      </c>
      <c r="AN118" t="s">
        <v>1072</v>
      </c>
      <c r="AO118" t="s">
        <v>915</v>
      </c>
      <c r="AP118" t="s">
        <v>735</v>
      </c>
      <c r="AQ118" t="s">
        <v>736</v>
      </c>
    </row>
    <row r="119" spans="1:43" ht="15">
      <c r="A119" s="40">
        <v>111</v>
      </c>
      <c r="B119" s="40" t="s">
        <v>741</v>
      </c>
      <c r="C119" s="40" t="s">
        <v>742</v>
      </c>
      <c r="D119" s="40" t="s">
        <v>743</v>
      </c>
      <c r="E119" s="41" t="s">
        <v>744</v>
      </c>
      <c r="F119" s="40" t="s">
        <v>51</v>
      </c>
      <c r="G119" s="40" t="s">
        <v>333</v>
      </c>
      <c r="H119" s="40" t="s">
        <v>228</v>
      </c>
      <c r="I119" s="41" t="s">
        <v>594</v>
      </c>
      <c r="J119" s="40" t="s">
        <v>38</v>
      </c>
      <c r="K119" s="40" t="s">
        <v>268</v>
      </c>
      <c r="L119" s="40" t="s">
        <v>42</v>
      </c>
      <c r="M119" s="40" t="s">
        <v>35</v>
      </c>
      <c r="N119" s="41" t="s">
        <v>171</v>
      </c>
      <c r="O119" s="40" t="s">
        <v>115</v>
      </c>
      <c r="P119" s="40" t="s">
        <v>51</v>
      </c>
      <c r="Q119" s="40" t="s">
        <v>103</v>
      </c>
      <c r="R119" s="40" t="s">
        <v>42</v>
      </c>
      <c r="S119" s="2">
        <f t="shared" si="4"/>
        <v>6.646666666666666</v>
      </c>
      <c r="T119" s="41" t="s">
        <v>745</v>
      </c>
      <c r="U119" s="40" t="s">
        <v>114</v>
      </c>
      <c r="V119" s="40" t="s">
        <v>237</v>
      </c>
      <c r="W119" s="40" t="s">
        <v>134</v>
      </c>
      <c r="X119" s="40" t="s">
        <v>105</v>
      </c>
      <c r="Y119" s="41" t="s">
        <v>746</v>
      </c>
      <c r="Z119" s="40" t="s">
        <v>41</v>
      </c>
      <c r="AA119" s="40" t="s">
        <v>51</v>
      </c>
      <c r="AB119" s="40" t="s">
        <v>354</v>
      </c>
      <c r="AC119" s="40" t="s">
        <v>275</v>
      </c>
      <c r="AD119" s="41" t="s">
        <v>747</v>
      </c>
      <c r="AE119" s="40" t="s">
        <v>171</v>
      </c>
      <c r="AF119" s="40" t="s">
        <v>51</v>
      </c>
      <c r="AG119" s="40" t="s">
        <v>47</v>
      </c>
      <c r="AH119" s="40" t="s">
        <v>49</v>
      </c>
      <c r="AI119" s="2">
        <f t="shared" si="5"/>
        <v>6.056666666666667</v>
      </c>
      <c r="AJ119" s="2">
        <f t="shared" si="6"/>
        <v>6.351666666666667</v>
      </c>
      <c r="AK119" s="42" t="str">
        <f t="shared" si="7"/>
        <v>AJourné</v>
      </c>
      <c r="AL119" s="3"/>
      <c r="AM119" t="s">
        <v>737</v>
      </c>
      <c r="AN119" t="s">
        <v>968</v>
      </c>
      <c r="AO119" t="s">
        <v>923</v>
      </c>
      <c r="AP119" t="s">
        <v>738</v>
      </c>
      <c r="AQ119" t="s">
        <v>739</v>
      </c>
    </row>
    <row r="120" spans="1:43" ht="15">
      <c r="A120" s="40">
        <v>112</v>
      </c>
      <c r="B120" s="40" t="s">
        <v>748</v>
      </c>
      <c r="C120" s="40" t="s">
        <v>742</v>
      </c>
      <c r="D120" s="40" t="s">
        <v>749</v>
      </c>
      <c r="E120" s="41" t="s">
        <v>43</v>
      </c>
      <c r="F120" s="40" t="s">
        <v>154</v>
      </c>
      <c r="G120" s="40" t="s">
        <v>56</v>
      </c>
      <c r="H120" s="40" t="s">
        <v>83</v>
      </c>
      <c r="I120" s="41" t="s">
        <v>750</v>
      </c>
      <c r="J120" s="40" t="s">
        <v>38</v>
      </c>
      <c r="K120" s="40" t="s">
        <v>114</v>
      </c>
      <c r="L120" s="40" t="s">
        <v>116</v>
      </c>
      <c r="M120" s="40" t="s">
        <v>42</v>
      </c>
      <c r="N120" s="41" t="s">
        <v>238</v>
      </c>
      <c r="O120" s="40" t="s">
        <v>101</v>
      </c>
      <c r="P120" s="40" t="s">
        <v>59</v>
      </c>
      <c r="Q120" s="40" t="s">
        <v>174</v>
      </c>
      <c r="R120" s="40" t="s">
        <v>85</v>
      </c>
      <c r="S120" s="2">
        <f t="shared" si="4"/>
        <v>9.674000000000001</v>
      </c>
      <c r="T120" s="41" t="s">
        <v>60</v>
      </c>
      <c r="U120" s="40" t="s">
        <v>114</v>
      </c>
      <c r="V120" s="40" t="s">
        <v>56</v>
      </c>
      <c r="W120" s="40" t="s">
        <v>32</v>
      </c>
      <c r="X120" s="40" t="s">
        <v>38</v>
      </c>
      <c r="Y120" s="41" t="s">
        <v>685</v>
      </c>
      <c r="Z120" s="40" t="s">
        <v>49</v>
      </c>
      <c r="AA120" s="40" t="s">
        <v>33</v>
      </c>
      <c r="AB120" s="40" t="s">
        <v>114</v>
      </c>
      <c r="AC120" s="40" t="s">
        <v>43</v>
      </c>
      <c r="AD120" s="41" t="s">
        <v>263</v>
      </c>
      <c r="AE120" s="40" t="s">
        <v>154</v>
      </c>
      <c r="AF120" s="40" t="s">
        <v>59</v>
      </c>
      <c r="AG120" s="40" t="s">
        <v>97</v>
      </c>
      <c r="AH120" s="40" t="s">
        <v>97</v>
      </c>
      <c r="AI120" s="2">
        <f t="shared" si="5"/>
        <v>10.45</v>
      </c>
      <c r="AJ120" s="2">
        <f t="shared" si="6"/>
        <v>10.062000000000001</v>
      </c>
      <c r="AK120" s="42" t="str">
        <f t="shared" si="7"/>
        <v>Admis</v>
      </c>
      <c r="AL120" s="3"/>
      <c r="AM120" t="s">
        <v>741</v>
      </c>
      <c r="AN120" t="s">
        <v>1073</v>
      </c>
      <c r="AO120" t="s">
        <v>1074</v>
      </c>
      <c r="AP120" t="s">
        <v>742</v>
      </c>
      <c r="AQ120" t="s">
        <v>743</v>
      </c>
    </row>
    <row r="121" spans="1:43" ht="15">
      <c r="A121" s="40">
        <v>113</v>
      </c>
      <c r="B121" s="40" t="s">
        <v>751</v>
      </c>
      <c r="C121" s="40" t="s">
        <v>752</v>
      </c>
      <c r="D121" s="40" t="s">
        <v>753</v>
      </c>
      <c r="E121" s="41" t="s">
        <v>339</v>
      </c>
      <c r="F121" s="40" t="s">
        <v>99</v>
      </c>
      <c r="G121" s="40" t="s">
        <v>33</v>
      </c>
      <c r="H121" s="40" t="s">
        <v>56</v>
      </c>
      <c r="I121" s="41" t="s">
        <v>754</v>
      </c>
      <c r="J121" s="40" t="s">
        <v>65</v>
      </c>
      <c r="K121" s="40" t="s">
        <v>354</v>
      </c>
      <c r="L121" s="40" t="s">
        <v>45</v>
      </c>
      <c r="M121" s="40" t="s">
        <v>33</v>
      </c>
      <c r="N121" s="41" t="s">
        <v>68</v>
      </c>
      <c r="O121" s="40" t="s">
        <v>33</v>
      </c>
      <c r="P121" s="40" t="s">
        <v>44</v>
      </c>
      <c r="Q121" s="40" t="s">
        <v>38</v>
      </c>
      <c r="R121" s="40" t="s">
        <v>85</v>
      </c>
      <c r="S121" s="2">
        <f t="shared" si="4"/>
        <v>9.345333333333334</v>
      </c>
      <c r="T121" s="41" t="s">
        <v>396</v>
      </c>
      <c r="U121" s="40" t="s">
        <v>130</v>
      </c>
      <c r="V121" s="40" t="s">
        <v>43</v>
      </c>
      <c r="W121" s="40" t="s">
        <v>85</v>
      </c>
      <c r="X121" s="40" t="s">
        <v>59</v>
      </c>
      <c r="Y121" s="41" t="s">
        <v>411</v>
      </c>
      <c r="Z121" s="40" t="s">
        <v>91</v>
      </c>
      <c r="AA121" s="40" t="s">
        <v>44</v>
      </c>
      <c r="AB121" s="40" t="s">
        <v>33</v>
      </c>
      <c r="AC121" s="40" t="s">
        <v>142</v>
      </c>
      <c r="AD121" s="41" t="s">
        <v>195</v>
      </c>
      <c r="AE121" s="40" t="s">
        <v>161</v>
      </c>
      <c r="AF121" s="40" t="s">
        <v>33</v>
      </c>
      <c r="AG121" s="40" t="s">
        <v>91</v>
      </c>
      <c r="AH121" s="40" t="s">
        <v>62</v>
      </c>
      <c r="AI121" s="2">
        <f t="shared" si="5"/>
        <v>9.661333333333333</v>
      </c>
      <c r="AJ121" s="2">
        <f t="shared" si="6"/>
        <v>9.503333333333334</v>
      </c>
      <c r="AK121" s="42" t="str">
        <f t="shared" si="7"/>
        <v>AJourné</v>
      </c>
      <c r="AL121" s="3"/>
      <c r="AM121" t="s">
        <v>748</v>
      </c>
      <c r="AN121" t="s">
        <v>1075</v>
      </c>
      <c r="AO121" t="s">
        <v>941</v>
      </c>
      <c r="AP121" t="s">
        <v>742</v>
      </c>
      <c r="AQ121" t="s">
        <v>749</v>
      </c>
    </row>
    <row r="122" spans="1:43" ht="15">
      <c r="A122" s="40">
        <v>114</v>
      </c>
      <c r="B122" s="40" t="s">
        <v>755</v>
      </c>
      <c r="C122" s="40" t="s">
        <v>756</v>
      </c>
      <c r="D122" s="40" t="s">
        <v>337</v>
      </c>
      <c r="E122" s="41" t="s">
        <v>33</v>
      </c>
      <c r="F122" s="40" t="s">
        <v>42</v>
      </c>
      <c r="G122" s="40" t="s">
        <v>141</v>
      </c>
      <c r="H122" s="40" t="s">
        <v>114</v>
      </c>
      <c r="I122" s="41" t="s">
        <v>757</v>
      </c>
      <c r="J122" s="40" t="s">
        <v>256</v>
      </c>
      <c r="K122" s="40" t="s">
        <v>116</v>
      </c>
      <c r="L122" s="40" t="s">
        <v>32</v>
      </c>
      <c r="M122" s="40" t="s">
        <v>33</v>
      </c>
      <c r="N122" s="41" t="s">
        <v>34</v>
      </c>
      <c r="O122" s="40" t="s">
        <v>33</v>
      </c>
      <c r="P122" s="40" t="s">
        <v>33</v>
      </c>
      <c r="Q122" s="40" t="s">
        <v>80</v>
      </c>
      <c r="R122" s="40" t="s">
        <v>85</v>
      </c>
      <c r="S122" s="2">
        <f t="shared" si="4"/>
        <v>10.21</v>
      </c>
      <c r="T122" s="41" t="s">
        <v>91</v>
      </c>
      <c r="U122" s="40" t="s">
        <v>43</v>
      </c>
      <c r="V122" s="40" t="s">
        <v>33</v>
      </c>
      <c r="W122" s="40" t="s">
        <v>60</v>
      </c>
      <c r="X122" s="40" t="s">
        <v>44</v>
      </c>
      <c r="Y122" s="41" t="s">
        <v>397</v>
      </c>
      <c r="Z122" s="40" t="s">
        <v>50</v>
      </c>
      <c r="AA122" s="40" t="s">
        <v>50</v>
      </c>
      <c r="AB122" s="40" t="s">
        <v>85</v>
      </c>
      <c r="AC122" s="40" t="s">
        <v>114</v>
      </c>
      <c r="AD122" s="41" t="s">
        <v>758</v>
      </c>
      <c r="AE122" s="40" t="s">
        <v>41</v>
      </c>
      <c r="AF122" s="40" t="s">
        <v>41</v>
      </c>
      <c r="AG122" s="40" t="s">
        <v>33</v>
      </c>
      <c r="AH122" s="40" t="s">
        <v>363</v>
      </c>
      <c r="AI122" s="2">
        <f t="shared" si="5"/>
        <v>10.973999999999998</v>
      </c>
      <c r="AJ122" s="2">
        <f t="shared" si="6"/>
        <v>10.591999999999999</v>
      </c>
      <c r="AK122" s="42" t="str">
        <f t="shared" si="7"/>
        <v>Admis</v>
      </c>
      <c r="AL122" s="3"/>
      <c r="AM122" t="s">
        <v>751</v>
      </c>
      <c r="AN122" t="s">
        <v>1076</v>
      </c>
      <c r="AO122" t="s">
        <v>963</v>
      </c>
      <c r="AP122" t="s">
        <v>752</v>
      </c>
      <c r="AQ122" t="s">
        <v>753</v>
      </c>
    </row>
    <row r="123" spans="1:43" ht="15">
      <c r="A123" s="40">
        <v>115</v>
      </c>
      <c r="B123" s="40" t="s">
        <v>759</v>
      </c>
      <c r="C123" s="40" t="s">
        <v>760</v>
      </c>
      <c r="D123" s="40" t="s">
        <v>761</v>
      </c>
      <c r="E123" s="41" t="s">
        <v>100</v>
      </c>
      <c r="F123" s="40" t="s">
        <v>123</v>
      </c>
      <c r="G123" s="40" t="s">
        <v>56</v>
      </c>
      <c r="H123" s="40" t="s">
        <v>50</v>
      </c>
      <c r="I123" s="41" t="s">
        <v>762</v>
      </c>
      <c r="J123" s="40" t="s">
        <v>115</v>
      </c>
      <c r="K123" s="40" t="s">
        <v>131</v>
      </c>
      <c r="L123" s="40" t="s">
        <v>60</v>
      </c>
      <c r="M123" s="40" t="s">
        <v>42</v>
      </c>
      <c r="N123" s="41" t="s">
        <v>34</v>
      </c>
      <c r="O123" s="40" t="s">
        <v>97</v>
      </c>
      <c r="P123" s="40" t="s">
        <v>42</v>
      </c>
      <c r="Q123" s="40" t="s">
        <v>49</v>
      </c>
      <c r="R123" s="40" t="s">
        <v>96</v>
      </c>
      <c r="S123" s="2">
        <f t="shared" si="4"/>
        <v>9.9</v>
      </c>
      <c r="T123" s="41" t="s">
        <v>516</v>
      </c>
      <c r="U123" s="40" t="s">
        <v>42</v>
      </c>
      <c r="V123" s="40" t="s">
        <v>56</v>
      </c>
      <c r="W123" s="40" t="s">
        <v>45</v>
      </c>
      <c r="X123" s="40" t="s">
        <v>85</v>
      </c>
      <c r="Y123" s="41" t="s">
        <v>608</v>
      </c>
      <c r="Z123" s="40" t="s">
        <v>33</v>
      </c>
      <c r="AA123" s="40" t="s">
        <v>38</v>
      </c>
      <c r="AB123" s="40" t="s">
        <v>56</v>
      </c>
      <c r="AC123" s="40" t="s">
        <v>56</v>
      </c>
      <c r="AD123" s="41" t="s">
        <v>549</v>
      </c>
      <c r="AE123" s="40" t="s">
        <v>85</v>
      </c>
      <c r="AF123" s="40" t="s">
        <v>33</v>
      </c>
      <c r="AG123" s="40" t="s">
        <v>34</v>
      </c>
      <c r="AH123" s="40" t="s">
        <v>145</v>
      </c>
      <c r="AI123" s="2">
        <f t="shared" si="5"/>
        <v>11.109999999999998</v>
      </c>
      <c r="AJ123" s="2">
        <f t="shared" si="6"/>
        <v>10.504999999999999</v>
      </c>
      <c r="AK123" s="42" t="str">
        <f t="shared" si="7"/>
        <v>Admis</v>
      </c>
      <c r="AL123" s="3"/>
      <c r="AM123" t="s">
        <v>755</v>
      </c>
      <c r="AN123" t="s">
        <v>1077</v>
      </c>
      <c r="AO123" t="s">
        <v>915</v>
      </c>
      <c r="AP123" t="s">
        <v>756</v>
      </c>
      <c r="AQ123" t="s">
        <v>337</v>
      </c>
    </row>
    <row r="124" spans="1:43" ht="15">
      <c r="A124" s="40">
        <v>116</v>
      </c>
      <c r="B124" s="40" t="s">
        <v>763</v>
      </c>
      <c r="C124" s="40" t="s">
        <v>764</v>
      </c>
      <c r="D124" s="40" t="s">
        <v>765</v>
      </c>
      <c r="E124" s="41" t="s">
        <v>448</v>
      </c>
      <c r="F124" s="40" t="s">
        <v>83</v>
      </c>
      <c r="G124" s="40" t="s">
        <v>60</v>
      </c>
      <c r="H124" s="40" t="s">
        <v>56</v>
      </c>
      <c r="I124" s="41" t="s">
        <v>216</v>
      </c>
      <c r="J124" s="40" t="s">
        <v>42</v>
      </c>
      <c r="K124" s="40" t="s">
        <v>194</v>
      </c>
      <c r="L124" s="40" t="s">
        <v>45</v>
      </c>
      <c r="M124" s="40" t="s">
        <v>33</v>
      </c>
      <c r="N124" s="41" t="s">
        <v>97</v>
      </c>
      <c r="O124" s="40" t="s">
        <v>146</v>
      </c>
      <c r="P124" s="40" t="s">
        <v>44</v>
      </c>
      <c r="Q124" s="40" t="s">
        <v>34</v>
      </c>
      <c r="R124" s="40" t="s">
        <v>126</v>
      </c>
      <c r="S124" s="2">
        <f t="shared" si="4"/>
        <v>10.701999999999998</v>
      </c>
      <c r="T124" s="41" t="s">
        <v>484</v>
      </c>
      <c r="U124" s="40" t="s">
        <v>83</v>
      </c>
      <c r="V124" s="40" t="s">
        <v>56</v>
      </c>
      <c r="W124" s="40" t="s">
        <v>43</v>
      </c>
      <c r="X124" s="40" t="s">
        <v>105</v>
      </c>
      <c r="Y124" s="41" t="s">
        <v>685</v>
      </c>
      <c r="Z124" s="40" t="s">
        <v>91</v>
      </c>
      <c r="AA124" s="40" t="s">
        <v>33</v>
      </c>
      <c r="AB124" s="40" t="s">
        <v>56</v>
      </c>
      <c r="AC124" s="40" t="s">
        <v>90</v>
      </c>
      <c r="AD124" s="41" t="s">
        <v>220</v>
      </c>
      <c r="AE124" s="40" t="s">
        <v>35</v>
      </c>
      <c r="AF124" s="40" t="s">
        <v>42</v>
      </c>
      <c r="AG124" s="40" t="s">
        <v>41</v>
      </c>
      <c r="AH124" s="40" t="s">
        <v>126</v>
      </c>
      <c r="AI124" s="2">
        <f t="shared" si="5"/>
        <v>10.231333333333334</v>
      </c>
      <c r="AJ124" s="2">
        <f t="shared" si="6"/>
        <v>10.466666666666665</v>
      </c>
      <c r="AK124" s="42" t="str">
        <f t="shared" si="7"/>
        <v>Admis</v>
      </c>
      <c r="AL124" s="3"/>
      <c r="AM124" t="s">
        <v>759</v>
      </c>
      <c r="AN124" t="s">
        <v>1078</v>
      </c>
      <c r="AO124" t="s">
        <v>1079</v>
      </c>
      <c r="AP124" t="s">
        <v>760</v>
      </c>
      <c r="AQ124" t="s">
        <v>761</v>
      </c>
    </row>
    <row r="125" spans="1:43" ht="15">
      <c r="A125" s="40">
        <v>117</v>
      </c>
      <c r="B125" s="40" t="s">
        <v>766</v>
      </c>
      <c r="C125" s="40" t="s">
        <v>767</v>
      </c>
      <c r="D125" s="40" t="s">
        <v>768</v>
      </c>
      <c r="E125" s="41" t="s">
        <v>75</v>
      </c>
      <c r="F125" s="40" t="s">
        <v>60</v>
      </c>
      <c r="G125" s="40" t="s">
        <v>56</v>
      </c>
      <c r="H125" s="40" t="s">
        <v>35</v>
      </c>
      <c r="I125" s="41" t="s">
        <v>769</v>
      </c>
      <c r="J125" s="40" t="s">
        <v>59</v>
      </c>
      <c r="K125" s="40" t="s">
        <v>99</v>
      </c>
      <c r="L125" s="40" t="s">
        <v>33</v>
      </c>
      <c r="M125" s="40" t="s">
        <v>33</v>
      </c>
      <c r="N125" s="41" t="s">
        <v>242</v>
      </c>
      <c r="O125" s="40" t="s">
        <v>33</v>
      </c>
      <c r="P125" s="40" t="s">
        <v>33</v>
      </c>
      <c r="Q125" s="40" t="s">
        <v>47</v>
      </c>
      <c r="R125" s="40" t="s">
        <v>33</v>
      </c>
      <c r="S125" s="2">
        <f t="shared" si="4"/>
        <v>9.876666666666667</v>
      </c>
      <c r="T125" s="41" t="s">
        <v>187</v>
      </c>
      <c r="U125" s="40" t="s">
        <v>74</v>
      </c>
      <c r="V125" s="40" t="s">
        <v>45</v>
      </c>
      <c r="W125" s="40" t="s">
        <v>33</v>
      </c>
      <c r="X125" s="40" t="s">
        <v>33</v>
      </c>
      <c r="Y125" s="41" t="s">
        <v>721</v>
      </c>
      <c r="Z125" s="40" t="s">
        <v>33</v>
      </c>
      <c r="AA125" s="40" t="s">
        <v>38</v>
      </c>
      <c r="AB125" s="40" t="s">
        <v>39</v>
      </c>
      <c r="AC125" s="40" t="s">
        <v>67</v>
      </c>
      <c r="AD125" s="41" t="s">
        <v>223</v>
      </c>
      <c r="AE125" s="40" t="s">
        <v>33</v>
      </c>
      <c r="AF125" s="40" t="s">
        <v>33</v>
      </c>
      <c r="AG125" s="40" t="s">
        <v>154</v>
      </c>
      <c r="AH125" s="40" t="s">
        <v>44</v>
      </c>
      <c r="AI125" s="2">
        <f t="shared" si="5"/>
        <v>10.059333333333335</v>
      </c>
      <c r="AJ125" s="2">
        <f t="shared" si="6"/>
        <v>9.968</v>
      </c>
      <c r="AK125" s="42" t="str">
        <f t="shared" si="7"/>
        <v>AJourné</v>
      </c>
      <c r="AL125" s="3"/>
      <c r="AM125" t="s">
        <v>763</v>
      </c>
      <c r="AN125" t="s">
        <v>1081</v>
      </c>
      <c r="AO125" t="s">
        <v>1082</v>
      </c>
      <c r="AP125" t="s">
        <v>764</v>
      </c>
      <c r="AQ125" t="s">
        <v>765</v>
      </c>
    </row>
    <row r="126" spans="1:43" ht="15">
      <c r="A126" s="40">
        <v>118</v>
      </c>
      <c r="B126" s="40" t="s">
        <v>771</v>
      </c>
      <c r="C126" s="40" t="s">
        <v>772</v>
      </c>
      <c r="D126" s="40" t="s">
        <v>88</v>
      </c>
      <c r="E126" s="41" t="s">
        <v>56</v>
      </c>
      <c r="F126" s="40" t="s">
        <v>114</v>
      </c>
      <c r="G126" s="40" t="s">
        <v>141</v>
      </c>
      <c r="H126" s="40" t="s">
        <v>38</v>
      </c>
      <c r="I126" s="41" t="s">
        <v>773</v>
      </c>
      <c r="J126" s="40" t="s">
        <v>237</v>
      </c>
      <c r="K126" s="40" t="s">
        <v>65</v>
      </c>
      <c r="L126" s="40" t="s">
        <v>67</v>
      </c>
      <c r="M126" s="40" t="s">
        <v>33</v>
      </c>
      <c r="N126" s="41" t="s">
        <v>346</v>
      </c>
      <c r="O126" s="40" t="s">
        <v>85</v>
      </c>
      <c r="P126" s="40" t="s">
        <v>42</v>
      </c>
      <c r="Q126" s="40" t="s">
        <v>35</v>
      </c>
      <c r="R126" s="40" t="s">
        <v>79</v>
      </c>
      <c r="S126" s="2">
        <f t="shared" si="4"/>
        <v>9.883999999999999</v>
      </c>
      <c r="T126" s="41" t="s">
        <v>104</v>
      </c>
      <c r="U126" s="40" t="s">
        <v>134</v>
      </c>
      <c r="V126" s="40" t="s">
        <v>41</v>
      </c>
      <c r="W126" s="40" t="s">
        <v>67</v>
      </c>
      <c r="X126" s="40" t="s">
        <v>105</v>
      </c>
      <c r="Y126" s="41" t="s">
        <v>397</v>
      </c>
      <c r="Z126" s="40" t="s">
        <v>33</v>
      </c>
      <c r="AA126" s="40" t="s">
        <v>42</v>
      </c>
      <c r="AB126" s="40" t="s">
        <v>90</v>
      </c>
      <c r="AC126" s="40" t="s">
        <v>33</v>
      </c>
      <c r="AD126" s="41" t="s">
        <v>758</v>
      </c>
      <c r="AE126" s="40" t="s">
        <v>97</v>
      </c>
      <c r="AF126" s="40" t="s">
        <v>97</v>
      </c>
      <c r="AG126" s="40" t="s">
        <v>49</v>
      </c>
      <c r="AH126" s="40" t="s">
        <v>239</v>
      </c>
      <c r="AI126" s="2">
        <f t="shared" si="5"/>
        <v>10.538</v>
      </c>
      <c r="AJ126" s="2">
        <f t="shared" si="6"/>
        <v>10.210999999999999</v>
      </c>
      <c r="AK126" s="42" t="str">
        <f t="shared" si="7"/>
        <v>Admis</v>
      </c>
      <c r="AL126" s="3"/>
      <c r="AM126" t="s">
        <v>766</v>
      </c>
      <c r="AN126" t="s">
        <v>1083</v>
      </c>
      <c r="AO126" t="s">
        <v>963</v>
      </c>
      <c r="AP126" t="s">
        <v>767</v>
      </c>
      <c r="AQ126" t="s">
        <v>768</v>
      </c>
    </row>
    <row r="127" spans="1:43" ht="15">
      <c r="A127" s="40">
        <v>119</v>
      </c>
      <c r="B127" s="40" t="s">
        <v>774</v>
      </c>
      <c r="C127" s="40" t="s">
        <v>775</v>
      </c>
      <c r="D127" s="40" t="s">
        <v>582</v>
      </c>
      <c r="E127" s="41" t="s">
        <v>650</v>
      </c>
      <c r="F127" s="40" t="s">
        <v>65</v>
      </c>
      <c r="G127" s="40" t="s">
        <v>56</v>
      </c>
      <c r="H127" s="40" t="s">
        <v>38</v>
      </c>
      <c r="I127" s="41" t="s">
        <v>513</v>
      </c>
      <c r="J127" s="40" t="s">
        <v>34</v>
      </c>
      <c r="K127" s="40" t="s">
        <v>268</v>
      </c>
      <c r="L127" s="40" t="s">
        <v>56</v>
      </c>
      <c r="M127" s="40" t="s">
        <v>42</v>
      </c>
      <c r="N127" s="41" t="s">
        <v>136</v>
      </c>
      <c r="O127" s="40" t="s">
        <v>33</v>
      </c>
      <c r="P127" s="40" t="s">
        <v>42</v>
      </c>
      <c r="Q127" s="40" t="s">
        <v>49</v>
      </c>
      <c r="R127" s="40" t="s">
        <v>33</v>
      </c>
      <c r="S127" s="2">
        <f t="shared" si="4"/>
        <v>9.633333333333333</v>
      </c>
      <c r="T127" s="41" t="s">
        <v>33</v>
      </c>
      <c r="U127" s="40" t="s">
        <v>99</v>
      </c>
      <c r="V127" s="40" t="s">
        <v>67</v>
      </c>
      <c r="W127" s="40" t="s">
        <v>38</v>
      </c>
      <c r="X127" s="40" t="s">
        <v>38</v>
      </c>
      <c r="Y127" s="41" t="s">
        <v>113</v>
      </c>
      <c r="Z127" s="40" t="s">
        <v>49</v>
      </c>
      <c r="AA127" s="40" t="s">
        <v>97</v>
      </c>
      <c r="AB127" s="40" t="s">
        <v>134</v>
      </c>
      <c r="AC127" s="40" t="s">
        <v>67</v>
      </c>
      <c r="AD127" s="41" t="s">
        <v>69</v>
      </c>
      <c r="AE127" s="40" t="s">
        <v>33</v>
      </c>
      <c r="AF127" s="40" t="s">
        <v>44</v>
      </c>
      <c r="AG127" s="40" t="s">
        <v>50</v>
      </c>
      <c r="AH127" s="40" t="s">
        <v>50</v>
      </c>
      <c r="AI127" s="2">
        <f t="shared" si="5"/>
        <v>10.360000000000001</v>
      </c>
      <c r="AJ127" s="2">
        <f t="shared" si="6"/>
        <v>9.996666666666666</v>
      </c>
      <c r="AK127" s="42" t="str">
        <f t="shared" si="7"/>
        <v>Admis</v>
      </c>
      <c r="AL127" s="3"/>
      <c r="AM127" t="s">
        <v>771</v>
      </c>
      <c r="AN127" t="s">
        <v>1052</v>
      </c>
      <c r="AO127" t="s">
        <v>999</v>
      </c>
      <c r="AP127" t="s">
        <v>772</v>
      </c>
      <c r="AQ127" t="s">
        <v>88</v>
      </c>
    </row>
    <row r="128" spans="1:43" ht="15">
      <c r="A128" s="40">
        <v>120</v>
      </c>
      <c r="B128" s="40" t="s">
        <v>776</v>
      </c>
      <c r="C128" s="40" t="s">
        <v>777</v>
      </c>
      <c r="D128" s="40" t="s">
        <v>88</v>
      </c>
      <c r="E128" s="41" t="s">
        <v>162</v>
      </c>
      <c r="F128" s="40" t="s">
        <v>97</v>
      </c>
      <c r="G128" s="40" t="s">
        <v>85</v>
      </c>
      <c r="H128" s="40" t="s">
        <v>35</v>
      </c>
      <c r="I128" s="41" t="s">
        <v>114</v>
      </c>
      <c r="J128" s="40" t="s">
        <v>97</v>
      </c>
      <c r="K128" s="40" t="s">
        <v>268</v>
      </c>
      <c r="L128" s="40" t="s">
        <v>65</v>
      </c>
      <c r="M128" s="40" t="s">
        <v>33</v>
      </c>
      <c r="N128" s="41" t="s">
        <v>561</v>
      </c>
      <c r="O128" s="40" t="s">
        <v>33</v>
      </c>
      <c r="P128" s="40" t="s">
        <v>135</v>
      </c>
      <c r="Q128" s="40" t="s">
        <v>154</v>
      </c>
      <c r="R128" s="40" t="s">
        <v>38</v>
      </c>
      <c r="S128" s="2">
        <f t="shared" si="4"/>
        <v>9.943333333333332</v>
      </c>
      <c r="T128" s="41" t="s">
        <v>673</v>
      </c>
      <c r="U128" s="40" t="s">
        <v>38</v>
      </c>
      <c r="V128" s="40" t="s">
        <v>33</v>
      </c>
      <c r="W128" s="40" t="s">
        <v>60</v>
      </c>
      <c r="X128" s="40" t="s">
        <v>59</v>
      </c>
      <c r="Y128" s="41" t="s">
        <v>778</v>
      </c>
      <c r="Z128" s="40" t="s">
        <v>126</v>
      </c>
      <c r="AA128" s="40" t="s">
        <v>126</v>
      </c>
      <c r="AB128" s="40" t="s">
        <v>38</v>
      </c>
      <c r="AC128" s="40" t="s">
        <v>44</v>
      </c>
      <c r="AD128" s="41" t="s">
        <v>68</v>
      </c>
      <c r="AE128" s="40" t="s">
        <v>38</v>
      </c>
      <c r="AF128" s="40" t="s">
        <v>38</v>
      </c>
      <c r="AG128" s="40" t="s">
        <v>59</v>
      </c>
      <c r="AH128" s="40" t="s">
        <v>85</v>
      </c>
      <c r="AI128" s="2">
        <f t="shared" si="5"/>
        <v>11.032000000000002</v>
      </c>
      <c r="AJ128" s="2">
        <f t="shared" si="6"/>
        <v>10.487666666666666</v>
      </c>
      <c r="AK128" s="42" t="str">
        <f t="shared" si="7"/>
        <v>Admis</v>
      </c>
      <c r="AL128" s="3"/>
      <c r="AM128" t="s">
        <v>774</v>
      </c>
      <c r="AN128" t="s">
        <v>1084</v>
      </c>
      <c r="AO128" t="s">
        <v>915</v>
      </c>
      <c r="AP128" t="s">
        <v>775</v>
      </c>
      <c r="AQ128" t="s">
        <v>582</v>
      </c>
    </row>
    <row r="129" spans="1:43" ht="15">
      <c r="A129" s="40">
        <v>121</v>
      </c>
      <c r="B129" s="40" t="s">
        <v>779</v>
      </c>
      <c r="C129" s="40" t="s">
        <v>780</v>
      </c>
      <c r="D129" s="40" t="s">
        <v>781</v>
      </c>
      <c r="E129" s="41" t="s">
        <v>411</v>
      </c>
      <c r="F129" s="40" t="s">
        <v>135</v>
      </c>
      <c r="G129" s="40" t="s">
        <v>60</v>
      </c>
      <c r="H129" s="40" t="s">
        <v>38</v>
      </c>
      <c r="I129" s="41" t="s">
        <v>757</v>
      </c>
      <c r="J129" s="40" t="s">
        <v>42</v>
      </c>
      <c r="K129" s="40" t="s">
        <v>310</v>
      </c>
      <c r="L129" s="40" t="s">
        <v>38</v>
      </c>
      <c r="M129" s="40" t="s">
        <v>33</v>
      </c>
      <c r="N129" s="41" t="s">
        <v>107</v>
      </c>
      <c r="O129" s="40" t="s">
        <v>97</v>
      </c>
      <c r="P129" s="40" t="s">
        <v>38</v>
      </c>
      <c r="Q129" s="40" t="s">
        <v>33</v>
      </c>
      <c r="R129" s="40" t="s">
        <v>108</v>
      </c>
      <c r="S129" s="2">
        <f t="shared" si="4"/>
        <v>9.538</v>
      </c>
      <c r="T129" s="41" t="s">
        <v>782</v>
      </c>
      <c r="U129" s="40" t="s">
        <v>42</v>
      </c>
      <c r="V129" s="40" t="s">
        <v>188</v>
      </c>
      <c r="W129" s="40" t="s">
        <v>141</v>
      </c>
      <c r="X129" s="40" t="s">
        <v>97</v>
      </c>
      <c r="Y129" s="41" t="s">
        <v>417</v>
      </c>
      <c r="Z129" s="40" t="s">
        <v>33</v>
      </c>
      <c r="AA129" s="40" t="s">
        <v>33</v>
      </c>
      <c r="AB129" s="40" t="s">
        <v>32</v>
      </c>
      <c r="AC129" s="40" t="s">
        <v>43</v>
      </c>
      <c r="AD129" s="41" t="s">
        <v>182</v>
      </c>
      <c r="AE129" s="40" t="s">
        <v>33</v>
      </c>
      <c r="AF129" s="40" t="s">
        <v>38</v>
      </c>
      <c r="AG129" s="40" t="s">
        <v>33</v>
      </c>
      <c r="AH129" s="40" t="s">
        <v>85</v>
      </c>
      <c r="AI129" s="2">
        <f t="shared" si="5"/>
        <v>11.102666666666666</v>
      </c>
      <c r="AJ129" s="2">
        <f t="shared" si="6"/>
        <v>10.320333333333334</v>
      </c>
      <c r="AK129" s="42" t="str">
        <f t="shared" si="7"/>
        <v>Admis</v>
      </c>
      <c r="AL129" s="3"/>
      <c r="AM129" t="s">
        <v>776</v>
      </c>
      <c r="AN129" t="s">
        <v>1085</v>
      </c>
      <c r="AO129" t="s">
        <v>961</v>
      </c>
      <c r="AP129" t="s">
        <v>777</v>
      </c>
      <c r="AQ129" t="s">
        <v>88</v>
      </c>
    </row>
    <row r="130" spans="1:43" ht="15">
      <c r="A130" s="40">
        <v>122</v>
      </c>
      <c r="B130" s="40" t="s">
        <v>783</v>
      </c>
      <c r="C130" s="40" t="s">
        <v>784</v>
      </c>
      <c r="D130" s="40" t="s">
        <v>785</v>
      </c>
      <c r="E130" s="41" t="s">
        <v>50</v>
      </c>
      <c r="F130" s="40" t="s">
        <v>134</v>
      </c>
      <c r="G130" s="40" t="s">
        <v>97</v>
      </c>
      <c r="H130" s="40" t="s">
        <v>64</v>
      </c>
      <c r="I130" s="41" t="s">
        <v>395</v>
      </c>
      <c r="J130" s="40" t="s">
        <v>143</v>
      </c>
      <c r="K130" s="40" t="s">
        <v>237</v>
      </c>
      <c r="L130" s="40" t="s">
        <v>38</v>
      </c>
      <c r="M130" s="40" t="s">
        <v>85</v>
      </c>
      <c r="N130" s="41" t="s">
        <v>157</v>
      </c>
      <c r="O130" s="40" t="s">
        <v>85</v>
      </c>
      <c r="P130" s="40" t="s">
        <v>85</v>
      </c>
      <c r="Q130" s="40" t="s">
        <v>44</v>
      </c>
      <c r="R130" s="40" t="s">
        <v>96</v>
      </c>
      <c r="S130" s="2">
        <f t="shared" si="4"/>
        <v>10.232</v>
      </c>
      <c r="T130" s="41" t="s">
        <v>33</v>
      </c>
      <c r="U130" s="40" t="s">
        <v>67</v>
      </c>
      <c r="V130" s="40" t="s">
        <v>56</v>
      </c>
      <c r="W130" s="40" t="s">
        <v>85</v>
      </c>
      <c r="X130" s="40" t="s">
        <v>44</v>
      </c>
      <c r="Y130" s="41" t="s">
        <v>786</v>
      </c>
      <c r="Z130" s="40" t="s">
        <v>33</v>
      </c>
      <c r="AA130" s="40" t="s">
        <v>154</v>
      </c>
      <c r="AB130" s="40" t="s">
        <v>38</v>
      </c>
      <c r="AC130" s="40" t="s">
        <v>43</v>
      </c>
      <c r="AD130" s="41" t="s">
        <v>393</v>
      </c>
      <c r="AE130" s="40" t="s">
        <v>97</v>
      </c>
      <c r="AF130" s="40" t="s">
        <v>97</v>
      </c>
      <c r="AG130" s="40" t="s">
        <v>50</v>
      </c>
      <c r="AH130" s="40" t="s">
        <v>145</v>
      </c>
      <c r="AI130" s="2">
        <f t="shared" si="5"/>
        <v>10.610666666666667</v>
      </c>
      <c r="AJ130" s="2">
        <f t="shared" si="6"/>
        <v>10.421333333333333</v>
      </c>
      <c r="AK130" s="42" t="str">
        <f t="shared" si="7"/>
        <v>Admis</v>
      </c>
      <c r="AL130" s="3"/>
      <c r="AM130" t="s">
        <v>779</v>
      </c>
      <c r="AN130" t="s">
        <v>1086</v>
      </c>
      <c r="AO130" t="s">
        <v>977</v>
      </c>
      <c r="AP130" t="s">
        <v>780</v>
      </c>
      <c r="AQ130" t="s">
        <v>781</v>
      </c>
    </row>
    <row r="131" spans="1:43" ht="15">
      <c r="A131" s="40">
        <v>123</v>
      </c>
      <c r="B131" s="40" t="s">
        <v>787</v>
      </c>
      <c r="C131" s="40" t="s">
        <v>788</v>
      </c>
      <c r="D131" s="40" t="s">
        <v>152</v>
      </c>
      <c r="E131" s="41" t="s">
        <v>339</v>
      </c>
      <c r="F131" s="40" t="s">
        <v>154</v>
      </c>
      <c r="G131" s="40" t="s">
        <v>60</v>
      </c>
      <c r="H131" s="40" t="s">
        <v>50</v>
      </c>
      <c r="I131" s="41" t="s">
        <v>91</v>
      </c>
      <c r="J131" s="40" t="s">
        <v>65</v>
      </c>
      <c r="K131" s="40" t="s">
        <v>65</v>
      </c>
      <c r="L131" s="40" t="s">
        <v>45</v>
      </c>
      <c r="M131" s="40" t="s">
        <v>85</v>
      </c>
      <c r="N131" s="41" t="s">
        <v>434</v>
      </c>
      <c r="O131" s="40" t="s">
        <v>33</v>
      </c>
      <c r="P131" s="40" t="s">
        <v>85</v>
      </c>
      <c r="Q131" s="40" t="s">
        <v>41</v>
      </c>
      <c r="R131" s="40" t="s">
        <v>145</v>
      </c>
      <c r="S131" s="2">
        <f t="shared" si="4"/>
        <v>10.427999999999999</v>
      </c>
      <c r="T131" s="41" t="s">
        <v>142</v>
      </c>
      <c r="U131" s="40" t="s">
        <v>268</v>
      </c>
      <c r="V131" s="40" t="s">
        <v>32</v>
      </c>
      <c r="W131" s="40" t="s">
        <v>268</v>
      </c>
      <c r="X131" s="40" t="s">
        <v>33</v>
      </c>
      <c r="Y131" s="41" t="s">
        <v>789</v>
      </c>
      <c r="Z131" s="40" t="s">
        <v>154</v>
      </c>
      <c r="AA131" s="40" t="s">
        <v>33</v>
      </c>
      <c r="AB131" s="40" t="s">
        <v>33</v>
      </c>
      <c r="AC131" s="40" t="s">
        <v>134</v>
      </c>
      <c r="AD131" s="41" t="s">
        <v>238</v>
      </c>
      <c r="AE131" s="40" t="s">
        <v>85</v>
      </c>
      <c r="AF131" s="40" t="s">
        <v>59</v>
      </c>
      <c r="AG131" s="40" t="s">
        <v>38</v>
      </c>
      <c r="AH131" s="40" t="s">
        <v>145</v>
      </c>
      <c r="AI131" s="2">
        <f t="shared" si="5"/>
        <v>9.024</v>
      </c>
      <c r="AJ131" s="2">
        <f t="shared" si="6"/>
        <v>9.725999999999999</v>
      </c>
      <c r="AK131" s="42" t="str">
        <f t="shared" si="7"/>
        <v>AJourné</v>
      </c>
      <c r="AL131" s="3"/>
      <c r="AM131" t="s">
        <v>783</v>
      </c>
      <c r="AN131" t="s">
        <v>1087</v>
      </c>
      <c r="AO131" t="s">
        <v>1025</v>
      </c>
      <c r="AP131" t="s">
        <v>784</v>
      </c>
      <c r="AQ131" t="s">
        <v>785</v>
      </c>
    </row>
    <row r="132" spans="1:43" ht="15">
      <c r="A132" s="40">
        <v>124</v>
      </c>
      <c r="B132" s="40" t="s">
        <v>790</v>
      </c>
      <c r="C132" s="40" t="s">
        <v>791</v>
      </c>
      <c r="D132" s="40" t="s">
        <v>792</v>
      </c>
      <c r="E132" s="41" t="s">
        <v>43</v>
      </c>
      <c r="F132" s="40" t="s">
        <v>76</v>
      </c>
      <c r="G132" s="40" t="s">
        <v>32</v>
      </c>
      <c r="H132" s="40" t="s">
        <v>50</v>
      </c>
      <c r="I132" s="41" t="s">
        <v>303</v>
      </c>
      <c r="J132" s="40" t="s">
        <v>69</v>
      </c>
      <c r="K132" s="40" t="s">
        <v>67</v>
      </c>
      <c r="L132" s="40" t="s">
        <v>173</v>
      </c>
      <c r="M132" s="40" t="s">
        <v>97</v>
      </c>
      <c r="N132" s="41" t="s">
        <v>33</v>
      </c>
      <c r="O132" s="40" t="s">
        <v>33</v>
      </c>
      <c r="P132" s="40" t="s">
        <v>38</v>
      </c>
      <c r="Q132" s="40" t="s">
        <v>33</v>
      </c>
      <c r="R132" s="40" t="s">
        <v>42</v>
      </c>
      <c r="S132" s="2">
        <f t="shared" si="4"/>
        <v>10.574666666666667</v>
      </c>
      <c r="T132" s="41" t="s">
        <v>257</v>
      </c>
      <c r="U132" s="40" t="s">
        <v>91</v>
      </c>
      <c r="V132" s="40" t="s">
        <v>38</v>
      </c>
      <c r="W132" s="40" t="s">
        <v>56</v>
      </c>
      <c r="X132" s="40" t="s">
        <v>237</v>
      </c>
      <c r="Y132" s="41" t="s">
        <v>263</v>
      </c>
      <c r="Z132" s="40" t="s">
        <v>35</v>
      </c>
      <c r="AA132" s="40" t="s">
        <v>33</v>
      </c>
      <c r="AB132" s="40" t="s">
        <v>38</v>
      </c>
      <c r="AC132" s="40" t="s">
        <v>99</v>
      </c>
      <c r="AD132" s="41" t="s">
        <v>68</v>
      </c>
      <c r="AE132" s="40" t="s">
        <v>47</v>
      </c>
      <c r="AF132" s="40" t="s">
        <v>33</v>
      </c>
      <c r="AG132" s="40" t="s">
        <v>85</v>
      </c>
      <c r="AH132" s="40" t="s">
        <v>35</v>
      </c>
      <c r="AI132" s="2">
        <f t="shared" si="5"/>
        <v>9.709333333333332</v>
      </c>
      <c r="AJ132" s="2">
        <f t="shared" si="6"/>
        <v>10.142</v>
      </c>
      <c r="AK132" s="42" t="str">
        <f t="shared" si="7"/>
        <v>Admis</v>
      </c>
      <c r="AL132" s="3"/>
      <c r="AM132" t="s">
        <v>787</v>
      </c>
      <c r="AN132" t="s">
        <v>1088</v>
      </c>
      <c r="AO132" t="s">
        <v>915</v>
      </c>
      <c r="AP132" t="s">
        <v>788</v>
      </c>
      <c r="AQ132" t="s">
        <v>152</v>
      </c>
    </row>
    <row r="133" spans="1:43" ht="15">
      <c r="A133" s="40">
        <v>125</v>
      </c>
      <c r="B133" s="40" t="s">
        <v>795</v>
      </c>
      <c r="C133" s="40" t="s">
        <v>796</v>
      </c>
      <c r="D133" s="40" t="s">
        <v>797</v>
      </c>
      <c r="E133" s="41" t="s">
        <v>123</v>
      </c>
      <c r="F133" s="40" t="s">
        <v>83</v>
      </c>
      <c r="G133" s="40" t="s">
        <v>33</v>
      </c>
      <c r="H133" s="40" t="s">
        <v>56</v>
      </c>
      <c r="I133" s="41" t="s">
        <v>130</v>
      </c>
      <c r="J133" s="40" t="s">
        <v>35</v>
      </c>
      <c r="K133" s="40" t="s">
        <v>77</v>
      </c>
      <c r="L133" s="40" t="s">
        <v>44</v>
      </c>
      <c r="M133" s="40" t="s">
        <v>33</v>
      </c>
      <c r="N133" s="41" t="s">
        <v>69</v>
      </c>
      <c r="O133" s="40" t="s">
        <v>42</v>
      </c>
      <c r="P133" s="40" t="s">
        <v>33</v>
      </c>
      <c r="Q133" s="40" t="s">
        <v>33</v>
      </c>
      <c r="R133" s="40" t="s">
        <v>33</v>
      </c>
      <c r="S133" s="2">
        <f t="shared" si="4"/>
        <v>9.391333333333334</v>
      </c>
      <c r="T133" s="41" t="s">
        <v>43</v>
      </c>
      <c r="U133" s="40" t="s">
        <v>42</v>
      </c>
      <c r="V133" s="40" t="s">
        <v>38</v>
      </c>
      <c r="W133" s="40" t="s">
        <v>56</v>
      </c>
      <c r="X133" s="40" t="s">
        <v>44</v>
      </c>
      <c r="Y133" s="41" t="s">
        <v>405</v>
      </c>
      <c r="Z133" s="40" t="s">
        <v>50</v>
      </c>
      <c r="AA133" s="40" t="s">
        <v>42</v>
      </c>
      <c r="AB133" s="40" t="s">
        <v>56</v>
      </c>
      <c r="AC133" s="40" t="s">
        <v>116</v>
      </c>
      <c r="AD133" s="41" t="s">
        <v>183</v>
      </c>
      <c r="AE133" s="40" t="s">
        <v>85</v>
      </c>
      <c r="AF133" s="40" t="s">
        <v>38</v>
      </c>
      <c r="AG133" s="40" t="s">
        <v>135</v>
      </c>
      <c r="AH133" s="40" t="s">
        <v>35</v>
      </c>
      <c r="AI133" s="2">
        <f t="shared" si="5"/>
        <v>9.609333333333334</v>
      </c>
      <c r="AJ133" s="2">
        <f t="shared" si="6"/>
        <v>9.500333333333334</v>
      </c>
      <c r="AK133" s="42" t="str">
        <f t="shared" si="7"/>
        <v>AJourné</v>
      </c>
      <c r="AL133" s="3"/>
      <c r="AM133" t="s">
        <v>790</v>
      </c>
      <c r="AN133" t="s">
        <v>1089</v>
      </c>
      <c r="AO133" t="s">
        <v>923</v>
      </c>
      <c r="AP133" t="s">
        <v>791</v>
      </c>
      <c r="AQ133" t="s">
        <v>792</v>
      </c>
    </row>
    <row r="134" spans="1:43" ht="15">
      <c r="A134" s="40">
        <v>126</v>
      </c>
      <c r="B134" s="40" t="s">
        <v>798</v>
      </c>
      <c r="C134" s="40" t="s">
        <v>799</v>
      </c>
      <c r="D134" s="40" t="s">
        <v>800</v>
      </c>
      <c r="E134" s="41" t="s">
        <v>142</v>
      </c>
      <c r="F134" s="40" t="s">
        <v>237</v>
      </c>
      <c r="G134" s="40" t="s">
        <v>60</v>
      </c>
      <c r="H134" s="40" t="s">
        <v>99</v>
      </c>
      <c r="I134" s="41" t="s">
        <v>240</v>
      </c>
      <c r="J134" s="40" t="s">
        <v>33</v>
      </c>
      <c r="K134" s="40" t="s">
        <v>310</v>
      </c>
      <c r="L134" s="40" t="s">
        <v>116</v>
      </c>
      <c r="M134" s="40" t="s">
        <v>96</v>
      </c>
      <c r="N134" s="41" t="s">
        <v>182</v>
      </c>
      <c r="O134" s="40" t="s">
        <v>33</v>
      </c>
      <c r="P134" s="40" t="s">
        <v>44</v>
      </c>
      <c r="Q134" s="40" t="s">
        <v>33</v>
      </c>
      <c r="R134" s="40" t="s">
        <v>161</v>
      </c>
      <c r="S134" s="2">
        <f t="shared" si="4"/>
        <v>8.894666666666668</v>
      </c>
      <c r="T134" s="41" t="s">
        <v>257</v>
      </c>
      <c r="U134" s="40" t="s">
        <v>82</v>
      </c>
      <c r="V134" s="40" t="s">
        <v>60</v>
      </c>
      <c r="W134" s="40" t="s">
        <v>35</v>
      </c>
      <c r="X134" s="40" t="s">
        <v>59</v>
      </c>
      <c r="Y134" s="41" t="s">
        <v>298</v>
      </c>
      <c r="Z134" s="40" t="s">
        <v>85</v>
      </c>
      <c r="AA134" s="40" t="s">
        <v>33</v>
      </c>
      <c r="AB134" s="40" t="s">
        <v>38</v>
      </c>
      <c r="AC134" s="40" t="s">
        <v>99</v>
      </c>
      <c r="AD134" s="41" t="s">
        <v>249</v>
      </c>
      <c r="AE134" s="40" t="s">
        <v>33</v>
      </c>
      <c r="AF134" s="40" t="s">
        <v>33</v>
      </c>
      <c r="AG134" s="40" t="s">
        <v>58</v>
      </c>
      <c r="AH134" s="40" t="s">
        <v>85</v>
      </c>
      <c r="AI134" s="2">
        <f t="shared" si="5"/>
        <v>9.591333333333331</v>
      </c>
      <c r="AJ134" s="2">
        <f t="shared" si="6"/>
        <v>9.242999999999999</v>
      </c>
      <c r="AK134" s="42" t="str">
        <f t="shared" si="7"/>
        <v>AJourné</v>
      </c>
      <c r="AL134" s="3"/>
      <c r="AM134" t="s">
        <v>795</v>
      </c>
      <c r="AN134" t="s">
        <v>1090</v>
      </c>
      <c r="AO134" t="s">
        <v>1091</v>
      </c>
      <c r="AP134" t="s">
        <v>796</v>
      </c>
      <c r="AQ134" t="s">
        <v>797</v>
      </c>
    </row>
    <row r="135" spans="1:43" ht="15">
      <c r="A135" s="40">
        <v>127</v>
      </c>
      <c r="B135" s="40" t="s">
        <v>801</v>
      </c>
      <c r="C135" s="40" t="s">
        <v>802</v>
      </c>
      <c r="D135" s="40" t="s">
        <v>391</v>
      </c>
      <c r="E135" s="41" t="s">
        <v>803</v>
      </c>
      <c r="F135" s="40" t="s">
        <v>82</v>
      </c>
      <c r="G135" s="40" t="s">
        <v>33</v>
      </c>
      <c r="H135" s="40" t="s">
        <v>60</v>
      </c>
      <c r="I135" s="41" t="s">
        <v>804</v>
      </c>
      <c r="J135" s="40" t="s">
        <v>135</v>
      </c>
      <c r="K135" s="40" t="s">
        <v>237</v>
      </c>
      <c r="L135" s="40" t="s">
        <v>64</v>
      </c>
      <c r="M135" s="40" t="s">
        <v>33</v>
      </c>
      <c r="N135" s="41" t="s">
        <v>240</v>
      </c>
      <c r="O135" s="40" t="s">
        <v>38</v>
      </c>
      <c r="P135" s="40" t="s">
        <v>65</v>
      </c>
      <c r="Q135" s="40" t="s">
        <v>154</v>
      </c>
      <c r="R135" s="40" t="s">
        <v>33</v>
      </c>
      <c r="S135" s="2">
        <f t="shared" si="4"/>
        <v>8.640666666666668</v>
      </c>
      <c r="T135" s="41" t="s">
        <v>248</v>
      </c>
      <c r="U135" s="40" t="s">
        <v>134</v>
      </c>
      <c r="V135" s="40" t="s">
        <v>33</v>
      </c>
      <c r="W135" s="40" t="s">
        <v>85</v>
      </c>
      <c r="X135" s="40" t="s">
        <v>59</v>
      </c>
      <c r="Y135" s="41" t="s">
        <v>334</v>
      </c>
      <c r="Z135" s="40" t="s">
        <v>41</v>
      </c>
      <c r="AA135" s="40" t="s">
        <v>50</v>
      </c>
      <c r="AB135" s="40" t="s">
        <v>32</v>
      </c>
      <c r="AC135" s="40" t="s">
        <v>32</v>
      </c>
      <c r="AD135" s="41" t="s">
        <v>160</v>
      </c>
      <c r="AE135" s="40" t="s">
        <v>161</v>
      </c>
      <c r="AF135" s="40" t="s">
        <v>33</v>
      </c>
      <c r="AG135" s="40" t="s">
        <v>47</v>
      </c>
      <c r="AH135" s="40" t="s">
        <v>85</v>
      </c>
      <c r="AI135" s="2">
        <f t="shared" si="5"/>
        <v>10.557333333333334</v>
      </c>
      <c r="AJ135" s="2">
        <f t="shared" si="6"/>
        <v>9.599</v>
      </c>
      <c r="AK135" s="42" t="str">
        <f t="shared" si="7"/>
        <v>AJourné</v>
      </c>
      <c r="AL135" s="3"/>
      <c r="AM135" t="s">
        <v>798</v>
      </c>
      <c r="AN135" t="s">
        <v>1092</v>
      </c>
      <c r="AO135" t="s">
        <v>1093</v>
      </c>
      <c r="AP135" t="s">
        <v>799</v>
      </c>
      <c r="AQ135" t="s">
        <v>800</v>
      </c>
    </row>
    <row r="136" spans="1:43" ht="15">
      <c r="A136" s="40">
        <v>128</v>
      </c>
      <c r="B136" s="40" t="s">
        <v>806</v>
      </c>
      <c r="C136" s="40" t="s">
        <v>805</v>
      </c>
      <c r="D136" s="40" t="s">
        <v>807</v>
      </c>
      <c r="E136" s="41" t="s">
        <v>77</v>
      </c>
      <c r="F136" s="40" t="s">
        <v>59</v>
      </c>
      <c r="G136" s="40" t="s">
        <v>51</v>
      </c>
      <c r="H136" s="40" t="s">
        <v>51</v>
      </c>
      <c r="I136" s="41" t="s">
        <v>808</v>
      </c>
      <c r="J136" s="40" t="s">
        <v>51</v>
      </c>
      <c r="K136" s="40" t="s">
        <v>237</v>
      </c>
      <c r="L136" s="40" t="s">
        <v>268</v>
      </c>
      <c r="M136" s="40" t="s">
        <v>51</v>
      </c>
      <c r="N136" s="41" t="s">
        <v>143</v>
      </c>
      <c r="O136" s="40" t="s">
        <v>51</v>
      </c>
      <c r="P136" s="40" t="s">
        <v>135</v>
      </c>
      <c r="Q136" s="40" t="s">
        <v>51</v>
      </c>
      <c r="R136" s="40" t="s">
        <v>174</v>
      </c>
      <c r="S136" s="2">
        <f t="shared" si="4"/>
        <v>3.132</v>
      </c>
      <c r="T136" s="41" t="s">
        <v>51</v>
      </c>
      <c r="U136" s="40" t="s">
        <v>51</v>
      </c>
      <c r="V136" s="40" t="s">
        <v>51</v>
      </c>
      <c r="W136" s="40" t="s">
        <v>51</v>
      </c>
      <c r="X136" s="40" t="s">
        <v>51</v>
      </c>
      <c r="Y136" s="41" t="s">
        <v>51</v>
      </c>
      <c r="Z136" s="40" t="s">
        <v>51</v>
      </c>
      <c r="AA136" s="40" t="s">
        <v>51</v>
      </c>
      <c r="AB136" s="40" t="s">
        <v>51</v>
      </c>
      <c r="AC136" s="40" t="s">
        <v>51</v>
      </c>
      <c r="AD136" s="41" t="s">
        <v>51</v>
      </c>
      <c r="AE136" s="40" t="s">
        <v>51</v>
      </c>
      <c r="AF136" s="40" t="s">
        <v>51</v>
      </c>
      <c r="AG136" s="40" t="s">
        <v>51</v>
      </c>
      <c r="AH136" s="40" t="s">
        <v>51</v>
      </c>
      <c r="AI136" s="2">
        <f t="shared" si="5"/>
        <v>0</v>
      </c>
      <c r="AJ136" s="2">
        <f t="shared" si="6"/>
        <v>1.566</v>
      </c>
      <c r="AK136" s="42" t="str">
        <f t="shared" si="7"/>
        <v>AJourné</v>
      </c>
      <c r="AL136" s="3"/>
      <c r="AM136" t="s">
        <v>801</v>
      </c>
      <c r="AN136" t="s">
        <v>1094</v>
      </c>
      <c r="AO136" t="s">
        <v>963</v>
      </c>
      <c r="AP136" t="s">
        <v>802</v>
      </c>
      <c r="AQ136" t="s">
        <v>391</v>
      </c>
    </row>
    <row r="137" spans="1:43" ht="15">
      <c r="A137" s="40">
        <v>129</v>
      </c>
      <c r="B137" s="40" t="s">
        <v>810</v>
      </c>
      <c r="C137" s="40" t="s">
        <v>809</v>
      </c>
      <c r="D137" s="40" t="s">
        <v>811</v>
      </c>
      <c r="E137" s="41" t="s">
        <v>42</v>
      </c>
      <c r="F137" s="40" t="s">
        <v>333</v>
      </c>
      <c r="G137" s="40" t="s">
        <v>85</v>
      </c>
      <c r="H137" s="40" t="s">
        <v>56</v>
      </c>
      <c r="I137" s="41" t="s">
        <v>206</v>
      </c>
      <c r="J137" s="40" t="s">
        <v>44</v>
      </c>
      <c r="K137" s="40" t="s">
        <v>33</v>
      </c>
      <c r="L137" s="40" t="s">
        <v>91</v>
      </c>
      <c r="M137" s="40" t="s">
        <v>33</v>
      </c>
      <c r="N137" s="41" t="s">
        <v>85</v>
      </c>
      <c r="O137" s="40" t="s">
        <v>33</v>
      </c>
      <c r="P137" s="40" t="s">
        <v>85</v>
      </c>
      <c r="Q137" s="40" t="s">
        <v>35</v>
      </c>
      <c r="R137" s="40" t="s">
        <v>96</v>
      </c>
      <c r="S137" s="2">
        <f aca="true" t="shared" si="8" ref="S137:S168">((E137*12)+(I137*10)+(N137*8))/30</f>
        <v>9.95</v>
      </c>
      <c r="T137" s="41" t="s">
        <v>99</v>
      </c>
      <c r="U137" s="40" t="s">
        <v>142</v>
      </c>
      <c r="V137" s="40" t="s">
        <v>141</v>
      </c>
      <c r="W137" s="40" t="s">
        <v>32</v>
      </c>
      <c r="X137" s="40" t="s">
        <v>105</v>
      </c>
      <c r="Y137" s="41" t="s">
        <v>229</v>
      </c>
      <c r="Z137" s="40" t="s">
        <v>35</v>
      </c>
      <c r="AA137" s="40" t="s">
        <v>33</v>
      </c>
      <c r="AB137" s="40" t="s">
        <v>38</v>
      </c>
      <c r="AC137" s="40" t="s">
        <v>32</v>
      </c>
      <c r="AD137" s="41" t="s">
        <v>124</v>
      </c>
      <c r="AE137" s="40" t="s">
        <v>33</v>
      </c>
      <c r="AF137" s="40" t="s">
        <v>42</v>
      </c>
      <c r="AG137" s="40" t="s">
        <v>41</v>
      </c>
      <c r="AH137" s="40" t="s">
        <v>284</v>
      </c>
      <c r="AI137" s="2">
        <f aca="true" t="shared" si="9" ref="AI137:AI168">((T137*12)+(Y137*10)+(AD137*8))/30</f>
        <v>10.292</v>
      </c>
      <c r="AJ137" s="2">
        <f t="shared" si="6"/>
        <v>10.120999999999999</v>
      </c>
      <c r="AK137" s="42" t="str">
        <f t="shared" si="7"/>
        <v>Admis</v>
      </c>
      <c r="AL137" s="3"/>
      <c r="AM137" t="s">
        <v>806</v>
      </c>
      <c r="AN137" t="s">
        <v>1095</v>
      </c>
      <c r="AO137" t="s">
        <v>947</v>
      </c>
      <c r="AP137" t="s">
        <v>805</v>
      </c>
      <c r="AQ137" t="s">
        <v>807</v>
      </c>
    </row>
    <row r="138" spans="1:43" ht="15">
      <c r="A138" s="40">
        <v>130</v>
      </c>
      <c r="B138" s="40" t="s">
        <v>812</v>
      </c>
      <c r="C138" s="40" t="s">
        <v>813</v>
      </c>
      <c r="D138" s="40" t="s">
        <v>185</v>
      </c>
      <c r="E138" s="41" t="s">
        <v>650</v>
      </c>
      <c r="F138" s="40" t="s">
        <v>268</v>
      </c>
      <c r="G138" s="40" t="s">
        <v>85</v>
      </c>
      <c r="H138" s="40" t="s">
        <v>38</v>
      </c>
      <c r="I138" s="41" t="s">
        <v>556</v>
      </c>
      <c r="J138" s="40" t="s">
        <v>59</v>
      </c>
      <c r="K138" s="40" t="s">
        <v>67</v>
      </c>
      <c r="L138" s="40" t="s">
        <v>33</v>
      </c>
      <c r="M138" s="40" t="s">
        <v>33</v>
      </c>
      <c r="N138" s="41" t="s">
        <v>33</v>
      </c>
      <c r="O138" s="40" t="s">
        <v>33</v>
      </c>
      <c r="P138" s="40" t="s">
        <v>44</v>
      </c>
      <c r="Q138" s="40" t="s">
        <v>44</v>
      </c>
      <c r="R138" s="40" t="s">
        <v>41</v>
      </c>
      <c r="S138" s="2">
        <f t="shared" si="8"/>
        <v>9.444666666666668</v>
      </c>
      <c r="T138" s="41" t="s">
        <v>215</v>
      </c>
      <c r="U138" s="40" t="s">
        <v>65</v>
      </c>
      <c r="V138" s="40" t="s">
        <v>85</v>
      </c>
      <c r="W138" s="40" t="s">
        <v>162</v>
      </c>
      <c r="X138" s="40" t="s">
        <v>44</v>
      </c>
      <c r="Y138" s="41" t="s">
        <v>125</v>
      </c>
      <c r="Z138" s="40" t="s">
        <v>35</v>
      </c>
      <c r="AA138" s="40" t="s">
        <v>50</v>
      </c>
      <c r="AB138" s="40" t="s">
        <v>85</v>
      </c>
      <c r="AC138" s="40" t="s">
        <v>43</v>
      </c>
      <c r="AD138" s="41" t="s">
        <v>119</v>
      </c>
      <c r="AE138" s="40" t="s">
        <v>38</v>
      </c>
      <c r="AF138" s="40" t="s">
        <v>33</v>
      </c>
      <c r="AG138" s="40" t="s">
        <v>42</v>
      </c>
      <c r="AH138" s="40" t="s">
        <v>40</v>
      </c>
      <c r="AI138" s="2">
        <f t="shared" si="9"/>
        <v>10.243333333333332</v>
      </c>
      <c r="AJ138" s="2">
        <f aca="true" t="shared" si="10" ref="AJ138:AJ168">(AI138+S138)/2</f>
        <v>9.844000000000001</v>
      </c>
      <c r="AK138" s="42" t="str">
        <f aca="true" t="shared" si="11" ref="AK138:AK168">IF(AJ138&gt;=9.99,"Admis","AJourné")</f>
        <v>AJourné</v>
      </c>
      <c r="AL138" s="3"/>
      <c r="AM138" t="s">
        <v>810</v>
      </c>
      <c r="AN138" t="s">
        <v>1096</v>
      </c>
      <c r="AO138" t="s">
        <v>939</v>
      </c>
      <c r="AP138" t="s">
        <v>809</v>
      </c>
      <c r="AQ138" t="s">
        <v>811</v>
      </c>
    </row>
    <row r="139" spans="1:43" ht="15">
      <c r="A139" s="40">
        <v>131</v>
      </c>
      <c r="B139" s="40" t="s">
        <v>814</v>
      </c>
      <c r="C139" s="40" t="s">
        <v>815</v>
      </c>
      <c r="D139" s="40" t="s">
        <v>512</v>
      </c>
      <c r="E139" s="41" t="s">
        <v>493</v>
      </c>
      <c r="F139" s="40" t="s">
        <v>130</v>
      </c>
      <c r="G139" s="40" t="s">
        <v>85</v>
      </c>
      <c r="H139" s="40" t="s">
        <v>50</v>
      </c>
      <c r="I139" s="41" t="s">
        <v>153</v>
      </c>
      <c r="J139" s="40" t="s">
        <v>171</v>
      </c>
      <c r="K139" s="40" t="s">
        <v>268</v>
      </c>
      <c r="L139" s="40" t="s">
        <v>38</v>
      </c>
      <c r="M139" s="40" t="s">
        <v>38</v>
      </c>
      <c r="N139" s="41" t="s">
        <v>55</v>
      </c>
      <c r="O139" s="40" t="s">
        <v>33</v>
      </c>
      <c r="P139" s="40" t="s">
        <v>33</v>
      </c>
      <c r="Q139" s="40" t="s">
        <v>49</v>
      </c>
      <c r="R139" s="40" t="s">
        <v>79</v>
      </c>
      <c r="S139" s="2">
        <f t="shared" si="8"/>
        <v>10.164</v>
      </c>
      <c r="T139" s="41" t="s">
        <v>183</v>
      </c>
      <c r="U139" s="40" t="s">
        <v>56</v>
      </c>
      <c r="V139" s="40" t="s">
        <v>33</v>
      </c>
      <c r="W139" s="40" t="s">
        <v>75</v>
      </c>
      <c r="X139" s="40" t="s">
        <v>44</v>
      </c>
      <c r="Y139" s="41" t="s">
        <v>220</v>
      </c>
      <c r="Z139" s="40" t="s">
        <v>126</v>
      </c>
      <c r="AA139" s="40" t="s">
        <v>50</v>
      </c>
      <c r="AB139" s="40" t="s">
        <v>45</v>
      </c>
      <c r="AC139" s="40" t="s">
        <v>45</v>
      </c>
      <c r="AD139" s="41" t="s">
        <v>136</v>
      </c>
      <c r="AE139" s="40" t="s">
        <v>38</v>
      </c>
      <c r="AF139" s="40" t="s">
        <v>44</v>
      </c>
      <c r="AG139" s="40" t="s">
        <v>50</v>
      </c>
      <c r="AH139" s="40" t="s">
        <v>97</v>
      </c>
      <c r="AI139" s="2">
        <f t="shared" si="9"/>
        <v>10.990666666666666</v>
      </c>
      <c r="AJ139" s="2">
        <f t="shared" si="10"/>
        <v>10.577333333333332</v>
      </c>
      <c r="AK139" s="42" t="str">
        <f t="shared" si="11"/>
        <v>Admis</v>
      </c>
      <c r="AL139" s="3"/>
      <c r="AM139" t="s">
        <v>812</v>
      </c>
      <c r="AN139" t="s">
        <v>1097</v>
      </c>
      <c r="AO139" t="s">
        <v>954</v>
      </c>
      <c r="AP139" t="s">
        <v>813</v>
      </c>
      <c r="AQ139" t="s">
        <v>185</v>
      </c>
    </row>
    <row r="140" spans="1:43" ht="15">
      <c r="A140" s="40">
        <v>132</v>
      </c>
      <c r="B140" s="40" t="s">
        <v>816</v>
      </c>
      <c r="C140" s="40" t="s">
        <v>817</v>
      </c>
      <c r="D140" s="40" t="s">
        <v>818</v>
      </c>
      <c r="E140" s="41" t="s">
        <v>122</v>
      </c>
      <c r="F140" s="40" t="s">
        <v>33</v>
      </c>
      <c r="G140" s="40" t="s">
        <v>56</v>
      </c>
      <c r="H140" s="40" t="s">
        <v>38</v>
      </c>
      <c r="I140" s="41" t="s">
        <v>430</v>
      </c>
      <c r="J140" s="40" t="s">
        <v>47</v>
      </c>
      <c r="K140" s="40" t="s">
        <v>60</v>
      </c>
      <c r="L140" s="40" t="s">
        <v>60</v>
      </c>
      <c r="M140" s="40" t="s">
        <v>50</v>
      </c>
      <c r="N140" s="41" t="s">
        <v>89</v>
      </c>
      <c r="O140" s="40" t="s">
        <v>38</v>
      </c>
      <c r="P140" s="40" t="s">
        <v>42</v>
      </c>
      <c r="Q140" s="40" t="s">
        <v>38</v>
      </c>
      <c r="R140" s="40" t="s">
        <v>96</v>
      </c>
      <c r="S140" s="2">
        <f t="shared" si="8"/>
        <v>10.532000000000002</v>
      </c>
      <c r="T140" s="41" t="s">
        <v>819</v>
      </c>
      <c r="U140" s="40" t="s">
        <v>43</v>
      </c>
      <c r="V140" s="40" t="s">
        <v>56</v>
      </c>
      <c r="W140" s="40" t="s">
        <v>32</v>
      </c>
      <c r="X140" s="40" t="s">
        <v>44</v>
      </c>
      <c r="Y140" s="41" t="s">
        <v>69</v>
      </c>
      <c r="Z140" s="40" t="s">
        <v>91</v>
      </c>
      <c r="AA140" s="40" t="s">
        <v>42</v>
      </c>
      <c r="AB140" s="40" t="s">
        <v>32</v>
      </c>
      <c r="AC140" s="40" t="s">
        <v>43</v>
      </c>
      <c r="AD140" s="41" t="s">
        <v>38</v>
      </c>
      <c r="AE140" s="40" t="s">
        <v>33</v>
      </c>
      <c r="AF140" s="40" t="s">
        <v>38</v>
      </c>
      <c r="AG140" s="40" t="s">
        <v>38</v>
      </c>
      <c r="AH140" s="40" t="s">
        <v>85</v>
      </c>
      <c r="AI140" s="2">
        <f t="shared" si="9"/>
        <v>10.151333333333332</v>
      </c>
      <c r="AJ140" s="2">
        <f t="shared" si="10"/>
        <v>10.341666666666667</v>
      </c>
      <c r="AK140" s="42" t="str">
        <f t="shared" si="11"/>
        <v>Admis</v>
      </c>
      <c r="AL140" s="3"/>
      <c r="AM140" t="s">
        <v>814</v>
      </c>
      <c r="AN140" t="s">
        <v>1098</v>
      </c>
      <c r="AO140" t="s">
        <v>963</v>
      </c>
      <c r="AP140" t="s">
        <v>815</v>
      </c>
      <c r="AQ140" t="s">
        <v>512</v>
      </c>
    </row>
    <row r="141" spans="1:43" ht="15">
      <c r="A141" s="40">
        <v>133</v>
      </c>
      <c r="B141" s="40" t="s">
        <v>820</v>
      </c>
      <c r="C141" s="40" t="s">
        <v>821</v>
      </c>
      <c r="D141" s="40" t="s">
        <v>822</v>
      </c>
      <c r="E141" s="41" t="s">
        <v>823</v>
      </c>
      <c r="F141" s="40" t="s">
        <v>134</v>
      </c>
      <c r="G141" s="40" t="s">
        <v>51</v>
      </c>
      <c r="H141" s="40" t="s">
        <v>51</v>
      </c>
      <c r="I141" s="41" t="s">
        <v>824</v>
      </c>
      <c r="J141" s="40" t="s">
        <v>41</v>
      </c>
      <c r="K141" s="40" t="s">
        <v>327</v>
      </c>
      <c r="L141" s="40" t="s">
        <v>56</v>
      </c>
      <c r="M141" s="40" t="s">
        <v>51</v>
      </c>
      <c r="N141" s="41" t="s">
        <v>282</v>
      </c>
      <c r="O141" s="40" t="s">
        <v>33</v>
      </c>
      <c r="P141" s="40" t="s">
        <v>354</v>
      </c>
      <c r="Q141" s="40" t="s">
        <v>146</v>
      </c>
      <c r="R141" s="40" t="s">
        <v>51</v>
      </c>
      <c r="S141" s="2">
        <f t="shared" si="8"/>
        <v>4.900666666666666</v>
      </c>
      <c r="T141" s="41" t="s">
        <v>825</v>
      </c>
      <c r="U141" s="40" t="s">
        <v>310</v>
      </c>
      <c r="V141" s="40" t="s">
        <v>492</v>
      </c>
      <c r="W141" s="40" t="s">
        <v>51</v>
      </c>
      <c r="X141" s="40" t="s">
        <v>51</v>
      </c>
      <c r="Y141" s="41" t="s">
        <v>710</v>
      </c>
      <c r="Z141" s="40" t="s">
        <v>51</v>
      </c>
      <c r="AA141" s="40" t="s">
        <v>33</v>
      </c>
      <c r="AB141" s="40" t="s">
        <v>51</v>
      </c>
      <c r="AC141" s="40" t="s">
        <v>237</v>
      </c>
      <c r="AD141" s="41" t="s">
        <v>55</v>
      </c>
      <c r="AE141" s="40" t="s">
        <v>35</v>
      </c>
      <c r="AF141" s="40" t="s">
        <v>50</v>
      </c>
      <c r="AG141" s="40" t="s">
        <v>92</v>
      </c>
      <c r="AH141" s="40" t="s">
        <v>85</v>
      </c>
      <c r="AI141" s="2">
        <f t="shared" si="9"/>
        <v>5.997333333333334</v>
      </c>
      <c r="AJ141" s="2">
        <f t="shared" si="10"/>
        <v>5.449</v>
      </c>
      <c r="AK141" s="42" t="str">
        <f t="shared" si="11"/>
        <v>AJourné</v>
      </c>
      <c r="AL141" s="3"/>
      <c r="AM141" t="s">
        <v>816</v>
      </c>
      <c r="AN141" t="s">
        <v>1020</v>
      </c>
      <c r="AO141" t="s">
        <v>972</v>
      </c>
      <c r="AP141" t="s">
        <v>817</v>
      </c>
      <c r="AQ141" t="s">
        <v>818</v>
      </c>
    </row>
    <row r="142" spans="1:43" ht="15">
      <c r="A142" s="40">
        <v>134</v>
      </c>
      <c r="B142" s="40" t="s">
        <v>826</v>
      </c>
      <c r="C142" s="40" t="s">
        <v>827</v>
      </c>
      <c r="D142" s="40" t="s">
        <v>683</v>
      </c>
      <c r="E142" s="41" t="s">
        <v>123</v>
      </c>
      <c r="F142" s="40" t="s">
        <v>33</v>
      </c>
      <c r="G142" s="40" t="s">
        <v>83</v>
      </c>
      <c r="H142" s="40" t="s">
        <v>56</v>
      </c>
      <c r="I142" s="41" t="s">
        <v>828</v>
      </c>
      <c r="J142" s="40" t="s">
        <v>50</v>
      </c>
      <c r="K142" s="40" t="s">
        <v>82</v>
      </c>
      <c r="L142" s="40" t="s">
        <v>123</v>
      </c>
      <c r="M142" s="40" t="s">
        <v>154</v>
      </c>
      <c r="N142" s="41" t="s">
        <v>549</v>
      </c>
      <c r="O142" s="40" t="s">
        <v>105</v>
      </c>
      <c r="P142" s="40" t="s">
        <v>85</v>
      </c>
      <c r="Q142" s="40" t="s">
        <v>394</v>
      </c>
      <c r="R142" s="40" t="s">
        <v>239</v>
      </c>
      <c r="S142" s="2">
        <f t="shared" si="8"/>
        <v>10.308666666666666</v>
      </c>
      <c r="T142" s="41" t="s">
        <v>98</v>
      </c>
      <c r="U142" s="40" t="s">
        <v>67</v>
      </c>
      <c r="V142" s="40" t="s">
        <v>59</v>
      </c>
      <c r="W142" s="40" t="s">
        <v>116</v>
      </c>
      <c r="X142" s="40" t="s">
        <v>44</v>
      </c>
      <c r="Y142" s="41" t="s">
        <v>690</v>
      </c>
      <c r="Z142" s="40" t="s">
        <v>49</v>
      </c>
      <c r="AA142" s="40" t="s">
        <v>34</v>
      </c>
      <c r="AB142" s="40" t="s">
        <v>56</v>
      </c>
      <c r="AC142" s="40" t="s">
        <v>33</v>
      </c>
      <c r="AD142" s="41" t="s">
        <v>291</v>
      </c>
      <c r="AE142" s="40" t="s">
        <v>143</v>
      </c>
      <c r="AF142" s="40" t="s">
        <v>59</v>
      </c>
      <c r="AG142" s="40" t="s">
        <v>85</v>
      </c>
      <c r="AH142" s="40" t="s">
        <v>284</v>
      </c>
      <c r="AI142" s="2">
        <f t="shared" si="9"/>
        <v>9.692666666666668</v>
      </c>
      <c r="AJ142" s="2">
        <f t="shared" si="10"/>
        <v>10.000666666666667</v>
      </c>
      <c r="AK142" s="42" t="str">
        <f t="shared" si="11"/>
        <v>Admis</v>
      </c>
      <c r="AL142" s="3"/>
      <c r="AM142" t="s">
        <v>820</v>
      </c>
      <c r="AN142" t="s">
        <v>1099</v>
      </c>
      <c r="AO142" t="s">
        <v>915</v>
      </c>
      <c r="AP142" t="s">
        <v>821</v>
      </c>
      <c r="AQ142" t="s">
        <v>822</v>
      </c>
    </row>
    <row r="143" spans="1:43" ht="15">
      <c r="A143" s="40">
        <v>135</v>
      </c>
      <c r="B143" s="40" t="s">
        <v>829</v>
      </c>
      <c r="C143" s="40" t="s">
        <v>830</v>
      </c>
      <c r="D143" s="40" t="s">
        <v>831</v>
      </c>
      <c r="E143" s="41" t="s">
        <v>740</v>
      </c>
      <c r="F143" s="40" t="s">
        <v>56</v>
      </c>
      <c r="G143" s="40" t="s">
        <v>43</v>
      </c>
      <c r="H143" s="40" t="s">
        <v>56</v>
      </c>
      <c r="I143" s="41" t="s">
        <v>249</v>
      </c>
      <c r="J143" s="40" t="s">
        <v>38</v>
      </c>
      <c r="K143" s="40" t="s">
        <v>82</v>
      </c>
      <c r="L143" s="40" t="s">
        <v>58</v>
      </c>
      <c r="M143" s="40" t="s">
        <v>41</v>
      </c>
      <c r="N143" s="41" t="s">
        <v>68</v>
      </c>
      <c r="O143" s="40" t="s">
        <v>50</v>
      </c>
      <c r="P143" s="40" t="s">
        <v>59</v>
      </c>
      <c r="Q143" s="40" t="s">
        <v>49</v>
      </c>
      <c r="R143" s="40" t="s">
        <v>33</v>
      </c>
      <c r="S143" s="2">
        <f t="shared" si="8"/>
        <v>10.075999999999999</v>
      </c>
      <c r="T143" s="41" t="s">
        <v>673</v>
      </c>
      <c r="U143" s="40" t="s">
        <v>82</v>
      </c>
      <c r="V143" s="40" t="s">
        <v>97</v>
      </c>
      <c r="W143" s="40" t="s">
        <v>44</v>
      </c>
      <c r="X143" s="40" t="s">
        <v>38</v>
      </c>
      <c r="Y143" s="41" t="s">
        <v>46</v>
      </c>
      <c r="Z143" s="40" t="s">
        <v>33</v>
      </c>
      <c r="AA143" s="40" t="s">
        <v>38</v>
      </c>
      <c r="AB143" s="40" t="s">
        <v>33</v>
      </c>
      <c r="AC143" s="40" t="s">
        <v>43</v>
      </c>
      <c r="AD143" s="41" t="s">
        <v>334</v>
      </c>
      <c r="AE143" s="40" t="s">
        <v>35</v>
      </c>
      <c r="AF143" s="40" t="s">
        <v>47</v>
      </c>
      <c r="AG143" s="40" t="s">
        <v>103</v>
      </c>
      <c r="AH143" s="40" t="s">
        <v>85</v>
      </c>
      <c r="AI143" s="2">
        <f t="shared" si="9"/>
        <v>10.41</v>
      </c>
      <c r="AJ143" s="2">
        <f t="shared" si="10"/>
        <v>10.242999999999999</v>
      </c>
      <c r="AK143" s="42" t="str">
        <f t="shared" si="11"/>
        <v>Admis</v>
      </c>
      <c r="AL143" s="3"/>
      <c r="AM143" t="s">
        <v>826</v>
      </c>
      <c r="AN143" t="s">
        <v>992</v>
      </c>
      <c r="AO143" t="s">
        <v>915</v>
      </c>
      <c r="AP143" t="s">
        <v>827</v>
      </c>
      <c r="AQ143" t="s">
        <v>683</v>
      </c>
    </row>
    <row r="144" spans="1:43" ht="15">
      <c r="A144" s="40">
        <v>136</v>
      </c>
      <c r="B144" s="40" t="s">
        <v>832</v>
      </c>
      <c r="C144" s="40" t="s">
        <v>833</v>
      </c>
      <c r="D144" s="40" t="s">
        <v>834</v>
      </c>
      <c r="E144" s="41" t="s">
        <v>320</v>
      </c>
      <c r="F144" s="40" t="s">
        <v>33</v>
      </c>
      <c r="G144" s="40" t="s">
        <v>60</v>
      </c>
      <c r="H144" s="40" t="s">
        <v>83</v>
      </c>
      <c r="I144" s="41" t="s">
        <v>362</v>
      </c>
      <c r="J144" s="40" t="s">
        <v>38</v>
      </c>
      <c r="K144" s="40" t="s">
        <v>237</v>
      </c>
      <c r="L144" s="40" t="s">
        <v>75</v>
      </c>
      <c r="M144" s="40" t="s">
        <v>103</v>
      </c>
      <c r="N144" s="41" t="s">
        <v>48</v>
      </c>
      <c r="O144" s="40" t="s">
        <v>44</v>
      </c>
      <c r="P144" s="40" t="s">
        <v>44</v>
      </c>
      <c r="Q144" s="40" t="s">
        <v>126</v>
      </c>
      <c r="R144" s="40" t="s">
        <v>154</v>
      </c>
      <c r="S144" s="2">
        <f t="shared" si="8"/>
        <v>10.452</v>
      </c>
      <c r="T144" s="41" t="s">
        <v>396</v>
      </c>
      <c r="U144" s="40" t="s">
        <v>64</v>
      </c>
      <c r="V144" s="40" t="s">
        <v>85</v>
      </c>
      <c r="W144" s="40" t="s">
        <v>56</v>
      </c>
      <c r="X144" s="40" t="s">
        <v>105</v>
      </c>
      <c r="Y144" s="41" t="s">
        <v>595</v>
      </c>
      <c r="Z144" s="40" t="s">
        <v>35</v>
      </c>
      <c r="AA144" s="40" t="s">
        <v>41</v>
      </c>
      <c r="AB144" s="40" t="s">
        <v>38</v>
      </c>
      <c r="AC144" s="40" t="s">
        <v>33</v>
      </c>
      <c r="AD144" s="41" t="s">
        <v>69</v>
      </c>
      <c r="AE144" s="40" t="s">
        <v>154</v>
      </c>
      <c r="AF144" s="40" t="s">
        <v>44</v>
      </c>
      <c r="AG144" s="40" t="s">
        <v>97</v>
      </c>
      <c r="AH144" s="40" t="s">
        <v>91</v>
      </c>
      <c r="AI144" s="2">
        <f t="shared" si="9"/>
        <v>10.234</v>
      </c>
      <c r="AJ144" s="2">
        <f t="shared" si="10"/>
        <v>10.343</v>
      </c>
      <c r="AK144" s="42" t="str">
        <f t="shared" si="11"/>
        <v>Admis</v>
      </c>
      <c r="AL144" s="3"/>
      <c r="AM144" t="s">
        <v>829</v>
      </c>
      <c r="AN144" t="s">
        <v>1100</v>
      </c>
      <c r="AO144" t="s">
        <v>1022</v>
      </c>
      <c r="AP144" t="s">
        <v>830</v>
      </c>
      <c r="AQ144" t="s">
        <v>831</v>
      </c>
    </row>
    <row r="145" spans="1:43" ht="15">
      <c r="A145" s="40">
        <v>137</v>
      </c>
      <c r="B145" s="40" t="s">
        <v>835</v>
      </c>
      <c r="C145" s="40" t="s">
        <v>836</v>
      </c>
      <c r="D145" s="40" t="s">
        <v>202</v>
      </c>
      <c r="E145" s="41" t="s">
        <v>326</v>
      </c>
      <c r="F145" s="40" t="s">
        <v>142</v>
      </c>
      <c r="G145" s="40" t="s">
        <v>359</v>
      </c>
      <c r="H145" s="40" t="s">
        <v>33</v>
      </c>
      <c r="I145" s="41" t="s">
        <v>277</v>
      </c>
      <c r="J145" s="40" t="s">
        <v>85</v>
      </c>
      <c r="K145" s="40" t="s">
        <v>354</v>
      </c>
      <c r="L145" s="40" t="s">
        <v>44</v>
      </c>
      <c r="M145" s="40" t="s">
        <v>96</v>
      </c>
      <c r="N145" s="41" t="s">
        <v>483</v>
      </c>
      <c r="O145" s="40" t="s">
        <v>44</v>
      </c>
      <c r="P145" s="40" t="s">
        <v>85</v>
      </c>
      <c r="Q145" s="40" t="s">
        <v>91</v>
      </c>
      <c r="R145" s="40" t="s">
        <v>108</v>
      </c>
      <c r="S145" s="2">
        <f t="shared" si="8"/>
        <v>8.946</v>
      </c>
      <c r="T145" s="41" t="s">
        <v>837</v>
      </c>
      <c r="U145" s="40" t="s">
        <v>268</v>
      </c>
      <c r="V145" s="40" t="s">
        <v>32</v>
      </c>
      <c r="W145" s="40" t="s">
        <v>82</v>
      </c>
      <c r="X145" s="40" t="s">
        <v>354</v>
      </c>
      <c r="Y145" s="41" t="s">
        <v>242</v>
      </c>
      <c r="Z145" s="40" t="s">
        <v>34</v>
      </c>
      <c r="AA145" s="40" t="s">
        <v>42</v>
      </c>
      <c r="AB145" s="40" t="s">
        <v>99</v>
      </c>
      <c r="AC145" s="40" t="s">
        <v>65</v>
      </c>
      <c r="AD145" s="41" t="s">
        <v>604</v>
      </c>
      <c r="AE145" s="40" t="s">
        <v>237</v>
      </c>
      <c r="AF145" s="40" t="s">
        <v>65</v>
      </c>
      <c r="AG145" s="40" t="s">
        <v>44</v>
      </c>
      <c r="AH145" s="40" t="s">
        <v>435</v>
      </c>
      <c r="AI145" s="2">
        <f t="shared" si="9"/>
        <v>7.142666666666668</v>
      </c>
      <c r="AJ145" s="2">
        <f t="shared" si="10"/>
        <v>8.044333333333334</v>
      </c>
      <c r="AK145" s="42" t="str">
        <f t="shared" si="11"/>
        <v>AJourné</v>
      </c>
      <c r="AL145" s="3"/>
      <c r="AM145" t="s">
        <v>832</v>
      </c>
      <c r="AN145" t="s">
        <v>1045</v>
      </c>
      <c r="AO145" t="s">
        <v>977</v>
      </c>
      <c r="AP145" t="s">
        <v>833</v>
      </c>
      <c r="AQ145" t="s">
        <v>834</v>
      </c>
    </row>
    <row r="146" spans="1:43" ht="15">
      <c r="A146" s="40">
        <v>138</v>
      </c>
      <c r="B146" s="40" t="s">
        <v>838</v>
      </c>
      <c r="C146" s="40" t="s">
        <v>839</v>
      </c>
      <c r="D146" s="40" t="s">
        <v>637</v>
      </c>
      <c r="E146" s="41" t="s">
        <v>60</v>
      </c>
      <c r="F146" s="40" t="s">
        <v>123</v>
      </c>
      <c r="G146" s="40" t="s">
        <v>83</v>
      </c>
      <c r="H146" s="40" t="s">
        <v>38</v>
      </c>
      <c r="I146" s="41" t="s">
        <v>647</v>
      </c>
      <c r="J146" s="40" t="s">
        <v>33</v>
      </c>
      <c r="K146" s="40" t="s">
        <v>275</v>
      </c>
      <c r="L146" s="40" t="s">
        <v>38</v>
      </c>
      <c r="M146" s="40" t="s">
        <v>85</v>
      </c>
      <c r="N146" s="41" t="s">
        <v>156</v>
      </c>
      <c r="O146" s="40" t="s">
        <v>85</v>
      </c>
      <c r="P146" s="40" t="s">
        <v>33</v>
      </c>
      <c r="Q146" s="40" t="s">
        <v>50</v>
      </c>
      <c r="R146" s="40" t="s">
        <v>182</v>
      </c>
      <c r="S146" s="2">
        <f t="shared" si="8"/>
        <v>10.358</v>
      </c>
      <c r="T146" s="41" t="s">
        <v>484</v>
      </c>
      <c r="U146" s="40" t="s">
        <v>154</v>
      </c>
      <c r="V146" s="40" t="s">
        <v>85</v>
      </c>
      <c r="W146" s="40" t="s">
        <v>43</v>
      </c>
      <c r="X146" s="40" t="s">
        <v>105</v>
      </c>
      <c r="Y146" s="41" t="s">
        <v>160</v>
      </c>
      <c r="Z146" s="40" t="s">
        <v>34</v>
      </c>
      <c r="AA146" s="40" t="s">
        <v>38</v>
      </c>
      <c r="AB146" s="40" t="s">
        <v>38</v>
      </c>
      <c r="AC146" s="40" t="s">
        <v>67</v>
      </c>
      <c r="AD146" s="41" t="s">
        <v>269</v>
      </c>
      <c r="AE146" s="40" t="s">
        <v>92</v>
      </c>
      <c r="AF146" s="40" t="s">
        <v>161</v>
      </c>
      <c r="AG146" s="40" t="s">
        <v>44</v>
      </c>
      <c r="AH146" s="40" t="s">
        <v>97</v>
      </c>
      <c r="AI146" s="2">
        <f t="shared" si="9"/>
        <v>10.238666666666665</v>
      </c>
      <c r="AJ146" s="2">
        <f t="shared" si="10"/>
        <v>10.298333333333332</v>
      </c>
      <c r="AK146" s="42" t="str">
        <f t="shared" si="11"/>
        <v>Admis</v>
      </c>
      <c r="AL146" s="3"/>
      <c r="AM146" t="s">
        <v>835</v>
      </c>
      <c r="AN146" t="s">
        <v>1101</v>
      </c>
      <c r="AO146" t="s">
        <v>932</v>
      </c>
      <c r="AP146" t="s">
        <v>836</v>
      </c>
      <c r="AQ146" t="s">
        <v>202</v>
      </c>
    </row>
    <row r="147" spans="1:43" ht="15">
      <c r="A147" s="40">
        <v>139</v>
      </c>
      <c r="B147" s="40" t="s">
        <v>840</v>
      </c>
      <c r="C147" s="40" t="s">
        <v>841</v>
      </c>
      <c r="D147" s="40" t="s">
        <v>842</v>
      </c>
      <c r="E147" s="41" t="s">
        <v>339</v>
      </c>
      <c r="F147" s="40" t="s">
        <v>44</v>
      </c>
      <c r="G147" s="40" t="s">
        <v>64</v>
      </c>
      <c r="H147" s="40" t="s">
        <v>123</v>
      </c>
      <c r="I147" s="41" t="s">
        <v>634</v>
      </c>
      <c r="J147" s="40" t="s">
        <v>33</v>
      </c>
      <c r="K147" s="40" t="s">
        <v>194</v>
      </c>
      <c r="L147" s="40" t="s">
        <v>38</v>
      </c>
      <c r="M147" s="40" t="s">
        <v>97</v>
      </c>
      <c r="N147" s="41" t="s">
        <v>238</v>
      </c>
      <c r="O147" s="40" t="s">
        <v>38</v>
      </c>
      <c r="P147" s="40" t="s">
        <v>85</v>
      </c>
      <c r="Q147" s="40" t="s">
        <v>38</v>
      </c>
      <c r="R147" s="40" t="s">
        <v>68</v>
      </c>
      <c r="S147" s="2">
        <f t="shared" si="8"/>
        <v>10.284666666666665</v>
      </c>
      <c r="T147" s="41" t="s">
        <v>689</v>
      </c>
      <c r="U147" s="40" t="s">
        <v>75</v>
      </c>
      <c r="V147" s="40" t="s">
        <v>39</v>
      </c>
      <c r="W147" s="40" t="s">
        <v>85</v>
      </c>
      <c r="X147" s="40" t="s">
        <v>59</v>
      </c>
      <c r="Y147" s="41" t="s">
        <v>113</v>
      </c>
      <c r="Z147" s="40" t="s">
        <v>85</v>
      </c>
      <c r="AA147" s="40" t="s">
        <v>50</v>
      </c>
      <c r="AB147" s="40" t="s">
        <v>38</v>
      </c>
      <c r="AC147" s="40" t="s">
        <v>45</v>
      </c>
      <c r="AD147" s="41" t="s">
        <v>530</v>
      </c>
      <c r="AE147" s="40" t="s">
        <v>38</v>
      </c>
      <c r="AF147" s="40" t="s">
        <v>161</v>
      </c>
      <c r="AG147" s="40" t="s">
        <v>44</v>
      </c>
      <c r="AH147" s="40" t="s">
        <v>102</v>
      </c>
      <c r="AI147" s="2">
        <f t="shared" si="9"/>
        <v>11.392</v>
      </c>
      <c r="AJ147" s="2">
        <f t="shared" si="10"/>
        <v>10.838333333333331</v>
      </c>
      <c r="AK147" s="42" t="str">
        <f t="shared" si="11"/>
        <v>Admis</v>
      </c>
      <c r="AL147" s="3"/>
      <c r="AM147" t="s">
        <v>838</v>
      </c>
      <c r="AN147" t="s">
        <v>1102</v>
      </c>
      <c r="AO147" t="s">
        <v>923</v>
      </c>
      <c r="AP147" t="s">
        <v>839</v>
      </c>
      <c r="AQ147" t="s">
        <v>637</v>
      </c>
    </row>
    <row r="148" spans="1:43" ht="15">
      <c r="A148" s="40">
        <v>140</v>
      </c>
      <c r="B148" s="40" t="s">
        <v>843</v>
      </c>
      <c r="C148" s="40" t="s">
        <v>844</v>
      </c>
      <c r="D148" s="40" t="s">
        <v>640</v>
      </c>
      <c r="E148" s="41" t="s">
        <v>281</v>
      </c>
      <c r="F148" s="40" t="s">
        <v>116</v>
      </c>
      <c r="G148" s="40" t="s">
        <v>74</v>
      </c>
      <c r="H148" s="40" t="s">
        <v>32</v>
      </c>
      <c r="I148" s="41" t="s">
        <v>149</v>
      </c>
      <c r="J148" s="40" t="s">
        <v>34</v>
      </c>
      <c r="K148" s="40" t="s">
        <v>60</v>
      </c>
      <c r="L148" s="40" t="s">
        <v>45</v>
      </c>
      <c r="M148" s="40" t="s">
        <v>33</v>
      </c>
      <c r="N148" s="41" t="s">
        <v>195</v>
      </c>
      <c r="O148" s="40" t="s">
        <v>42</v>
      </c>
      <c r="P148" s="40" t="s">
        <v>41</v>
      </c>
      <c r="Q148" s="40" t="s">
        <v>33</v>
      </c>
      <c r="R148" s="40" t="s">
        <v>79</v>
      </c>
      <c r="S148" s="2">
        <f t="shared" si="8"/>
        <v>10.364666666666666</v>
      </c>
      <c r="T148" s="41" t="s">
        <v>552</v>
      </c>
      <c r="U148" s="40" t="s">
        <v>236</v>
      </c>
      <c r="V148" s="40" t="s">
        <v>67</v>
      </c>
      <c r="W148" s="40" t="s">
        <v>56</v>
      </c>
      <c r="X148" s="40" t="s">
        <v>105</v>
      </c>
      <c r="Y148" s="41" t="s">
        <v>303</v>
      </c>
      <c r="Z148" s="40" t="s">
        <v>41</v>
      </c>
      <c r="AA148" s="40" t="s">
        <v>35</v>
      </c>
      <c r="AB148" s="40" t="s">
        <v>32</v>
      </c>
      <c r="AC148" s="40" t="s">
        <v>38</v>
      </c>
      <c r="AD148" s="41" t="s">
        <v>119</v>
      </c>
      <c r="AE148" s="40" t="s">
        <v>91</v>
      </c>
      <c r="AF148" s="40" t="s">
        <v>33</v>
      </c>
      <c r="AG148" s="40" t="s">
        <v>41</v>
      </c>
      <c r="AH148" s="40" t="s">
        <v>101</v>
      </c>
      <c r="AI148" s="2">
        <f t="shared" si="9"/>
        <v>9.807999999999998</v>
      </c>
      <c r="AJ148" s="2">
        <f t="shared" si="10"/>
        <v>10.086333333333332</v>
      </c>
      <c r="AK148" s="42" t="str">
        <f t="shared" si="11"/>
        <v>Admis</v>
      </c>
      <c r="AL148" s="3"/>
      <c r="AM148" t="s">
        <v>840</v>
      </c>
      <c r="AN148" t="s">
        <v>1090</v>
      </c>
      <c r="AO148" t="s">
        <v>1009</v>
      </c>
      <c r="AP148" t="s">
        <v>841</v>
      </c>
      <c r="AQ148" t="s">
        <v>842</v>
      </c>
    </row>
    <row r="149" spans="1:43" ht="15">
      <c r="A149" s="40">
        <v>141</v>
      </c>
      <c r="B149" s="40" t="s">
        <v>845</v>
      </c>
      <c r="C149" s="40" t="s">
        <v>846</v>
      </c>
      <c r="D149" s="40" t="s">
        <v>847</v>
      </c>
      <c r="E149" s="41" t="s">
        <v>123</v>
      </c>
      <c r="F149" s="40" t="s">
        <v>32</v>
      </c>
      <c r="G149" s="40" t="s">
        <v>42</v>
      </c>
      <c r="H149" s="40" t="s">
        <v>123</v>
      </c>
      <c r="I149" s="41" t="s">
        <v>674</v>
      </c>
      <c r="J149" s="40" t="s">
        <v>33</v>
      </c>
      <c r="K149" s="40" t="s">
        <v>194</v>
      </c>
      <c r="L149" s="40" t="s">
        <v>32</v>
      </c>
      <c r="M149" s="40" t="s">
        <v>97</v>
      </c>
      <c r="N149" s="41" t="s">
        <v>403</v>
      </c>
      <c r="O149" s="40" t="s">
        <v>105</v>
      </c>
      <c r="P149" s="40" t="s">
        <v>42</v>
      </c>
      <c r="Q149" s="40" t="s">
        <v>35</v>
      </c>
      <c r="R149" s="40" t="s">
        <v>68</v>
      </c>
      <c r="S149" s="2">
        <f t="shared" si="8"/>
        <v>9.771999999999998</v>
      </c>
      <c r="T149" s="41" t="s">
        <v>354</v>
      </c>
      <c r="U149" s="40" t="s">
        <v>51</v>
      </c>
      <c r="V149" s="40" t="s">
        <v>237</v>
      </c>
      <c r="W149" s="40" t="s">
        <v>237</v>
      </c>
      <c r="X149" s="40" t="s">
        <v>51</v>
      </c>
      <c r="Y149" s="41" t="s">
        <v>848</v>
      </c>
      <c r="Z149" s="40" t="s">
        <v>51</v>
      </c>
      <c r="AA149" s="40" t="s">
        <v>51</v>
      </c>
      <c r="AB149" s="40" t="s">
        <v>51</v>
      </c>
      <c r="AC149" s="40" t="s">
        <v>333</v>
      </c>
      <c r="AD149" s="41" t="s">
        <v>353</v>
      </c>
      <c r="AE149" s="40" t="s">
        <v>51</v>
      </c>
      <c r="AF149" s="40" t="s">
        <v>51</v>
      </c>
      <c r="AG149" s="40" t="s">
        <v>33</v>
      </c>
      <c r="AH149" s="40" t="s">
        <v>51</v>
      </c>
      <c r="AI149" s="2">
        <f t="shared" si="9"/>
        <v>1.7566666666666668</v>
      </c>
      <c r="AJ149" s="2">
        <f t="shared" si="10"/>
        <v>5.764333333333333</v>
      </c>
      <c r="AK149" s="42" t="str">
        <f t="shared" si="11"/>
        <v>AJourné</v>
      </c>
      <c r="AL149" s="3"/>
      <c r="AM149" t="s">
        <v>843</v>
      </c>
      <c r="AN149" t="s">
        <v>1103</v>
      </c>
      <c r="AO149" t="s">
        <v>915</v>
      </c>
      <c r="AP149" t="s">
        <v>844</v>
      </c>
      <c r="AQ149" t="s">
        <v>640</v>
      </c>
    </row>
    <row r="150" spans="1:43" ht="15">
      <c r="A150" s="40">
        <v>142</v>
      </c>
      <c r="B150" s="40" t="s">
        <v>849</v>
      </c>
      <c r="C150" s="40" t="s">
        <v>850</v>
      </c>
      <c r="D150" s="40" t="s">
        <v>851</v>
      </c>
      <c r="E150" s="41" t="s">
        <v>91</v>
      </c>
      <c r="F150" s="40" t="s">
        <v>59</v>
      </c>
      <c r="G150" s="40" t="s">
        <v>91</v>
      </c>
      <c r="H150" s="40" t="s">
        <v>85</v>
      </c>
      <c r="I150" s="41" t="s">
        <v>33</v>
      </c>
      <c r="J150" s="40" t="s">
        <v>35</v>
      </c>
      <c r="K150" s="40" t="s">
        <v>354</v>
      </c>
      <c r="L150" s="40" t="s">
        <v>60</v>
      </c>
      <c r="M150" s="40" t="s">
        <v>41</v>
      </c>
      <c r="N150" s="41" t="s">
        <v>144</v>
      </c>
      <c r="O150" s="40" t="s">
        <v>85</v>
      </c>
      <c r="P150" s="40" t="s">
        <v>38</v>
      </c>
      <c r="Q150" s="40" t="s">
        <v>34</v>
      </c>
      <c r="R150" s="40" t="s">
        <v>80</v>
      </c>
      <c r="S150" s="2">
        <f t="shared" si="8"/>
        <v>10.701333333333334</v>
      </c>
      <c r="T150" s="41" t="s">
        <v>733</v>
      </c>
      <c r="U150" s="40" t="s">
        <v>59</v>
      </c>
      <c r="V150" s="40" t="s">
        <v>188</v>
      </c>
      <c r="W150" s="40" t="s">
        <v>99</v>
      </c>
      <c r="X150" s="40" t="s">
        <v>105</v>
      </c>
      <c r="Y150" s="41" t="s">
        <v>852</v>
      </c>
      <c r="Z150" s="40" t="s">
        <v>41</v>
      </c>
      <c r="AA150" s="40" t="s">
        <v>80</v>
      </c>
      <c r="AB150" s="40" t="s">
        <v>56</v>
      </c>
      <c r="AC150" s="40" t="s">
        <v>99</v>
      </c>
      <c r="AD150" s="41" t="s">
        <v>48</v>
      </c>
      <c r="AE150" s="40" t="s">
        <v>92</v>
      </c>
      <c r="AF150" s="40" t="s">
        <v>44</v>
      </c>
      <c r="AG150" s="40" t="s">
        <v>34</v>
      </c>
      <c r="AH150" s="40" t="s">
        <v>98</v>
      </c>
      <c r="AI150" s="2">
        <f t="shared" si="9"/>
        <v>10.424666666666667</v>
      </c>
      <c r="AJ150" s="2">
        <f t="shared" si="10"/>
        <v>10.563</v>
      </c>
      <c r="AK150" s="42" t="str">
        <f t="shared" si="11"/>
        <v>Admis</v>
      </c>
      <c r="AL150" s="3"/>
      <c r="AM150" t="s">
        <v>845</v>
      </c>
      <c r="AN150" t="s">
        <v>1104</v>
      </c>
      <c r="AO150" t="s">
        <v>961</v>
      </c>
      <c r="AP150" t="s">
        <v>846</v>
      </c>
      <c r="AQ150" t="s">
        <v>847</v>
      </c>
    </row>
    <row r="151" spans="1:43" ht="15">
      <c r="A151" s="40">
        <v>143</v>
      </c>
      <c r="B151" s="40" t="s">
        <v>853</v>
      </c>
      <c r="C151" s="40" t="s">
        <v>854</v>
      </c>
      <c r="D151" s="40" t="s">
        <v>855</v>
      </c>
      <c r="E151" s="41" t="s">
        <v>123</v>
      </c>
      <c r="F151" s="40" t="s">
        <v>33</v>
      </c>
      <c r="G151" s="40" t="s">
        <v>33</v>
      </c>
      <c r="H151" s="40" t="s">
        <v>50</v>
      </c>
      <c r="I151" s="41" t="s">
        <v>184</v>
      </c>
      <c r="J151" s="40" t="s">
        <v>34</v>
      </c>
      <c r="K151" s="40" t="s">
        <v>59</v>
      </c>
      <c r="L151" s="40" t="s">
        <v>56</v>
      </c>
      <c r="M151" s="40" t="s">
        <v>34</v>
      </c>
      <c r="N151" s="41" t="s">
        <v>346</v>
      </c>
      <c r="O151" s="40" t="s">
        <v>182</v>
      </c>
      <c r="P151" s="40" t="s">
        <v>41</v>
      </c>
      <c r="Q151" s="40" t="s">
        <v>34</v>
      </c>
      <c r="R151" s="40" t="s">
        <v>44</v>
      </c>
      <c r="S151" s="2">
        <f t="shared" si="8"/>
        <v>10.700666666666667</v>
      </c>
      <c r="T151" s="41" t="s">
        <v>856</v>
      </c>
      <c r="U151" s="40" t="s">
        <v>194</v>
      </c>
      <c r="V151" s="40" t="s">
        <v>32</v>
      </c>
      <c r="W151" s="40" t="s">
        <v>56</v>
      </c>
      <c r="X151" s="40" t="s">
        <v>105</v>
      </c>
      <c r="Y151" s="41" t="s">
        <v>857</v>
      </c>
      <c r="Z151" s="40" t="s">
        <v>161</v>
      </c>
      <c r="AA151" s="40" t="s">
        <v>161</v>
      </c>
      <c r="AB151" s="40" t="s">
        <v>99</v>
      </c>
      <c r="AC151" s="40" t="s">
        <v>59</v>
      </c>
      <c r="AD151" s="41" t="s">
        <v>119</v>
      </c>
      <c r="AE151" s="40" t="s">
        <v>97</v>
      </c>
      <c r="AF151" s="40" t="s">
        <v>97</v>
      </c>
      <c r="AG151" s="40" t="s">
        <v>42</v>
      </c>
      <c r="AH151" s="40" t="s">
        <v>199</v>
      </c>
      <c r="AI151" s="2">
        <f t="shared" si="9"/>
        <v>9.859333333333334</v>
      </c>
      <c r="AJ151" s="2">
        <f t="shared" si="10"/>
        <v>10.280000000000001</v>
      </c>
      <c r="AK151" s="42" t="str">
        <f t="shared" si="11"/>
        <v>Admis</v>
      </c>
      <c r="AL151" s="3"/>
      <c r="AM151" t="s">
        <v>849</v>
      </c>
      <c r="AN151" t="s">
        <v>1105</v>
      </c>
      <c r="AO151" t="s">
        <v>974</v>
      </c>
      <c r="AP151" t="s">
        <v>850</v>
      </c>
      <c r="AQ151" t="s">
        <v>851</v>
      </c>
    </row>
    <row r="152" spans="1:43" ht="15">
      <c r="A152" s="40">
        <v>144</v>
      </c>
      <c r="B152" s="40" t="s">
        <v>858</v>
      </c>
      <c r="C152" s="40" t="s">
        <v>859</v>
      </c>
      <c r="D152" s="40" t="s">
        <v>695</v>
      </c>
      <c r="E152" s="41" t="s">
        <v>281</v>
      </c>
      <c r="F152" s="40" t="s">
        <v>116</v>
      </c>
      <c r="G152" s="40" t="s">
        <v>123</v>
      </c>
      <c r="H152" s="40" t="s">
        <v>60</v>
      </c>
      <c r="I152" s="41" t="s">
        <v>89</v>
      </c>
      <c r="J152" s="40" t="s">
        <v>38</v>
      </c>
      <c r="K152" s="40" t="s">
        <v>275</v>
      </c>
      <c r="L152" s="40" t="s">
        <v>83</v>
      </c>
      <c r="M152" s="40" t="s">
        <v>174</v>
      </c>
      <c r="N152" s="41" t="s">
        <v>434</v>
      </c>
      <c r="O152" s="40" t="s">
        <v>50</v>
      </c>
      <c r="P152" s="40" t="s">
        <v>85</v>
      </c>
      <c r="Q152" s="40" t="s">
        <v>146</v>
      </c>
      <c r="R152" s="40" t="s">
        <v>92</v>
      </c>
      <c r="S152" s="2">
        <f t="shared" si="8"/>
        <v>10.766666666666667</v>
      </c>
      <c r="T152" s="41" t="s">
        <v>42</v>
      </c>
      <c r="U152" s="40" t="s">
        <v>65</v>
      </c>
      <c r="V152" s="40" t="s">
        <v>32</v>
      </c>
      <c r="W152" s="40" t="s">
        <v>56</v>
      </c>
      <c r="X152" s="40" t="s">
        <v>44</v>
      </c>
      <c r="Y152" s="41" t="s">
        <v>413</v>
      </c>
      <c r="Z152" s="40" t="s">
        <v>41</v>
      </c>
      <c r="AA152" s="40" t="s">
        <v>38</v>
      </c>
      <c r="AB152" s="40" t="s">
        <v>67</v>
      </c>
      <c r="AC152" s="40" t="s">
        <v>67</v>
      </c>
      <c r="AD152" s="41" t="s">
        <v>35</v>
      </c>
      <c r="AE152" s="40" t="s">
        <v>158</v>
      </c>
      <c r="AF152" s="40" t="s">
        <v>38</v>
      </c>
      <c r="AG152" s="40" t="s">
        <v>38</v>
      </c>
      <c r="AH152" s="40" t="s">
        <v>284</v>
      </c>
      <c r="AI152" s="2">
        <f t="shared" si="9"/>
        <v>10.41</v>
      </c>
      <c r="AJ152" s="2">
        <f t="shared" si="10"/>
        <v>10.588333333333335</v>
      </c>
      <c r="AK152" s="42" t="str">
        <f t="shared" si="11"/>
        <v>Admis</v>
      </c>
      <c r="AL152" s="3"/>
      <c r="AM152" t="s">
        <v>853</v>
      </c>
      <c r="AN152" t="s">
        <v>1106</v>
      </c>
      <c r="AO152" t="s">
        <v>963</v>
      </c>
      <c r="AP152" t="s">
        <v>854</v>
      </c>
      <c r="AQ152" t="s">
        <v>855</v>
      </c>
    </row>
    <row r="153" spans="1:43" ht="15">
      <c r="A153" s="40">
        <v>145</v>
      </c>
      <c r="B153" s="40" t="s">
        <v>860</v>
      </c>
      <c r="C153" s="40" t="s">
        <v>861</v>
      </c>
      <c r="D153" s="40" t="s">
        <v>305</v>
      </c>
      <c r="E153" s="41" t="s">
        <v>123</v>
      </c>
      <c r="F153" s="40" t="s">
        <v>60</v>
      </c>
      <c r="G153" s="40" t="s">
        <v>43</v>
      </c>
      <c r="H153" s="40" t="s">
        <v>50</v>
      </c>
      <c r="I153" s="41" t="s">
        <v>607</v>
      </c>
      <c r="J153" s="40" t="s">
        <v>49</v>
      </c>
      <c r="K153" s="40" t="s">
        <v>67</v>
      </c>
      <c r="L153" s="40" t="s">
        <v>60</v>
      </c>
      <c r="M153" s="40" t="s">
        <v>33</v>
      </c>
      <c r="N153" s="41" t="s">
        <v>124</v>
      </c>
      <c r="O153" s="40" t="s">
        <v>49</v>
      </c>
      <c r="P153" s="40" t="s">
        <v>38</v>
      </c>
      <c r="Q153" s="40" t="s">
        <v>35</v>
      </c>
      <c r="R153" s="40" t="s">
        <v>40</v>
      </c>
      <c r="S153" s="2">
        <f t="shared" si="8"/>
        <v>10.805333333333332</v>
      </c>
      <c r="T153" s="41" t="s">
        <v>332</v>
      </c>
      <c r="U153" s="40" t="s">
        <v>134</v>
      </c>
      <c r="V153" s="40" t="s">
        <v>38</v>
      </c>
      <c r="W153" s="40" t="s">
        <v>74</v>
      </c>
      <c r="X153" s="40" t="s">
        <v>105</v>
      </c>
      <c r="Y153" s="41" t="s">
        <v>862</v>
      </c>
      <c r="Z153" s="40" t="s">
        <v>126</v>
      </c>
      <c r="AA153" s="40" t="s">
        <v>103</v>
      </c>
      <c r="AB153" s="40" t="s">
        <v>141</v>
      </c>
      <c r="AC153" s="40" t="s">
        <v>67</v>
      </c>
      <c r="AD153" s="41" t="s">
        <v>170</v>
      </c>
      <c r="AE153" s="40" t="s">
        <v>98</v>
      </c>
      <c r="AF153" s="40" t="s">
        <v>42</v>
      </c>
      <c r="AG153" s="40" t="s">
        <v>91</v>
      </c>
      <c r="AH153" s="40" t="s">
        <v>38</v>
      </c>
      <c r="AI153" s="2">
        <f t="shared" si="9"/>
        <v>10.247333333333334</v>
      </c>
      <c r="AJ153" s="2">
        <f t="shared" si="10"/>
        <v>10.526333333333334</v>
      </c>
      <c r="AK153" s="42" t="str">
        <f t="shared" si="11"/>
        <v>Admis</v>
      </c>
      <c r="AL153" s="3"/>
      <c r="AM153" t="s">
        <v>858</v>
      </c>
      <c r="AN153" t="s">
        <v>1107</v>
      </c>
      <c r="AO153" t="s">
        <v>980</v>
      </c>
      <c r="AP153" t="s">
        <v>859</v>
      </c>
      <c r="AQ153" t="s">
        <v>695</v>
      </c>
    </row>
    <row r="154" spans="1:43" ht="15">
      <c r="A154" s="40">
        <v>146</v>
      </c>
      <c r="B154" s="40" t="s">
        <v>863</v>
      </c>
      <c r="C154" s="40" t="s">
        <v>864</v>
      </c>
      <c r="D154" s="40" t="s">
        <v>226</v>
      </c>
      <c r="E154" s="41" t="s">
        <v>87</v>
      </c>
      <c r="F154" s="40" t="s">
        <v>134</v>
      </c>
      <c r="G154" s="40" t="s">
        <v>148</v>
      </c>
      <c r="H154" s="40" t="s">
        <v>50</v>
      </c>
      <c r="I154" s="41" t="s">
        <v>655</v>
      </c>
      <c r="J154" s="40" t="s">
        <v>85</v>
      </c>
      <c r="K154" s="40" t="s">
        <v>65</v>
      </c>
      <c r="L154" s="40" t="s">
        <v>38</v>
      </c>
      <c r="M154" s="40" t="s">
        <v>49</v>
      </c>
      <c r="N154" s="41" t="s">
        <v>222</v>
      </c>
      <c r="O154" s="40" t="s">
        <v>79</v>
      </c>
      <c r="P154" s="40" t="s">
        <v>33</v>
      </c>
      <c r="Q154" s="40" t="s">
        <v>33</v>
      </c>
      <c r="R154" s="40" t="s">
        <v>38</v>
      </c>
      <c r="S154" s="2">
        <f t="shared" si="8"/>
        <v>10.523333333333333</v>
      </c>
      <c r="T154" s="41" t="s">
        <v>42</v>
      </c>
      <c r="U154" s="40" t="s">
        <v>43</v>
      </c>
      <c r="V154" s="40" t="s">
        <v>97</v>
      </c>
      <c r="W154" s="40" t="s">
        <v>60</v>
      </c>
      <c r="X154" s="40" t="s">
        <v>105</v>
      </c>
      <c r="Y154" s="41" t="s">
        <v>45</v>
      </c>
      <c r="Z154" s="40" t="s">
        <v>161</v>
      </c>
      <c r="AA154" s="40" t="s">
        <v>97</v>
      </c>
      <c r="AB154" s="40" t="s">
        <v>44</v>
      </c>
      <c r="AC154" s="40" t="s">
        <v>114</v>
      </c>
      <c r="AD154" s="41" t="s">
        <v>85</v>
      </c>
      <c r="AE154" s="40" t="s">
        <v>146</v>
      </c>
      <c r="AF154" s="40" t="s">
        <v>161</v>
      </c>
      <c r="AG154" s="40" t="s">
        <v>154</v>
      </c>
      <c r="AH154" s="40" t="s">
        <v>42</v>
      </c>
      <c r="AI154" s="2">
        <f t="shared" si="9"/>
        <v>10.69</v>
      </c>
      <c r="AJ154" s="2">
        <f t="shared" si="10"/>
        <v>10.606666666666666</v>
      </c>
      <c r="AK154" s="42" t="str">
        <f t="shared" si="11"/>
        <v>Admis</v>
      </c>
      <c r="AL154" s="3"/>
      <c r="AM154" t="s">
        <v>860</v>
      </c>
      <c r="AN154" t="s">
        <v>1108</v>
      </c>
      <c r="AO154" t="s">
        <v>1109</v>
      </c>
      <c r="AP154" t="s">
        <v>861</v>
      </c>
      <c r="AQ154" t="s">
        <v>305</v>
      </c>
    </row>
    <row r="155" spans="1:43" ht="15">
      <c r="A155" s="40">
        <v>147</v>
      </c>
      <c r="B155" s="40" t="s">
        <v>865</v>
      </c>
      <c r="C155" s="40" t="s">
        <v>866</v>
      </c>
      <c r="D155" s="40" t="s">
        <v>867</v>
      </c>
      <c r="E155" s="41" t="s">
        <v>212</v>
      </c>
      <c r="F155" s="40" t="s">
        <v>43</v>
      </c>
      <c r="G155" s="40" t="s">
        <v>64</v>
      </c>
      <c r="H155" s="40" t="s">
        <v>38</v>
      </c>
      <c r="I155" s="41" t="s">
        <v>612</v>
      </c>
      <c r="J155" s="40" t="s">
        <v>33</v>
      </c>
      <c r="K155" s="40" t="s">
        <v>65</v>
      </c>
      <c r="L155" s="40" t="s">
        <v>45</v>
      </c>
      <c r="M155" s="40" t="s">
        <v>50</v>
      </c>
      <c r="N155" s="41" t="s">
        <v>549</v>
      </c>
      <c r="O155" s="40" t="s">
        <v>171</v>
      </c>
      <c r="P155" s="40" t="s">
        <v>38</v>
      </c>
      <c r="Q155" s="40" t="s">
        <v>146</v>
      </c>
      <c r="R155" s="40" t="s">
        <v>161</v>
      </c>
      <c r="S155" s="2">
        <f t="shared" si="8"/>
        <v>10.777999999999999</v>
      </c>
      <c r="T155" s="41" t="s">
        <v>479</v>
      </c>
      <c r="U155" s="40" t="s">
        <v>130</v>
      </c>
      <c r="V155" s="40" t="s">
        <v>56</v>
      </c>
      <c r="W155" s="40" t="s">
        <v>60</v>
      </c>
      <c r="X155" s="40" t="s">
        <v>105</v>
      </c>
      <c r="Y155" s="41" t="s">
        <v>362</v>
      </c>
      <c r="Z155" s="40" t="s">
        <v>85</v>
      </c>
      <c r="AA155" s="40" t="s">
        <v>85</v>
      </c>
      <c r="AB155" s="40" t="s">
        <v>60</v>
      </c>
      <c r="AC155" s="40" t="s">
        <v>43</v>
      </c>
      <c r="AD155" s="41" t="s">
        <v>506</v>
      </c>
      <c r="AE155" s="40" t="s">
        <v>33</v>
      </c>
      <c r="AF155" s="40" t="s">
        <v>59</v>
      </c>
      <c r="AG155" s="40" t="s">
        <v>35</v>
      </c>
      <c r="AH155" s="40" t="s">
        <v>239</v>
      </c>
      <c r="AI155" s="2">
        <f t="shared" si="9"/>
        <v>9.933333333333334</v>
      </c>
      <c r="AJ155" s="2">
        <f t="shared" si="10"/>
        <v>10.355666666666666</v>
      </c>
      <c r="AK155" s="42" t="str">
        <f t="shared" si="11"/>
        <v>Admis</v>
      </c>
      <c r="AL155" s="3"/>
      <c r="AM155" t="s">
        <v>863</v>
      </c>
      <c r="AN155" t="s">
        <v>957</v>
      </c>
      <c r="AO155" t="s">
        <v>1003</v>
      </c>
      <c r="AP155" t="s">
        <v>864</v>
      </c>
      <c r="AQ155" t="s">
        <v>226</v>
      </c>
    </row>
    <row r="156" spans="1:43" ht="15">
      <c r="A156" s="40">
        <v>148</v>
      </c>
      <c r="B156" s="40" t="s">
        <v>868</v>
      </c>
      <c r="C156" s="40" t="s">
        <v>869</v>
      </c>
      <c r="D156" s="40" t="s">
        <v>615</v>
      </c>
      <c r="E156" s="41" t="s">
        <v>320</v>
      </c>
      <c r="F156" s="40" t="s">
        <v>67</v>
      </c>
      <c r="G156" s="40" t="s">
        <v>50</v>
      </c>
      <c r="H156" s="40" t="s">
        <v>60</v>
      </c>
      <c r="I156" s="41" t="s">
        <v>595</v>
      </c>
      <c r="J156" s="40" t="s">
        <v>34</v>
      </c>
      <c r="K156" s="40" t="s">
        <v>33</v>
      </c>
      <c r="L156" s="40" t="s">
        <v>38</v>
      </c>
      <c r="M156" s="40" t="s">
        <v>49</v>
      </c>
      <c r="N156" s="41" t="s">
        <v>119</v>
      </c>
      <c r="O156" s="40" t="s">
        <v>38</v>
      </c>
      <c r="P156" s="40" t="s">
        <v>65</v>
      </c>
      <c r="Q156" s="40" t="s">
        <v>35</v>
      </c>
      <c r="R156" s="40" t="s">
        <v>108</v>
      </c>
      <c r="S156" s="2">
        <f t="shared" si="8"/>
        <v>10.754</v>
      </c>
      <c r="T156" s="41" t="s">
        <v>257</v>
      </c>
      <c r="U156" s="40" t="s">
        <v>91</v>
      </c>
      <c r="V156" s="40" t="s">
        <v>85</v>
      </c>
      <c r="W156" s="40" t="s">
        <v>56</v>
      </c>
      <c r="X156" s="40" t="s">
        <v>105</v>
      </c>
      <c r="Y156" s="41" t="s">
        <v>870</v>
      </c>
      <c r="Z156" s="40" t="s">
        <v>41</v>
      </c>
      <c r="AA156" s="40" t="s">
        <v>103</v>
      </c>
      <c r="AB156" s="40" t="s">
        <v>32</v>
      </c>
      <c r="AC156" s="40" t="s">
        <v>60</v>
      </c>
      <c r="AD156" s="41" t="s">
        <v>61</v>
      </c>
      <c r="AE156" s="40" t="s">
        <v>33</v>
      </c>
      <c r="AF156" s="40" t="s">
        <v>33</v>
      </c>
      <c r="AG156" s="40" t="s">
        <v>35</v>
      </c>
      <c r="AH156" s="40" t="s">
        <v>69</v>
      </c>
      <c r="AI156" s="2">
        <f t="shared" si="9"/>
        <v>10.758666666666667</v>
      </c>
      <c r="AJ156" s="2">
        <f t="shared" si="10"/>
        <v>10.756333333333334</v>
      </c>
      <c r="AK156" s="42" t="str">
        <f t="shared" si="11"/>
        <v>Admis</v>
      </c>
      <c r="AL156" s="3"/>
      <c r="AM156" t="s">
        <v>865</v>
      </c>
      <c r="AN156" t="s">
        <v>1110</v>
      </c>
      <c r="AO156" t="s">
        <v>948</v>
      </c>
      <c r="AP156" t="s">
        <v>866</v>
      </c>
      <c r="AQ156" t="s">
        <v>867</v>
      </c>
    </row>
    <row r="157" spans="1:43" ht="15">
      <c r="A157" s="40">
        <v>149</v>
      </c>
      <c r="B157" s="40" t="s">
        <v>871</v>
      </c>
      <c r="C157" s="40" t="s">
        <v>869</v>
      </c>
      <c r="D157" s="40" t="s">
        <v>872</v>
      </c>
      <c r="E157" s="41" t="s">
        <v>873</v>
      </c>
      <c r="F157" s="40" t="s">
        <v>131</v>
      </c>
      <c r="G157" s="40" t="s">
        <v>194</v>
      </c>
      <c r="H157" s="40" t="s">
        <v>59</v>
      </c>
      <c r="I157" s="41" t="s">
        <v>874</v>
      </c>
      <c r="J157" s="40" t="s">
        <v>85</v>
      </c>
      <c r="K157" s="40" t="s">
        <v>116</v>
      </c>
      <c r="L157" s="40" t="s">
        <v>142</v>
      </c>
      <c r="M157" s="40" t="s">
        <v>85</v>
      </c>
      <c r="N157" s="41" t="s">
        <v>35</v>
      </c>
      <c r="O157" s="40" t="s">
        <v>65</v>
      </c>
      <c r="P157" s="40" t="s">
        <v>59</v>
      </c>
      <c r="Q157" s="40" t="s">
        <v>146</v>
      </c>
      <c r="R157" s="40" t="s">
        <v>394</v>
      </c>
      <c r="S157" s="2">
        <f t="shared" si="8"/>
        <v>8.368</v>
      </c>
      <c r="T157" s="41" t="s">
        <v>875</v>
      </c>
      <c r="U157" s="40" t="s">
        <v>134</v>
      </c>
      <c r="V157" s="40" t="s">
        <v>116</v>
      </c>
      <c r="W157" s="40" t="s">
        <v>154</v>
      </c>
      <c r="X157" s="40" t="s">
        <v>105</v>
      </c>
      <c r="Y157" s="41" t="s">
        <v>406</v>
      </c>
      <c r="Z157" s="40" t="s">
        <v>174</v>
      </c>
      <c r="AA157" s="40" t="s">
        <v>34</v>
      </c>
      <c r="AB157" s="40" t="s">
        <v>60</v>
      </c>
      <c r="AC157" s="40" t="s">
        <v>38</v>
      </c>
      <c r="AD157" s="41" t="s">
        <v>55</v>
      </c>
      <c r="AE157" s="40" t="s">
        <v>199</v>
      </c>
      <c r="AF157" s="40" t="s">
        <v>33</v>
      </c>
      <c r="AG157" s="40" t="s">
        <v>146</v>
      </c>
      <c r="AH157" s="40" t="s">
        <v>41</v>
      </c>
      <c r="AI157" s="2">
        <f t="shared" si="9"/>
        <v>10.008000000000001</v>
      </c>
      <c r="AJ157" s="2">
        <f t="shared" si="10"/>
        <v>9.188</v>
      </c>
      <c r="AK157" s="42" t="str">
        <f t="shared" si="11"/>
        <v>AJourné</v>
      </c>
      <c r="AL157" s="3"/>
      <c r="AM157" t="s">
        <v>868</v>
      </c>
      <c r="AN157" t="s">
        <v>1111</v>
      </c>
      <c r="AO157" t="s">
        <v>1112</v>
      </c>
      <c r="AP157" t="s">
        <v>869</v>
      </c>
      <c r="AQ157" t="s">
        <v>615</v>
      </c>
    </row>
    <row r="158" spans="1:43" ht="15">
      <c r="A158" s="40">
        <v>150</v>
      </c>
      <c r="B158" s="40" t="s">
        <v>876</v>
      </c>
      <c r="C158" s="40" t="s">
        <v>877</v>
      </c>
      <c r="D158" s="40" t="s">
        <v>878</v>
      </c>
      <c r="E158" s="41" t="s">
        <v>56</v>
      </c>
      <c r="F158" s="40" t="s">
        <v>33</v>
      </c>
      <c r="G158" s="40" t="s">
        <v>56</v>
      </c>
      <c r="H158" s="40" t="s">
        <v>32</v>
      </c>
      <c r="I158" s="41" t="s">
        <v>186</v>
      </c>
      <c r="J158" s="40" t="s">
        <v>35</v>
      </c>
      <c r="K158" s="40" t="s">
        <v>43</v>
      </c>
      <c r="L158" s="40" t="s">
        <v>45</v>
      </c>
      <c r="M158" s="40" t="s">
        <v>34</v>
      </c>
      <c r="N158" s="41" t="s">
        <v>183</v>
      </c>
      <c r="O158" s="40" t="s">
        <v>58</v>
      </c>
      <c r="P158" s="40" t="s">
        <v>33</v>
      </c>
      <c r="Q158" s="40" t="s">
        <v>97</v>
      </c>
      <c r="R158" s="40" t="s">
        <v>33</v>
      </c>
      <c r="S158" s="2">
        <f t="shared" si="8"/>
        <v>10.729333333333333</v>
      </c>
      <c r="T158" s="41" t="s">
        <v>879</v>
      </c>
      <c r="U158" s="40" t="s">
        <v>134</v>
      </c>
      <c r="V158" s="40" t="s">
        <v>39</v>
      </c>
      <c r="W158" s="40" t="s">
        <v>97</v>
      </c>
      <c r="X158" s="40" t="s">
        <v>105</v>
      </c>
      <c r="Y158" s="41" t="s">
        <v>558</v>
      </c>
      <c r="Z158" s="40" t="s">
        <v>49</v>
      </c>
      <c r="AA158" s="40" t="s">
        <v>96</v>
      </c>
      <c r="AB158" s="40" t="s">
        <v>56</v>
      </c>
      <c r="AC158" s="40" t="s">
        <v>32</v>
      </c>
      <c r="AD158" s="41" t="s">
        <v>263</v>
      </c>
      <c r="AE158" s="40" t="s">
        <v>50</v>
      </c>
      <c r="AF158" s="40" t="s">
        <v>42</v>
      </c>
      <c r="AG158" s="40" t="s">
        <v>85</v>
      </c>
      <c r="AH158" s="40" t="s">
        <v>33</v>
      </c>
      <c r="AI158" s="2">
        <f t="shared" si="9"/>
        <v>10.598666666666668</v>
      </c>
      <c r="AJ158" s="2">
        <f t="shared" si="10"/>
        <v>10.664000000000001</v>
      </c>
      <c r="AK158" s="42" t="str">
        <f t="shared" si="11"/>
        <v>Admis</v>
      </c>
      <c r="AL158" s="3"/>
      <c r="AM158" t="s">
        <v>871</v>
      </c>
      <c r="AN158" t="s">
        <v>1113</v>
      </c>
      <c r="AO158" t="s">
        <v>982</v>
      </c>
      <c r="AP158" t="s">
        <v>869</v>
      </c>
      <c r="AQ158" t="s">
        <v>872</v>
      </c>
    </row>
    <row r="159" spans="1:43" ht="15">
      <c r="A159" s="40">
        <v>151</v>
      </c>
      <c r="B159" s="40" t="s">
        <v>880</v>
      </c>
      <c r="C159" s="40" t="s">
        <v>881</v>
      </c>
      <c r="D159" s="40" t="s">
        <v>882</v>
      </c>
      <c r="E159" s="41" t="s">
        <v>803</v>
      </c>
      <c r="F159" s="40" t="s">
        <v>134</v>
      </c>
      <c r="G159" s="40" t="s">
        <v>67</v>
      </c>
      <c r="H159" s="40" t="s">
        <v>33</v>
      </c>
      <c r="I159" s="41" t="s">
        <v>186</v>
      </c>
      <c r="J159" s="40" t="s">
        <v>49</v>
      </c>
      <c r="K159" s="40" t="s">
        <v>56</v>
      </c>
      <c r="L159" s="40" t="s">
        <v>43</v>
      </c>
      <c r="M159" s="40" t="s">
        <v>34</v>
      </c>
      <c r="N159" s="41" t="s">
        <v>34</v>
      </c>
      <c r="O159" s="40" t="s">
        <v>92</v>
      </c>
      <c r="P159" s="40" t="s">
        <v>33</v>
      </c>
      <c r="Q159" s="40" t="s">
        <v>146</v>
      </c>
      <c r="R159" s="40" t="s">
        <v>92</v>
      </c>
      <c r="S159" s="2">
        <f t="shared" si="8"/>
        <v>10.716000000000001</v>
      </c>
      <c r="T159" s="41" t="s">
        <v>133</v>
      </c>
      <c r="U159" s="40" t="s">
        <v>333</v>
      </c>
      <c r="V159" s="40" t="s">
        <v>67</v>
      </c>
      <c r="W159" s="40" t="s">
        <v>45</v>
      </c>
      <c r="X159" s="40" t="s">
        <v>59</v>
      </c>
      <c r="Y159" s="41" t="s">
        <v>457</v>
      </c>
      <c r="Z159" s="40" t="s">
        <v>49</v>
      </c>
      <c r="AA159" s="40" t="s">
        <v>85</v>
      </c>
      <c r="AB159" s="40" t="s">
        <v>60</v>
      </c>
      <c r="AC159" s="40" t="s">
        <v>99</v>
      </c>
      <c r="AD159" s="41" t="s">
        <v>144</v>
      </c>
      <c r="AE159" s="40" t="s">
        <v>85</v>
      </c>
      <c r="AF159" s="40" t="s">
        <v>42</v>
      </c>
      <c r="AG159" s="40" t="s">
        <v>96</v>
      </c>
      <c r="AH159" s="40" t="s">
        <v>80</v>
      </c>
      <c r="AI159" s="2">
        <f t="shared" si="9"/>
        <v>10.616666666666667</v>
      </c>
      <c r="AJ159" s="2">
        <f t="shared" si="10"/>
        <v>10.666333333333334</v>
      </c>
      <c r="AK159" s="42" t="str">
        <f t="shared" si="11"/>
        <v>Admis</v>
      </c>
      <c r="AL159" s="3"/>
      <c r="AM159" t="s">
        <v>876</v>
      </c>
      <c r="AN159" t="s">
        <v>1114</v>
      </c>
      <c r="AO159" t="s">
        <v>1080</v>
      </c>
      <c r="AP159" t="s">
        <v>877</v>
      </c>
      <c r="AQ159" t="s">
        <v>878</v>
      </c>
    </row>
    <row r="160" spans="1:43" ht="15">
      <c r="A160" s="40">
        <v>152</v>
      </c>
      <c r="B160" s="40" t="s">
        <v>883</v>
      </c>
      <c r="C160" s="40" t="s">
        <v>884</v>
      </c>
      <c r="D160" s="40" t="s">
        <v>793</v>
      </c>
      <c r="E160" s="41" t="s">
        <v>339</v>
      </c>
      <c r="F160" s="40" t="s">
        <v>42</v>
      </c>
      <c r="G160" s="40" t="s">
        <v>60</v>
      </c>
      <c r="H160" s="40" t="s">
        <v>33</v>
      </c>
      <c r="I160" s="41" t="s">
        <v>885</v>
      </c>
      <c r="J160" s="40" t="s">
        <v>85</v>
      </c>
      <c r="K160" s="40" t="s">
        <v>114</v>
      </c>
      <c r="L160" s="40" t="s">
        <v>67</v>
      </c>
      <c r="M160" s="40" t="s">
        <v>85</v>
      </c>
      <c r="N160" s="41" t="s">
        <v>68</v>
      </c>
      <c r="O160" s="40" t="s">
        <v>33</v>
      </c>
      <c r="P160" s="40" t="s">
        <v>42</v>
      </c>
      <c r="Q160" s="40" t="s">
        <v>85</v>
      </c>
      <c r="R160" s="40" t="s">
        <v>33</v>
      </c>
      <c r="S160" s="2">
        <f t="shared" si="8"/>
        <v>10.132</v>
      </c>
      <c r="T160" s="41" t="s">
        <v>228</v>
      </c>
      <c r="U160" s="40" t="s">
        <v>116</v>
      </c>
      <c r="V160" s="40" t="s">
        <v>32</v>
      </c>
      <c r="W160" s="40" t="s">
        <v>60</v>
      </c>
      <c r="X160" s="40" t="s">
        <v>105</v>
      </c>
      <c r="Y160" s="41" t="s">
        <v>886</v>
      </c>
      <c r="Z160" s="40" t="s">
        <v>49</v>
      </c>
      <c r="AA160" s="40" t="s">
        <v>80</v>
      </c>
      <c r="AB160" s="40" t="s">
        <v>32</v>
      </c>
      <c r="AC160" s="40" t="s">
        <v>43</v>
      </c>
      <c r="AD160" s="41" t="s">
        <v>61</v>
      </c>
      <c r="AE160" s="40" t="s">
        <v>34</v>
      </c>
      <c r="AF160" s="40" t="s">
        <v>44</v>
      </c>
      <c r="AG160" s="40" t="s">
        <v>97</v>
      </c>
      <c r="AH160" s="40" t="s">
        <v>98</v>
      </c>
      <c r="AI160" s="2">
        <f t="shared" si="9"/>
        <v>10.431333333333333</v>
      </c>
      <c r="AJ160" s="2">
        <f t="shared" si="10"/>
        <v>10.281666666666666</v>
      </c>
      <c r="AK160" s="42" t="str">
        <f t="shared" si="11"/>
        <v>Admis</v>
      </c>
      <c r="AL160" s="3"/>
      <c r="AM160" t="s">
        <v>880</v>
      </c>
      <c r="AN160" t="s">
        <v>1115</v>
      </c>
      <c r="AO160" t="s">
        <v>949</v>
      </c>
      <c r="AP160" t="s">
        <v>881</v>
      </c>
      <c r="AQ160" t="s">
        <v>882</v>
      </c>
    </row>
    <row r="161" spans="1:43" ht="15">
      <c r="A161" s="40">
        <v>153</v>
      </c>
      <c r="B161" s="40" t="s">
        <v>887</v>
      </c>
      <c r="C161" s="40" t="s">
        <v>888</v>
      </c>
      <c r="D161" s="40" t="s">
        <v>152</v>
      </c>
      <c r="E161" s="41" t="s">
        <v>509</v>
      </c>
      <c r="F161" s="40" t="s">
        <v>268</v>
      </c>
      <c r="G161" s="40" t="s">
        <v>39</v>
      </c>
      <c r="H161" s="40" t="s">
        <v>99</v>
      </c>
      <c r="I161" s="41" t="s">
        <v>889</v>
      </c>
      <c r="J161" s="40" t="s">
        <v>33</v>
      </c>
      <c r="K161" s="40" t="s">
        <v>312</v>
      </c>
      <c r="L161" s="40" t="s">
        <v>105</v>
      </c>
      <c r="M161" s="40" t="s">
        <v>154</v>
      </c>
      <c r="N161" s="41" t="s">
        <v>37</v>
      </c>
      <c r="O161" s="40" t="s">
        <v>65</v>
      </c>
      <c r="P161" s="40" t="s">
        <v>318</v>
      </c>
      <c r="Q161" s="40" t="s">
        <v>50</v>
      </c>
      <c r="R161" s="40" t="s">
        <v>115</v>
      </c>
      <c r="S161" s="2">
        <f t="shared" si="8"/>
        <v>6.683999999999999</v>
      </c>
      <c r="T161" s="41" t="s">
        <v>890</v>
      </c>
      <c r="U161" s="40" t="s">
        <v>359</v>
      </c>
      <c r="V161" s="40" t="s">
        <v>56</v>
      </c>
      <c r="W161" s="40" t="s">
        <v>67</v>
      </c>
      <c r="X161" s="40" t="s">
        <v>51</v>
      </c>
      <c r="Y161" s="41" t="s">
        <v>891</v>
      </c>
      <c r="Z161" s="40" t="s">
        <v>41</v>
      </c>
      <c r="AA161" s="40" t="s">
        <v>97</v>
      </c>
      <c r="AB161" s="40" t="s">
        <v>32</v>
      </c>
      <c r="AC161" s="40" t="s">
        <v>67</v>
      </c>
      <c r="AD161" s="41" t="s">
        <v>892</v>
      </c>
      <c r="AE161" s="40" t="s">
        <v>51</v>
      </c>
      <c r="AF161" s="40" t="s">
        <v>135</v>
      </c>
      <c r="AG161" s="40" t="s">
        <v>97</v>
      </c>
      <c r="AH161" s="40" t="s">
        <v>101</v>
      </c>
      <c r="AI161" s="2">
        <f t="shared" si="9"/>
        <v>8.242</v>
      </c>
      <c r="AJ161" s="2">
        <f t="shared" si="10"/>
        <v>7.463</v>
      </c>
      <c r="AK161" s="42" t="str">
        <f t="shared" si="11"/>
        <v>AJourné</v>
      </c>
      <c r="AL161" s="3"/>
      <c r="AM161" t="s">
        <v>883</v>
      </c>
      <c r="AN161" t="s">
        <v>1116</v>
      </c>
      <c r="AO161" t="s">
        <v>974</v>
      </c>
      <c r="AP161" t="s">
        <v>884</v>
      </c>
      <c r="AQ161" t="s">
        <v>793</v>
      </c>
    </row>
    <row r="162" spans="1:43" ht="15">
      <c r="A162" s="40">
        <v>154</v>
      </c>
      <c r="B162" s="40" t="s">
        <v>893</v>
      </c>
      <c r="C162" s="40" t="s">
        <v>894</v>
      </c>
      <c r="D162" s="40" t="s">
        <v>226</v>
      </c>
      <c r="E162" s="41" t="s">
        <v>594</v>
      </c>
      <c r="F162" s="40" t="s">
        <v>74</v>
      </c>
      <c r="G162" s="40" t="s">
        <v>33</v>
      </c>
      <c r="H162" s="40" t="s">
        <v>99</v>
      </c>
      <c r="I162" s="41" t="s">
        <v>673</v>
      </c>
      <c r="J162" s="40" t="s">
        <v>34</v>
      </c>
      <c r="K162" s="40" t="s">
        <v>116</v>
      </c>
      <c r="L162" s="40" t="s">
        <v>74</v>
      </c>
      <c r="M162" s="40" t="s">
        <v>33</v>
      </c>
      <c r="N162" s="41" t="s">
        <v>157</v>
      </c>
      <c r="O162" s="40" t="s">
        <v>59</v>
      </c>
      <c r="P162" s="40" t="s">
        <v>33</v>
      </c>
      <c r="Q162" s="40" t="s">
        <v>161</v>
      </c>
      <c r="R162" s="40" t="s">
        <v>96</v>
      </c>
      <c r="S162" s="2">
        <f t="shared" si="8"/>
        <v>10.003999999999998</v>
      </c>
      <c r="T162" s="41" t="s">
        <v>794</v>
      </c>
      <c r="U162" s="40" t="s">
        <v>114</v>
      </c>
      <c r="V162" s="40" t="s">
        <v>32</v>
      </c>
      <c r="W162" s="40" t="s">
        <v>38</v>
      </c>
      <c r="X162" s="40" t="s">
        <v>59</v>
      </c>
      <c r="Y162" s="41" t="s">
        <v>392</v>
      </c>
      <c r="Z162" s="40" t="s">
        <v>96</v>
      </c>
      <c r="AA162" s="40" t="s">
        <v>97</v>
      </c>
      <c r="AB162" s="40" t="s">
        <v>44</v>
      </c>
      <c r="AC162" s="40" t="s">
        <v>43</v>
      </c>
      <c r="AD162" s="41" t="s">
        <v>136</v>
      </c>
      <c r="AE162" s="40" t="s">
        <v>101</v>
      </c>
      <c r="AF162" s="40" t="s">
        <v>44</v>
      </c>
      <c r="AG162" s="40" t="s">
        <v>35</v>
      </c>
      <c r="AH162" s="40" t="s">
        <v>284</v>
      </c>
      <c r="AI162" s="2">
        <f t="shared" si="9"/>
        <v>10.522666666666668</v>
      </c>
      <c r="AJ162" s="2">
        <f t="shared" si="10"/>
        <v>10.263333333333332</v>
      </c>
      <c r="AK162" s="42" t="str">
        <f t="shared" si="11"/>
        <v>Admis</v>
      </c>
      <c r="AL162" s="3"/>
      <c r="AM162" t="s">
        <v>887</v>
      </c>
      <c r="AN162" t="s">
        <v>1117</v>
      </c>
      <c r="AO162" t="s">
        <v>979</v>
      </c>
      <c r="AP162" t="s">
        <v>888</v>
      </c>
      <c r="AQ162" t="s">
        <v>152</v>
      </c>
    </row>
    <row r="163" spans="1:43" ht="15">
      <c r="A163" s="40">
        <v>155</v>
      </c>
      <c r="B163" s="40" t="s">
        <v>895</v>
      </c>
      <c r="C163" s="40" t="s">
        <v>896</v>
      </c>
      <c r="D163" s="40" t="s">
        <v>630</v>
      </c>
      <c r="E163" s="41" t="s">
        <v>331</v>
      </c>
      <c r="F163" s="40" t="s">
        <v>42</v>
      </c>
      <c r="G163" s="40" t="s">
        <v>75</v>
      </c>
      <c r="H163" s="40" t="s">
        <v>67</v>
      </c>
      <c r="I163" s="41" t="s">
        <v>221</v>
      </c>
      <c r="J163" s="40" t="s">
        <v>35</v>
      </c>
      <c r="K163" s="40" t="s">
        <v>155</v>
      </c>
      <c r="L163" s="40" t="s">
        <v>33</v>
      </c>
      <c r="M163" s="40" t="s">
        <v>103</v>
      </c>
      <c r="N163" s="41" t="s">
        <v>40</v>
      </c>
      <c r="O163" s="40" t="s">
        <v>33</v>
      </c>
      <c r="P163" s="40" t="s">
        <v>59</v>
      </c>
      <c r="Q163" s="40" t="s">
        <v>103</v>
      </c>
      <c r="R163" s="40" t="s">
        <v>49</v>
      </c>
      <c r="S163" s="2">
        <f t="shared" si="8"/>
        <v>10.681333333333335</v>
      </c>
      <c r="T163" s="41" t="s">
        <v>550</v>
      </c>
      <c r="U163" s="40" t="s">
        <v>44</v>
      </c>
      <c r="V163" s="40" t="s">
        <v>43</v>
      </c>
      <c r="W163" s="40" t="s">
        <v>42</v>
      </c>
      <c r="X163" s="40" t="s">
        <v>59</v>
      </c>
      <c r="Y163" s="41" t="s">
        <v>147</v>
      </c>
      <c r="Z163" s="40" t="s">
        <v>49</v>
      </c>
      <c r="AA163" s="40" t="s">
        <v>33</v>
      </c>
      <c r="AB163" s="40" t="s">
        <v>32</v>
      </c>
      <c r="AC163" s="40" t="s">
        <v>32</v>
      </c>
      <c r="AD163" s="41" t="s">
        <v>85</v>
      </c>
      <c r="AE163" s="40" t="s">
        <v>38</v>
      </c>
      <c r="AF163" s="40" t="s">
        <v>33</v>
      </c>
      <c r="AG163" s="40" t="s">
        <v>85</v>
      </c>
      <c r="AH163" s="40" t="s">
        <v>161</v>
      </c>
      <c r="AI163" s="2">
        <f t="shared" si="9"/>
        <v>10.427999999999999</v>
      </c>
      <c r="AJ163" s="2">
        <f t="shared" si="10"/>
        <v>10.554666666666666</v>
      </c>
      <c r="AK163" s="42" t="str">
        <f t="shared" si="11"/>
        <v>Admis</v>
      </c>
      <c r="AL163" s="3"/>
      <c r="AM163" t="s">
        <v>893</v>
      </c>
      <c r="AN163" t="s">
        <v>1118</v>
      </c>
      <c r="AO163" t="s">
        <v>1047</v>
      </c>
      <c r="AP163" t="s">
        <v>894</v>
      </c>
      <c r="AQ163" t="s">
        <v>226</v>
      </c>
    </row>
    <row r="164" spans="1:43" ht="15">
      <c r="A164" s="40">
        <v>156</v>
      </c>
      <c r="B164" s="40" t="s">
        <v>897</v>
      </c>
      <c r="C164" s="40" t="s">
        <v>898</v>
      </c>
      <c r="D164" s="40" t="s">
        <v>727</v>
      </c>
      <c r="E164" s="41" t="s">
        <v>250</v>
      </c>
      <c r="F164" s="40" t="s">
        <v>33</v>
      </c>
      <c r="G164" s="40" t="s">
        <v>45</v>
      </c>
      <c r="H164" s="40" t="s">
        <v>154</v>
      </c>
      <c r="I164" s="41" t="s">
        <v>514</v>
      </c>
      <c r="J164" s="40" t="s">
        <v>49</v>
      </c>
      <c r="K164" s="40" t="s">
        <v>65</v>
      </c>
      <c r="L164" s="40" t="s">
        <v>60</v>
      </c>
      <c r="M164" s="40" t="s">
        <v>103</v>
      </c>
      <c r="N164" s="41" t="s">
        <v>50</v>
      </c>
      <c r="O164" s="40" t="s">
        <v>97</v>
      </c>
      <c r="P164" s="40" t="s">
        <v>44</v>
      </c>
      <c r="Q164" s="40" t="s">
        <v>44</v>
      </c>
      <c r="R164" s="40" t="s">
        <v>97</v>
      </c>
      <c r="S164" s="2">
        <f t="shared" si="8"/>
        <v>10.807333333333334</v>
      </c>
      <c r="T164" s="41" t="s">
        <v>899</v>
      </c>
      <c r="U164" s="40" t="s">
        <v>114</v>
      </c>
      <c r="V164" s="40" t="s">
        <v>90</v>
      </c>
      <c r="W164" s="40" t="s">
        <v>43</v>
      </c>
      <c r="X164" s="40" t="s">
        <v>105</v>
      </c>
      <c r="Y164" s="41" t="s">
        <v>387</v>
      </c>
      <c r="Z164" s="40" t="s">
        <v>97</v>
      </c>
      <c r="AA164" s="40" t="s">
        <v>97</v>
      </c>
      <c r="AB164" s="40" t="s">
        <v>33</v>
      </c>
      <c r="AC164" s="40" t="s">
        <v>188</v>
      </c>
      <c r="AD164" s="41" t="s">
        <v>900</v>
      </c>
      <c r="AE164" s="40" t="s">
        <v>68</v>
      </c>
      <c r="AF164" s="40" t="s">
        <v>97</v>
      </c>
      <c r="AG164" s="40" t="s">
        <v>65</v>
      </c>
      <c r="AH164" s="40" t="s">
        <v>51</v>
      </c>
      <c r="AI164" s="2">
        <f t="shared" si="9"/>
        <v>9.558</v>
      </c>
      <c r="AJ164" s="2">
        <f t="shared" si="10"/>
        <v>10.182666666666666</v>
      </c>
      <c r="AK164" s="42" t="str">
        <f t="shared" si="11"/>
        <v>Admis</v>
      </c>
      <c r="AL164" s="3"/>
      <c r="AM164" t="s">
        <v>895</v>
      </c>
      <c r="AN164" t="s">
        <v>1119</v>
      </c>
      <c r="AO164" t="s">
        <v>1120</v>
      </c>
      <c r="AP164" t="s">
        <v>896</v>
      </c>
      <c r="AQ164" t="s">
        <v>630</v>
      </c>
    </row>
    <row r="165" spans="1:43" ht="15">
      <c r="A165" s="40">
        <v>157</v>
      </c>
      <c r="B165" s="40" t="s">
        <v>901</v>
      </c>
      <c r="C165" s="40" t="s">
        <v>902</v>
      </c>
      <c r="D165" s="40" t="s">
        <v>903</v>
      </c>
      <c r="E165" s="41" t="s">
        <v>67</v>
      </c>
      <c r="F165" s="40" t="s">
        <v>59</v>
      </c>
      <c r="G165" s="40" t="s">
        <v>50</v>
      </c>
      <c r="H165" s="40" t="s">
        <v>50</v>
      </c>
      <c r="I165" s="41" t="s">
        <v>557</v>
      </c>
      <c r="J165" s="40" t="s">
        <v>85</v>
      </c>
      <c r="K165" s="40" t="s">
        <v>131</v>
      </c>
      <c r="L165" s="40" t="s">
        <v>60</v>
      </c>
      <c r="M165" s="40" t="s">
        <v>139</v>
      </c>
      <c r="N165" s="41" t="s">
        <v>249</v>
      </c>
      <c r="O165" s="40" t="s">
        <v>33</v>
      </c>
      <c r="P165" s="40" t="s">
        <v>59</v>
      </c>
      <c r="Q165" s="40" t="s">
        <v>33</v>
      </c>
      <c r="R165" s="40" t="s">
        <v>35</v>
      </c>
      <c r="S165" s="2">
        <f t="shared" si="8"/>
        <v>10.204</v>
      </c>
      <c r="T165" s="41" t="s">
        <v>42</v>
      </c>
      <c r="U165" s="40" t="s">
        <v>116</v>
      </c>
      <c r="V165" s="40" t="s">
        <v>38</v>
      </c>
      <c r="W165" s="40" t="s">
        <v>32</v>
      </c>
      <c r="X165" s="40" t="s">
        <v>59</v>
      </c>
      <c r="Y165" s="41" t="s">
        <v>690</v>
      </c>
      <c r="Z165" s="40" t="s">
        <v>161</v>
      </c>
      <c r="AA165" s="40" t="s">
        <v>38</v>
      </c>
      <c r="AB165" s="40" t="s">
        <v>60</v>
      </c>
      <c r="AC165" s="40" t="s">
        <v>60</v>
      </c>
      <c r="AD165" s="41" t="s">
        <v>33</v>
      </c>
      <c r="AE165" s="40" t="s">
        <v>50</v>
      </c>
      <c r="AF165" s="40" t="s">
        <v>44</v>
      </c>
      <c r="AG165" s="40" t="s">
        <v>41</v>
      </c>
      <c r="AH165" s="40" t="s">
        <v>47</v>
      </c>
      <c r="AI165" s="2">
        <f t="shared" si="9"/>
        <v>10.243333333333334</v>
      </c>
      <c r="AJ165" s="2">
        <f t="shared" si="10"/>
        <v>10.223666666666666</v>
      </c>
      <c r="AK165" s="42" t="str">
        <f t="shared" si="11"/>
        <v>Admis</v>
      </c>
      <c r="AL165" s="3"/>
      <c r="AM165" t="s">
        <v>897</v>
      </c>
      <c r="AN165" t="s">
        <v>924</v>
      </c>
      <c r="AO165" t="s">
        <v>947</v>
      </c>
      <c r="AP165" t="s">
        <v>898</v>
      </c>
      <c r="AQ165" t="s">
        <v>727</v>
      </c>
    </row>
    <row r="166" spans="1:43" ht="15">
      <c r="A166" s="40">
        <v>158</v>
      </c>
      <c r="B166" s="40" t="s">
        <v>904</v>
      </c>
      <c r="C166" s="40" t="s">
        <v>905</v>
      </c>
      <c r="D166" s="40" t="s">
        <v>906</v>
      </c>
      <c r="E166" s="41" t="s">
        <v>907</v>
      </c>
      <c r="F166" s="40" t="s">
        <v>82</v>
      </c>
      <c r="G166" s="40" t="s">
        <v>228</v>
      </c>
      <c r="H166" s="40" t="s">
        <v>50</v>
      </c>
      <c r="I166" s="41" t="s">
        <v>106</v>
      </c>
      <c r="J166" s="40" t="s">
        <v>33</v>
      </c>
      <c r="K166" s="40" t="s">
        <v>333</v>
      </c>
      <c r="L166" s="40" t="s">
        <v>85</v>
      </c>
      <c r="M166" s="40" t="s">
        <v>85</v>
      </c>
      <c r="N166" s="41" t="s">
        <v>136</v>
      </c>
      <c r="O166" s="40" t="s">
        <v>44</v>
      </c>
      <c r="P166" s="40" t="s">
        <v>42</v>
      </c>
      <c r="Q166" s="40" t="s">
        <v>42</v>
      </c>
      <c r="R166" s="40" t="s">
        <v>103</v>
      </c>
      <c r="S166" s="2">
        <f t="shared" si="8"/>
        <v>9.476666666666667</v>
      </c>
      <c r="T166" s="41" t="s">
        <v>770</v>
      </c>
      <c r="U166" s="40" t="s">
        <v>137</v>
      </c>
      <c r="V166" s="40" t="s">
        <v>45</v>
      </c>
      <c r="W166" s="40" t="s">
        <v>32</v>
      </c>
      <c r="X166" s="40" t="s">
        <v>65</v>
      </c>
      <c r="Y166" s="41" t="s">
        <v>480</v>
      </c>
      <c r="Z166" s="40" t="s">
        <v>161</v>
      </c>
      <c r="AA166" s="40" t="s">
        <v>35</v>
      </c>
      <c r="AB166" s="40" t="s">
        <v>85</v>
      </c>
      <c r="AC166" s="40" t="s">
        <v>38</v>
      </c>
      <c r="AD166" s="41" t="s">
        <v>238</v>
      </c>
      <c r="AE166" s="40" t="s">
        <v>58</v>
      </c>
      <c r="AF166" s="40" t="s">
        <v>44</v>
      </c>
      <c r="AG166" s="40" t="s">
        <v>161</v>
      </c>
      <c r="AH166" s="40" t="s">
        <v>284</v>
      </c>
      <c r="AI166" s="2">
        <f t="shared" si="9"/>
        <v>10.916666666666666</v>
      </c>
      <c r="AJ166" s="2">
        <f t="shared" si="10"/>
        <v>10.196666666666665</v>
      </c>
      <c r="AK166" s="42" t="str">
        <f t="shared" si="11"/>
        <v>Admis</v>
      </c>
      <c r="AL166" s="3"/>
      <c r="AM166" t="s">
        <v>901</v>
      </c>
      <c r="AN166" t="s">
        <v>1121</v>
      </c>
      <c r="AO166" t="s">
        <v>1037</v>
      </c>
      <c r="AP166" t="s">
        <v>902</v>
      </c>
      <c r="AQ166" t="s">
        <v>903</v>
      </c>
    </row>
    <row r="167" spans="1:43" ht="15">
      <c r="A167" s="40">
        <v>159</v>
      </c>
      <c r="B167" s="40" t="s">
        <v>908</v>
      </c>
      <c r="C167" s="40" t="s">
        <v>909</v>
      </c>
      <c r="D167" s="40" t="s">
        <v>202</v>
      </c>
      <c r="E167" s="41" t="s">
        <v>234</v>
      </c>
      <c r="F167" s="40" t="s">
        <v>482</v>
      </c>
      <c r="G167" s="40" t="s">
        <v>154</v>
      </c>
      <c r="H167" s="40" t="s">
        <v>33</v>
      </c>
      <c r="I167" s="41" t="s">
        <v>183</v>
      </c>
      <c r="J167" s="40" t="s">
        <v>97</v>
      </c>
      <c r="K167" s="40" t="s">
        <v>310</v>
      </c>
      <c r="L167" s="40" t="s">
        <v>33</v>
      </c>
      <c r="M167" s="40" t="s">
        <v>34</v>
      </c>
      <c r="N167" s="41" t="s">
        <v>154</v>
      </c>
      <c r="O167" s="40" t="s">
        <v>38</v>
      </c>
      <c r="P167" s="40" t="s">
        <v>33</v>
      </c>
      <c r="Q167" s="40" t="s">
        <v>115</v>
      </c>
      <c r="R167" s="40" t="s">
        <v>91</v>
      </c>
      <c r="S167" s="2">
        <f t="shared" si="8"/>
        <v>8.672</v>
      </c>
      <c r="T167" s="41" t="s">
        <v>223</v>
      </c>
      <c r="U167" s="40" t="s">
        <v>47</v>
      </c>
      <c r="V167" s="40" t="s">
        <v>85</v>
      </c>
      <c r="W167" s="40" t="s">
        <v>85</v>
      </c>
      <c r="X167" s="40" t="s">
        <v>135</v>
      </c>
      <c r="Y167" s="41" t="s">
        <v>270</v>
      </c>
      <c r="Z167" s="40" t="s">
        <v>126</v>
      </c>
      <c r="AA167" s="40" t="s">
        <v>33</v>
      </c>
      <c r="AB167" s="40" t="s">
        <v>59</v>
      </c>
      <c r="AC167" s="40" t="s">
        <v>142</v>
      </c>
      <c r="AD167" s="41" t="s">
        <v>223</v>
      </c>
      <c r="AE167" s="40" t="s">
        <v>38</v>
      </c>
      <c r="AF167" s="40" t="s">
        <v>42</v>
      </c>
      <c r="AG167" s="40" t="s">
        <v>44</v>
      </c>
      <c r="AH167" s="40" t="s">
        <v>154</v>
      </c>
      <c r="AI167" s="2">
        <f t="shared" si="9"/>
        <v>9.656666666666666</v>
      </c>
      <c r="AJ167" s="2">
        <f t="shared" si="10"/>
        <v>9.164333333333333</v>
      </c>
      <c r="AK167" s="42" t="str">
        <f t="shared" si="11"/>
        <v>AJourné</v>
      </c>
      <c r="AL167" s="3"/>
      <c r="AM167" t="s">
        <v>904</v>
      </c>
      <c r="AN167" t="s">
        <v>1122</v>
      </c>
      <c r="AO167" t="s">
        <v>915</v>
      </c>
      <c r="AP167" t="s">
        <v>905</v>
      </c>
      <c r="AQ167" t="s">
        <v>906</v>
      </c>
    </row>
    <row r="168" spans="1:43" ht="15">
      <c r="A168" s="40">
        <v>160</v>
      </c>
      <c r="B168" s="40" t="s">
        <v>910</v>
      </c>
      <c r="C168" s="40" t="s">
        <v>911</v>
      </c>
      <c r="D168" s="40" t="s">
        <v>385</v>
      </c>
      <c r="E168" s="41" t="s">
        <v>74</v>
      </c>
      <c r="F168" s="40" t="s">
        <v>116</v>
      </c>
      <c r="G168" s="40" t="s">
        <v>75</v>
      </c>
      <c r="H168" s="40" t="s">
        <v>33</v>
      </c>
      <c r="I168" s="41" t="s">
        <v>494</v>
      </c>
      <c r="J168" s="40" t="s">
        <v>33</v>
      </c>
      <c r="K168" s="40" t="s">
        <v>59</v>
      </c>
      <c r="L168" s="40" t="s">
        <v>38</v>
      </c>
      <c r="M168" s="40" t="s">
        <v>146</v>
      </c>
      <c r="N168" s="41" t="s">
        <v>393</v>
      </c>
      <c r="O168" s="40" t="s">
        <v>86</v>
      </c>
      <c r="P168" s="40" t="s">
        <v>33</v>
      </c>
      <c r="Q168" s="40" t="s">
        <v>35</v>
      </c>
      <c r="R168" s="40" t="s">
        <v>146</v>
      </c>
      <c r="S168" s="2">
        <f t="shared" si="8"/>
        <v>10.835333333333333</v>
      </c>
      <c r="T168" s="41" t="s">
        <v>81</v>
      </c>
      <c r="U168" s="40" t="s">
        <v>74</v>
      </c>
      <c r="V168" s="40" t="s">
        <v>45</v>
      </c>
      <c r="W168" s="40" t="s">
        <v>60</v>
      </c>
      <c r="X168" s="40" t="s">
        <v>105</v>
      </c>
      <c r="Y168" s="41" t="s">
        <v>912</v>
      </c>
      <c r="Z168" s="40" t="s">
        <v>41</v>
      </c>
      <c r="AA168" s="40" t="s">
        <v>38</v>
      </c>
      <c r="AB168" s="40" t="s">
        <v>56</v>
      </c>
      <c r="AC168" s="40" t="s">
        <v>33</v>
      </c>
      <c r="AD168" s="41" t="s">
        <v>200</v>
      </c>
      <c r="AE168" s="40" t="s">
        <v>145</v>
      </c>
      <c r="AF168" s="40" t="s">
        <v>41</v>
      </c>
      <c r="AG168" s="40" t="s">
        <v>85</v>
      </c>
      <c r="AH168" s="40" t="s">
        <v>91</v>
      </c>
      <c r="AI168" s="2">
        <f t="shared" si="9"/>
        <v>10.610000000000001</v>
      </c>
      <c r="AJ168" s="2">
        <f t="shared" si="10"/>
        <v>10.722666666666667</v>
      </c>
      <c r="AK168" s="42" t="str">
        <f t="shared" si="11"/>
        <v>Admis</v>
      </c>
      <c r="AL168" s="3"/>
      <c r="AM168" t="s">
        <v>908</v>
      </c>
      <c r="AN168" t="s">
        <v>1111</v>
      </c>
      <c r="AO168" t="s">
        <v>1043</v>
      </c>
      <c r="AP168" t="s">
        <v>909</v>
      </c>
      <c r="AQ168" t="s">
        <v>202</v>
      </c>
    </row>
    <row r="169" spans="1:43" ht="15">
      <c r="A169" s="36"/>
      <c r="B169" s="36"/>
      <c r="C169" s="36"/>
      <c r="D169" s="36"/>
      <c r="E169" s="37"/>
      <c r="F169" s="36"/>
      <c r="G169" s="36"/>
      <c r="H169" s="36"/>
      <c r="I169" s="37"/>
      <c r="J169" s="36"/>
      <c r="K169" s="36"/>
      <c r="L169" s="36"/>
      <c r="M169" s="36"/>
      <c r="N169" s="37"/>
      <c r="O169" s="36"/>
      <c r="P169" s="36"/>
      <c r="Q169" s="36"/>
      <c r="R169" s="36"/>
      <c r="S169" s="36"/>
      <c r="T169" s="37"/>
      <c r="U169" s="36"/>
      <c r="V169" s="36"/>
      <c r="W169" s="36"/>
      <c r="X169" s="36"/>
      <c r="Y169" s="37"/>
      <c r="Z169" s="36"/>
      <c r="AA169" s="36"/>
      <c r="AB169" s="36"/>
      <c r="AC169" s="36"/>
      <c r="AD169" s="37"/>
      <c r="AE169" s="36"/>
      <c r="AF169" s="36"/>
      <c r="AG169" s="36"/>
      <c r="AH169" s="36"/>
      <c r="AI169" s="39"/>
      <c r="AJ169" s="38"/>
      <c r="AK169" s="38"/>
      <c r="AL169" s="3"/>
      <c r="AM169" t="s">
        <v>910</v>
      </c>
      <c r="AN169" t="s">
        <v>1123</v>
      </c>
      <c r="AO169" t="s">
        <v>1000</v>
      </c>
      <c r="AP169" t="s">
        <v>911</v>
      </c>
      <c r="AQ169" t="s">
        <v>385</v>
      </c>
    </row>
    <row r="170" spans="1:38" ht="15">
      <c r="A170" s="36"/>
      <c r="B170" s="36"/>
      <c r="C170" s="36"/>
      <c r="D170" s="36"/>
      <c r="E170" s="37"/>
      <c r="F170" s="36"/>
      <c r="G170" s="36"/>
      <c r="H170" s="36"/>
      <c r="I170" s="37"/>
      <c r="J170" s="36"/>
      <c r="K170" s="36"/>
      <c r="L170" s="36"/>
      <c r="M170" s="36"/>
      <c r="N170" s="37"/>
      <c r="O170" s="36"/>
      <c r="P170" s="36"/>
      <c r="Q170" s="36"/>
      <c r="R170" s="36"/>
      <c r="S170" s="36"/>
      <c r="T170" s="37"/>
      <c r="U170" s="36"/>
      <c r="V170" s="36"/>
      <c r="W170" s="36"/>
      <c r="X170" s="36"/>
      <c r="Y170" s="37"/>
      <c r="Z170" s="36"/>
      <c r="AA170" s="36"/>
      <c r="AB170" s="36"/>
      <c r="AC170" s="36"/>
      <c r="AD170" s="37"/>
      <c r="AE170" s="36"/>
      <c r="AF170" s="36"/>
      <c r="AG170" s="36"/>
      <c r="AH170" s="36"/>
      <c r="AI170" s="39"/>
      <c r="AJ170" s="38"/>
      <c r="AK170" s="38"/>
      <c r="AL170" s="3"/>
    </row>
    <row r="171" spans="1:38" ht="15">
      <c r="A171" s="36"/>
      <c r="B171" s="36"/>
      <c r="C171" s="36"/>
      <c r="D171" s="36"/>
      <c r="E171" s="37"/>
      <c r="F171" s="36"/>
      <c r="G171" s="36"/>
      <c r="H171" s="36"/>
      <c r="I171" s="37"/>
      <c r="J171" s="36"/>
      <c r="K171" s="36"/>
      <c r="L171" s="36"/>
      <c r="M171" s="36"/>
      <c r="N171" s="37"/>
      <c r="O171" s="36"/>
      <c r="P171" s="36"/>
      <c r="Q171" s="36"/>
      <c r="R171" s="36"/>
      <c r="S171" s="36"/>
      <c r="T171" s="37"/>
      <c r="U171" s="36"/>
      <c r="V171" s="36"/>
      <c r="W171" s="36"/>
      <c r="X171" s="36"/>
      <c r="Y171" s="37"/>
      <c r="Z171" s="36"/>
      <c r="AA171" s="36"/>
      <c r="AB171" s="36"/>
      <c r="AC171" s="36"/>
      <c r="AD171" s="37"/>
      <c r="AE171" s="36"/>
      <c r="AF171" s="36"/>
      <c r="AG171" s="36"/>
      <c r="AH171" s="36"/>
      <c r="AI171" s="39"/>
      <c r="AJ171" s="38"/>
      <c r="AK171" s="38"/>
      <c r="AL171" s="3"/>
    </row>
    <row r="172" spans="1:38" ht="15">
      <c r="A172" s="36"/>
      <c r="B172" s="36"/>
      <c r="C172" s="36"/>
      <c r="D172" s="36"/>
      <c r="E172" s="37"/>
      <c r="F172" s="36"/>
      <c r="G172" s="36"/>
      <c r="H172" s="36"/>
      <c r="I172" s="37"/>
      <c r="J172" s="36"/>
      <c r="K172" s="36"/>
      <c r="L172" s="36"/>
      <c r="M172" s="36"/>
      <c r="N172" s="37"/>
      <c r="O172" s="36"/>
      <c r="P172" s="36"/>
      <c r="Q172" s="36"/>
      <c r="R172" s="36"/>
      <c r="S172" s="36"/>
      <c r="T172" s="37"/>
      <c r="U172" s="36"/>
      <c r="V172" s="36"/>
      <c r="W172" s="36"/>
      <c r="X172" s="36"/>
      <c r="Y172" s="37"/>
      <c r="Z172" s="36"/>
      <c r="AA172" s="36"/>
      <c r="AB172" s="36"/>
      <c r="AC172" s="36"/>
      <c r="AD172" s="37"/>
      <c r="AE172" s="36"/>
      <c r="AF172" s="36"/>
      <c r="AG172" s="36"/>
      <c r="AH172" s="36"/>
      <c r="AI172" s="39"/>
      <c r="AJ172" s="38"/>
      <c r="AK172" s="38"/>
      <c r="AL172" s="3"/>
    </row>
    <row r="173" spans="5:38" ht="15">
      <c r="E173" s="4"/>
      <c r="I173" s="4"/>
      <c r="N173" s="4"/>
      <c r="T173" s="4"/>
      <c r="Y173" s="4"/>
      <c r="AD173" s="4"/>
      <c r="AI173" s="1"/>
      <c r="AJ173" s="3"/>
      <c r="AK173" s="3"/>
      <c r="AL173" s="3"/>
    </row>
    <row r="174" spans="5:38" ht="15">
      <c r="E174" s="4"/>
      <c r="I174" s="4"/>
      <c r="N174" s="4"/>
      <c r="T174" s="4"/>
      <c r="Y174" s="4"/>
      <c r="AD174" s="4"/>
      <c r="AI174" s="1"/>
      <c r="AJ174" s="3"/>
      <c r="AK174" s="3"/>
      <c r="AL174" s="3"/>
    </row>
    <row r="175" spans="6:38" ht="15">
      <c r="F175" s="4"/>
      <c r="J175" s="4"/>
      <c r="O175" s="4"/>
      <c r="U175" s="4"/>
      <c r="Z175" s="4"/>
      <c r="AE175" s="4"/>
      <c r="AJ175" s="3"/>
      <c r="AK175" s="3"/>
      <c r="AL175" s="3"/>
    </row>
    <row r="176" spans="6:39" ht="15">
      <c r="F176" s="4"/>
      <c r="J176" s="4"/>
      <c r="O176" s="4"/>
      <c r="U176" s="4"/>
      <c r="Z176" s="4"/>
      <c r="AE176" s="4"/>
      <c r="AJ176" s="1"/>
      <c r="AL176" s="3"/>
      <c r="AM176" s="1"/>
    </row>
  </sheetData>
  <sheetProtection/>
  <mergeCells count="1"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HoC</cp:lastModifiedBy>
  <cp:lastPrinted>2013-10-02T08:28:02Z</cp:lastPrinted>
  <dcterms:created xsi:type="dcterms:W3CDTF">2013-10-02T08:10:02Z</dcterms:created>
  <dcterms:modified xsi:type="dcterms:W3CDTF">2013-10-02T08:30:34Z</dcterms:modified>
  <cp:category/>
  <cp:version/>
  <cp:contentType/>
  <cp:contentStatus/>
</cp:coreProperties>
</file>