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0395" windowHeight="4875" firstSheet="2" activeTab="2"/>
  </bookViews>
  <sheets>
    <sheet name="Liste" sheetId="3" r:id="rId1"/>
    <sheet name="Saisie Note" sheetId="2" state="hidden" r:id="rId2"/>
    <sheet name="P.V  Juin" sheetId="1" r:id="rId3"/>
    <sheet name="Global" sheetId="5" state="hidden" r:id="rId4"/>
    <sheet name="Relevé de Notes" sheetId="4" state="hidden" r:id="rId5"/>
    <sheet name="attest" sheetId="8" state="hidden" r:id="rId6"/>
    <sheet name="Feuil1" sheetId="6" state="hidden" r:id="rId7"/>
    <sheet name="Affichage" sheetId="10" state="hidden" r:id="rId8"/>
  </sheets>
  <definedNames>
    <definedName name="_xlnm._FilterDatabase" localSheetId="3" hidden="1">Global!$A$13:$BG$37</definedName>
    <definedName name="_xlnm.Print_Area" localSheetId="7">Affichage!$A$1:$BF$95</definedName>
    <definedName name="_xlnm.Print_Area" localSheetId="5">attest!$A$1:$I$45</definedName>
    <definedName name="_xlnm.Print_Area" localSheetId="2">'P.V  Juin'!$A$1:$BF$48</definedName>
    <definedName name="_xlnm.Print_Area" localSheetId="4">'Relevé de Notes'!$A$1:$P$33</definedName>
  </definedNames>
  <calcPr calcId="124519"/>
</workbook>
</file>

<file path=xl/calcChain.xml><?xml version="1.0" encoding="utf-8"?>
<calcChain xmlns="http://schemas.openxmlformats.org/spreadsheetml/2006/main">
  <c r="AA48" i="1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A13" i="5"/>
  <c r="B13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A14"/>
  <c r="B14"/>
  <c r="C14"/>
  <c r="D14"/>
  <c r="E14"/>
  <c r="F14"/>
  <c r="BG14"/>
  <c r="BH14"/>
  <c r="B15"/>
  <c r="C15"/>
  <c r="D15"/>
  <c r="E15"/>
  <c r="F15"/>
  <c r="BG15"/>
  <c r="BH15"/>
  <c r="B16"/>
  <c r="C16"/>
  <c r="D16"/>
  <c r="E16"/>
  <c r="F16"/>
  <c r="BG16"/>
  <c r="BH16"/>
  <c r="B17"/>
  <c r="C17"/>
  <c r="D17"/>
  <c r="E17"/>
  <c r="F17"/>
  <c r="BG17"/>
  <c r="BH17"/>
  <c r="B18"/>
  <c r="C18"/>
  <c r="D18"/>
  <c r="E18"/>
  <c r="F18"/>
  <c r="BG18"/>
  <c r="BH18"/>
  <c r="B19"/>
  <c r="C19"/>
  <c r="D19"/>
  <c r="E19"/>
  <c r="F19"/>
  <c r="BG19"/>
  <c r="BH19"/>
  <c r="B20"/>
  <c r="C20"/>
  <c r="D20"/>
  <c r="E20"/>
  <c r="F20"/>
  <c r="BG20"/>
  <c r="BH20"/>
  <c r="B21"/>
  <c r="C21"/>
  <c r="D21"/>
  <c r="E21"/>
  <c r="F21"/>
  <c r="BG21"/>
  <c r="BH21"/>
  <c r="B22"/>
  <c r="C22"/>
  <c r="D22"/>
  <c r="E22"/>
  <c r="F22"/>
  <c r="BG22"/>
  <c r="BH22"/>
  <c r="B23"/>
  <c r="C23"/>
  <c r="D23"/>
  <c r="E23"/>
  <c r="F23"/>
  <c r="BG23"/>
  <c r="BH23"/>
  <c r="B24"/>
  <c r="C24"/>
  <c r="D24"/>
  <c r="E24"/>
  <c r="F24"/>
  <c r="BG24"/>
  <c r="BH24"/>
  <c r="B25"/>
  <c r="C25"/>
  <c r="D25"/>
  <c r="E25"/>
  <c r="F25"/>
  <c r="BG25"/>
  <c r="BH25"/>
  <c r="B26"/>
  <c r="C26"/>
  <c r="D26"/>
  <c r="E26"/>
  <c r="F26"/>
  <c r="BG26"/>
  <c r="BH26"/>
  <c r="B27"/>
  <c r="C27"/>
  <c r="D27"/>
  <c r="E27"/>
  <c r="F27"/>
  <c r="BG27"/>
  <c r="BH27"/>
  <c r="B28"/>
  <c r="C28"/>
  <c r="D28"/>
  <c r="E28"/>
  <c r="F28"/>
  <c r="BG28"/>
  <c r="BH28"/>
  <c r="B29"/>
  <c r="C29"/>
  <c r="D29"/>
  <c r="E29"/>
  <c r="F29"/>
  <c r="BG29"/>
  <c r="BH29"/>
  <c r="B30"/>
  <c r="C30"/>
  <c r="D30"/>
  <c r="E30"/>
  <c r="F30"/>
  <c r="BG30"/>
  <c r="BH30"/>
  <c r="B31"/>
  <c r="C31"/>
  <c r="D31"/>
  <c r="E31"/>
  <c r="F31"/>
  <c r="BG31"/>
  <c r="BH31"/>
  <c r="B32"/>
  <c r="C32"/>
  <c r="D32"/>
  <c r="E32"/>
  <c r="F32"/>
  <c r="BG32"/>
  <c r="BH32"/>
  <c r="B33"/>
  <c r="C33"/>
  <c r="D33"/>
  <c r="E33"/>
  <c r="F33"/>
  <c r="BG33"/>
  <c r="BH33"/>
  <c r="B34"/>
  <c r="C34"/>
  <c r="D34"/>
  <c r="E34"/>
  <c r="F34"/>
  <c r="BG34"/>
  <c r="BH34"/>
  <c r="B35"/>
  <c r="C35"/>
  <c r="D35"/>
  <c r="E35"/>
  <c r="F35"/>
  <c r="BG35"/>
  <c r="BH35"/>
  <c r="B36"/>
  <c r="C36"/>
  <c r="D36"/>
  <c r="E36"/>
  <c r="F36"/>
  <c r="BG36"/>
  <c r="BH36"/>
  <c r="B37"/>
  <c r="C37"/>
  <c r="D37"/>
  <c r="E37"/>
  <c r="F37"/>
  <c r="BG37"/>
  <c r="BH37"/>
  <c r="B38"/>
  <c r="C38"/>
  <c r="D38"/>
  <c r="E38"/>
  <c r="F38"/>
  <c r="BG38"/>
  <c r="BH38"/>
  <c r="B39"/>
  <c r="C39"/>
  <c r="D39"/>
  <c r="E39"/>
  <c r="F39"/>
  <c r="BG39"/>
  <c r="BH39"/>
  <c r="B40"/>
  <c r="C40"/>
  <c r="D40"/>
  <c r="E40"/>
  <c r="F40"/>
  <c r="BG40"/>
  <c r="BH40"/>
  <c r="B41"/>
  <c r="C41"/>
  <c r="D41"/>
  <c r="E41"/>
  <c r="F41"/>
  <c r="BG41"/>
  <c r="BH41"/>
  <c r="B42"/>
  <c r="C42"/>
  <c r="D42"/>
  <c r="E42"/>
  <c r="F42"/>
  <c r="BG42"/>
  <c r="BH42"/>
  <c r="B43"/>
  <c r="C43"/>
  <c r="D43"/>
  <c r="E43"/>
  <c r="F43"/>
  <c r="BG43"/>
  <c r="BH43"/>
  <c r="B44"/>
  <c r="C44"/>
  <c r="D44"/>
  <c r="E44"/>
  <c r="F44"/>
  <c r="BG44"/>
  <c r="BH44"/>
  <c r="B45"/>
  <c r="C45"/>
  <c r="D45"/>
  <c r="E45"/>
  <c r="F45"/>
  <c r="BG45"/>
  <c r="BH45"/>
  <c r="B46"/>
  <c r="C46"/>
  <c r="D46"/>
  <c r="E46"/>
  <c r="F46"/>
  <c r="BG46"/>
  <c r="BH46"/>
  <c r="V37" i="1"/>
  <c r="V38" i="5" s="1"/>
  <c r="Y37" i="1"/>
  <c r="Z37" s="1"/>
  <c r="Z38" i="5" s="1"/>
  <c r="AN37" i="1"/>
  <c r="AN38" i="5" s="1"/>
  <c r="AP37" i="1"/>
  <c r="AP38" i="5" s="1"/>
  <c r="AT37" i="1"/>
  <c r="AT38" i="5" s="1"/>
  <c r="AX37" i="1"/>
  <c r="AX38" i="5" s="1"/>
  <c r="V38" i="1"/>
  <c r="V39" i="5" s="1"/>
  <c r="Y38" i="1"/>
  <c r="Z38" s="1"/>
  <c r="Z39" i="5" s="1"/>
  <c r="AN38" i="1"/>
  <c r="AN39" i="5" s="1"/>
  <c r="AP38" i="1"/>
  <c r="AP39" i="5" s="1"/>
  <c r="AT38" i="1"/>
  <c r="AT39" i="5" s="1"/>
  <c r="AX38" i="1"/>
  <c r="AX39" i="5" s="1"/>
  <c r="U40"/>
  <c r="Y39" i="1"/>
  <c r="Y40" i="5" s="1"/>
  <c r="AN39" i="1"/>
  <c r="AN40" i="5" s="1"/>
  <c r="AP39" i="1"/>
  <c r="AP40" i="5" s="1"/>
  <c r="AT39" i="1"/>
  <c r="AT40" i="5" s="1"/>
  <c r="AX39" i="1"/>
  <c r="AX40" i="5" s="1"/>
  <c r="U41"/>
  <c r="Y40" i="1"/>
  <c r="Y41" i="5" s="1"/>
  <c r="AN40" i="1"/>
  <c r="AO40" s="1"/>
  <c r="AO41" i="5" s="1"/>
  <c r="AP40" i="1"/>
  <c r="AP41" i="5" s="1"/>
  <c r="AT40" i="1"/>
  <c r="AT41" i="5" s="1"/>
  <c r="AX40" i="1"/>
  <c r="AX41" i="5" s="1"/>
  <c r="U42"/>
  <c r="Y41" i="1"/>
  <c r="Y42" i="5" s="1"/>
  <c r="AN41" i="1"/>
  <c r="AO41" s="1"/>
  <c r="AO42" i="5" s="1"/>
  <c r="AP41" i="1"/>
  <c r="AQ41" s="1"/>
  <c r="AQ42" i="5" s="1"/>
  <c r="AT41" i="1"/>
  <c r="AU41" s="1"/>
  <c r="AU42" i="5" s="1"/>
  <c r="AX41" i="1"/>
  <c r="AY41" s="1"/>
  <c r="AY42" i="5" s="1"/>
  <c r="U43"/>
  <c r="Y42" i="1"/>
  <c r="Y43" i="5" s="1"/>
  <c r="AN42" i="1"/>
  <c r="AP42"/>
  <c r="AQ42" s="1"/>
  <c r="AQ43" i="5" s="1"/>
  <c r="AT42" i="1"/>
  <c r="AU42" s="1"/>
  <c r="AU43" i="5" s="1"/>
  <c r="AX42" i="1"/>
  <c r="AY42" s="1"/>
  <c r="AY43" i="5" s="1"/>
  <c r="Y43" i="1"/>
  <c r="AN43"/>
  <c r="AO43" s="1"/>
  <c r="AO44" i="5" s="1"/>
  <c r="AP43" i="1"/>
  <c r="AT43"/>
  <c r="AX43"/>
  <c r="U45" i="5"/>
  <c r="Y44" i="1"/>
  <c r="Y45" i="5" s="1"/>
  <c r="AN44" i="1"/>
  <c r="AP44"/>
  <c r="AQ44" s="1"/>
  <c r="AQ45" i="5" s="1"/>
  <c r="AT44" i="1"/>
  <c r="AU44" s="1"/>
  <c r="AU45" i="5" s="1"/>
  <c r="AX44" i="1"/>
  <c r="AY44" s="1"/>
  <c r="AY45" i="5" s="1"/>
  <c r="W45" i="1"/>
  <c r="Y45"/>
  <c r="AA45" s="1"/>
  <c r="AN45"/>
  <c r="AO45" s="1"/>
  <c r="AO46" i="5" s="1"/>
  <c r="AP45" i="1"/>
  <c r="AT45"/>
  <c r="AX45"/>
  <c r="U15" i="5"/>
  <c r="Y14" i="1"/>
  <c r="Y15" i="5" s="1"/>
  <c r="AN14" i="1"/>
  <c r="AN15" i="5" s="1"/>
  <c r="AP14" i="1"/>
  <c r="AP15" i="5" s="1"/>
  <c r="AT14" i="1"/>
  <c r="AT15" i="5" s="1"/>
  <c r="AX14" i="1"/>
  <c r="AX15" i="5" s="1"/>
  <c r="U16"/>
  <c r="Y15" i="1"/>
  <c r="Y16" i="5" s="1"/>
  <c r="AN15" i="1"/>
  <c r="AP15"/>
  <c r="AT15"/>
  <c r="AV15" s="1"/>
  <c r="AX15"/>
  <c r="AZ15" s="1"/>
  <c r="U17" i="5"/>
  <c r="Y16" i="1"/>
  <c r="Y17" i="5" s="1"/>
  <c r="AN16" i="1"/>
  <c r="AP16"/>
  <c r="AT16"/>
  <c r="AV16" s="1"/>
  <c r="AX16"/>
  <c r="AZ16" s="1"/>
  <c r="U18" i="5"/>
  <c r="Y17" i="1"/>
  <c r="Y18" i="5" s="1"/>
  <c r="AN17" i="1"/>
  <c r="AP17"/>
  <c r="AT17"/>
  <c r="AX17"/>
  <c r="U19" i="5"/>
  <c r="Y18" i="1"/>
  <c r="Y19" i="5" s="1"/>
  <c r="AN18" i="1"/>
  <c r="AP18"/>
  <c r="AT18"/>
  <c r="AV18" s="1"/>
  <c r="AX18"/>
  <c r="AZ18" s="1"/>
  <c r="U20" i="5"/>
  <c r="Y19" i="1"/>
  <c r="Y20" i="5" s="1"/>
  <c r="AN19" i="1"/>
  <c r="AP19"/>
  <c r="AT19"/>
  <c r="AX19"/>
  <c r="U21" i="5"/>
  <c r="Y20" i="1"/>
  <c r="Y21" i="5" s="1"/>
  <c r="AN20" i="1"/>
  <c r="AP20"/>
  <c r="AT20"/>
  <c r="AV20" s="1"/>
  <c r="AX20"/>
  <c r="AZ20" s="1"/>
  <c r="U22" i="5"/>
  <c r="Y21" i="1"/>
  <c r="Y22" i="5" s="1"/>
  <c r="AN21" i="1"/>
  <c r="AP21"/>
  <c r="AT21"/>
  <c r="AX21"/>
  <c r="U23" i="5"/>
  <c r="Y22" i="1"/>
  <c r="Y23" i="5" s="1"/>
  <c r="AN22" i="1"/>
  <c r="AP22"/>
  <c r="AT22"/>
  <c r="AV22" s="1"/>
  <c r="AX22"/>
  <c r="AZ22" s="1"/>
  <c r="U24" i="5"/>
  <c r="Y23" i="1"/>
  <c r="Y24" i="5" s="1"/>
  <c r="AN23" i="1"/>
  <c r="AP23"/>
  <c r="AT23"/>
  <c r="AX23"/>
  <c r="U25" i="5"/>
  <c r="Y24" i="1"/>
  <c r="Y25" i="5" s="1"/>
  <c r="AN24" i="1"/>
  <c r="AP24"/>
  <c r="AT24"/>
  <c r="AV24" s="1"/>
  <c r="AX24"/>
  <c r="AZ24" s="1"/>
  <c r="U26" i="5"/>
  <c r="Y25" i="1"/>
  <c r="Y26" i="5" s="1"/>
  <c r="AN25" i="1"/>
  <c r="AP25"/>
  <c r="AT25"/>
  <c r="AX25"/>
  <c r="U27" i="5"/>
  <c r="Y26" i="1"/>
  <c r="Y27" i="5" s="1"/>
  <c r="AN26" i="1"/>
  <c r="AP26"/>
  <c r="AT26"/>
  <c r="AV26" s="1"/>
  <c r="AX26"/>
  <c r="AZ26" s="1"/>
  <c r="U28" i="5"/>
  <c r="Y27" i="1"/>
  <c r="Y28" i="5" s="1"/>
  <c r="AN27" i="1"/>
  <c r="AP27"/>
  <c r="AT27"/>
  <c r="AX27"/>
  <c r="U29" i="5"/>
  <c r="Y28" i="1"/>
  <c r="Y29" i="5" s="1"/>
  <c r="AN28" i="1"/>
  <c r="AP28"/>
  <c r="AT28"/>
  <c r="AV28" s="1"/>
  <c r="AX28"/>
  <c r="AZ28" s="1"/>
  <c r="U30" i="5"/>
  <c r="Y29" i="1"/>
  <c r="Y30" i="5" s="1"/>
  <c r="AN29" i="1"/>
  <c r="AP29"/>
  <c r="AT29"/>
  <c r="AX29"/>
  <c r="U31" i="5"/>
  <c r="Y30" i="1"/>
  <c r="Y31" i="5" s="1"/>
  <c r="AN30" i="1"/>
  <c r="AP30"/>
  <c r="AT30"/>
  <c r="AV30" s="1"/>
  <c r="AX30"/>
  <c r="AZ30" s="1"/>
  <c r="U32" i="5"/>
  <c r="Y31" i="1"/>
  <c r="Y32" i="5" s="1"/>
  <c r="AN31" i="1"/>
  <c r="AP31"/>
  <c r="AT31"/>
  <c r="AX31"/>
  <c r="U33" i="5"/>
  <c r="Y32" i="1"/>
  <c r="Y33" i="5" s="1"/>
  <c r="AN32" i="1"/>
  <c r="AP32"/>
  <c r="AT32"/>
  <c r="AV32" s="1"/>
  <c r="AX32"/>
  <c r="AZ32" s="1"/>
  <c r="U34" i="5"/>
  <c r="Y33" i="1"/>
  <c r="Y34" i="5" s="1"/>
  <c r="AN33" i="1"/>
  <c r="AP33"/>
  <c r="AT33"/>
  <c r="AX33"/>
  <c r="U35" i="5"/>
  <c r="Y34" i="1"/>
  <c r="Y35" i="5" s="1"/>
  <c r="AN34" i="1"/>
  <c r="AP34"/>
  <c r="AT34"/>
  <c r="AX34"/>
  <c r="AX35" i="5" s="1"/>
  <c r="W35" i="1"/>
  <c r="Y35"/>
  <c r="AA35" s="1"/>
  <c r="AN35"/>
  <c r="AN36" i="5" s="1"/>
  <c r="AP35" i="1"/>
  <c r="AP36" i="5" s="1"/>
  <c r="AT35" i="1"/>
  <c r="AT36" i="5" s="1"/>
  <c r="AX35" i="1"/>
  <c r="AX36" i="5" s="1"/>
  <c r="Y36" i="1"/>
  <c r="AN36"/>
  <c r="AN37" i="5" s="1"/>
  <c r="AP36" i="1"/>
  <c r="AP37" i="5" s="1"/>
  <c r="AT36" i="1"/>
  <c r="AT37" i="5" s="1"/>
  <c r="AX36" i="1"/>
  <c r="AX37" i="5" s="1"/>
  <c r="H40" i="2"/>
  <c r="G37" i="1" s="1"/>
  <c r="K40" i="2"/>
  <c r="N40"/>
  <c r="P40"/>
  <c r="O37" i="1" s="1"/>
  <c r="R40" i="2"/>
  <c r="Q37" i="1" s="1"/>
  <c r="T40" i="2"/>
  <c r="V40"/>
  <c r="Z40"/>
  <c r="AF37" i="1" s="1"/>
  <c r="AC40" i="2"/>
  <c r="AH37" i="1" s="1"/>
  <c r="AF40" i="2"/>
  <c r="AJ37" i="1" s="1"/>
  <c r="H41" i="2"/>
  <c r="G38" i="1" s="1"/>
  <c r="K41" i="2"/>
  <c r="N41"/>
  <c r="P41"/>
  <c r="O38" i="1" s="1"/>
  <c r="R41" i="2"/>
  <c r="Q38" i="1" s="1"/>
  <c r="T41" i="2"/>
  <c r="V41"/>
  <c r="Z41"/>
  <c r="AF38" i="1" s="1"/>
  <c r="AC41" i="2"/>
  <c r="AH38" i="1" s="1"/>
  <c r="AJ38"/>
  <c r="H42" i="2"/>
  <c r="G39" i="1" s="1"/>
  <c r="K42" i="2"/>
  <c r="N42"/>
  <c r="P42"/>
  <c r="O39" i="1" s="1"/>
  <c r="R42" i="2"/>
  <c r="Q39" i="1" s="1"/>
  <c r="T42" i="2"/>
  <c r="V42"/>
  <c r="Z42"/>
  <c r="AF39" i="1" s="1"/>
  <c r="AC42" i="2"/>
  <c r="AH39" i="1" s="1"/>
  <c r="AF42" i="2"/>
  <c r="AJ39" i="1" s="1"/>
  <c r="H43" i="2"/>
  <c r="G40" i="1" s="1"/>
  <c r="K43" i="2"/>
  <c r="N43"/>
  <c r="P43"/>
  <c r="O40" i="1" s="1"/>
  <c r="R43" i="2"/>
  <c r="Q40" i="1" s="1"/>
  <c r="T43" i="2"/>
  <c r="V43"/>
  <c r="Z43"/>
  <c r="AF40" i="1" s="1"/>
  <c r="AC43" i="2"/>
  <c r="AH40" i="1" s="1"/>
  <c r="AF43" i="2"/>
  <c r="AJ40" i="1" s="1"/>
  <c r="H44" i="2"/>
  <c r="G41" i="1" s="1"/>
  <c r="K44" i="2"/>
  <c r="N44"/>
  <c r="P44"/>
  <c r="O41" i="1" s="1"/>
  <c r="R44" i="2"/>
  <c r="Q41" i="1" s="1"/>
  <c r="T44" i="2"/>
  <c r="V44"/>
  <c r="Z44"/>
  <c r="AF41" i="1" s="1"/>
  <c r="AC44" i="2"/>
  <c r="AH41" i="1" s="1"/>
  <c r="AF44" i="2"/>
  <c r="AJ41" i="1" s="1"/>
  <c r="H45" i="2"/>
  <c r="G42" i="1" s="1"/>
  <c r="K45" i="2"/>
  <c r="I43" i="5" s="1"/>
  <c r="N45" i="2"/>
  <c r="K43" i="5" s="1"/>
  <c r="P45" i="2"/>
  <c r="O42" i="1" s="1"/>
  <c r="R45" i="2"/>
  <c r="Q42" i="1" s="1"/>
  <c r="Q43" i="5" s="1"/>
  <c r="T45" i="2"/>
  <c r="V45"/>
  <c r="Z45"/>
  <c r="AF42" i="1" s="1"/>
  <c r="AC45" i="2"/>
  <c r="AH42" i="1" s="1"/>
  <c r="AF45" i="2"/>
  <c r="AJ42" i="1" s="1"/>
  <c r="H46" i="2"/>
  <c r="G43" i="1" s="1"/>
  <c r="K46" i="2"/>
  <c r="N46"/>
  <c r="P46"/>
  <c r="O43" i="1" s="1"/>
  <c r="R46" i="2"/>
  <c r="Q43" i="1" s="1"/>
  <c r="T46" i="2"/>
  <c r="V46"/>
  <c r="Z46"/>
  <c r="AF43" i="1" s="1"/>
  <c r="AC46" i="2"/>
  <c r="AH43" i="1" s="1"/>
  <c r="AF46" i="2"/>
  <c r="AJ43" i="1" s="1"/>
  <c r="H47" i="2"/>
  <c r="G44" i="1" s="1"/>
  <c r="H44" s="1"/>
  <c r="H45" i="5" s="1"/>
  <c r="K47" i="2"/>
  <c r="I45" i="5" s="1"/>
  <c r="N47" i="2"/>
  <c r="K45" i="5" s="1"/>
  <c r="P47" i="2"/>
  <c r="O44" i="1" s="1"/>
  <c r="R47" i="2"/>
  <c r="Q44" i="1" s="1"/>
  <c r="Q45" i="5" s="1"/>
  <c r="T47" i="2"/>
  <c r="V47"/>
  <c r="Z47"/>
  <c r="AF44" i="1" s="1"/>
  <c r="AC47" i="2"/>
  <c r="AH44" i="1" s="1"/>
  <c r="AF47" i="2"/>
  <c r="AJ44" i="1" s="1"/>
  <c r="H48" i="2"/>
  <c r="G45" i="1" s="1"/>
  <c r="K48" i="2"/>
  <c r="N48"/>
  <c r="P48"/>
  <c r="O45" i="1" s="1"/>
  <c r="R48" i="2"/>
  <c r="Q45" i="1" s="1"/>
  <c r="T48" i="2"/>
  <c r="V48"/>
  <c r="Z48"/>
  <c r="AF45" i="1" s="1"/>
  <c r="AC48" i="2"/>
  <c r="AH45" i="1" s="1"/>
  <c r="AF48" i="2"/>
  <c r="AJ45" i="1" s="1"/>
  <c r="AX91" i="10"/>
  <c r="AZ91" s="1"/>
  <c r="BA91" s="1"/>
  <c r="AT91"/>
  <c r="AV91" s="1"/>
  <c r="AW91" s="1"/>
  <c r="AP91"/>
  <c r="AQ91" s="1"/>
  <c r="AN91"/>
  <c r="Y91"/>
  <c r="Z91" s="1"/>
  <c r="U91"/>
  <c r="V91" s="1"/>
  <c r="AX90"/>
  <c r="AY90" s="1"/>
  <c r="AT90"/>
  <c r="AU90" s="1"/>
  <c r="AP90"/>
  <c r="AQ90" s="1"/>
  <c r="AN90"/>
  <c r="AO90" s="1"/>
  <c r="Y90"/>
  <c r="AA90" s="1"/>
  <c r="AB90" s="1"/>
  <c r="U90"/>
  <c r="W90" s="1"/>
  <c r="X90" s="1"/>
  <c r="AX89"/>
  <c r="AZ89" s="1"/>
  <c r="BA89" s="1"/>
  <c r="AT89"/>
  <c r="AV89" s="1"/>
  <c r="AW89" s="1"/>
  <c r="AP89"/>
  <c r="AQ89" s="1"/>
  <c r="AN89"/>
  <c r="Y89"/>
  <c r="Z89" s="1"/>
  <c r="U89"/>
  <c r="V89" s="1"/>
  <c r="AX88"/>
  <c r="AY88" s="1"/>
  <c r="AT88"/>
  <c r="AU88" s="1"/>
  <c r="AP88"/>
  <c r="AQ88" s="1"/>
  <c r="AN88"/>
  <c r="AO88" s="1"/>
  <c r="Y88"/>
  <c r="AA88" s="1"/>
  <c r="AB88" s="1"/>
  <c r="U88"/>
  <c r="W88" s="1"/>
  <c r="X88" s="1"/>
  <c r="AX87"/>
  <c r="AY87" s="1"/>
  <c r="AT87"/>
  <c r="AU87" s="1"/>
  <c r="AP87"/>
  <c r="AQ87" s="1"/>
  <c r="AN87"/>
  <c r="AO87" s="1"/>
  <c r="Y87"/>
  <c r="AA87" s="1"/>
  <c r="AB87" s="1"/>
  <c r="U87"/>
  <c r="W87" s="1"/>
  <c r="X87" s="1"/>
  <c r="AX86"/>
  <c r="AZ86" s="1"/>
  <c r="BA86" s="1"/>
  <c r="AT86"/>
  <c r="AV86" s="1"/>
  <c r="AW86" s="1"/>
  <c r="AP86"/>
  <c r="AQ86" s="1"/>
  <c r="AN86"/>
  <c r="Y86"/>
  <c r="Z86" s="1"/>
  <c r="U86"/>
  <c r="V86" s="1"/>
  <c r="AX85"/>
  <c r="AY85" s="1"/>
  <c r="AT85"/>
  <c r="AU85" s="1"/>
  <c r="AP85"/>
  <c r="AQ85" s="1"/>
  <c r="AN85"/>
  <c r="AO85" s="1"/>
  <c r="Y85"/>
  <c r="AA85" s="1"/>
  <c r="AB85" s="1"/>
  <c r="U85"/>
  <c r="W85" s="1"/>
  <c r="X85" s="1"/>
  <c r="AX84"/>
  <c r="AZ84" s="1"/>
  <c r="BA84" s="1"/>
  <c r="AT84"/>
  <c r="AV84" s="1"/>
  <c r="AW84" s="1"/>
  <c r="AP84"/>
  <c r="AQ84" s="1"/>
  <c r="AN84"/>
  <c r="Y84"/>
  <c r="Z84" s="1"/>
  <c r="U84"/>
  <c r="V84" s="1"/>
  <c r="AX83"/>
  <c r="AY83" s="1"/>
  <c r="AT83"/>
  <c r="AU83" s="1"/>
  <c r="AP83"/>
  <c r="AQ83" s="1"/>
  <c r="AN83"/>
  <c r="AO83" s="1"/>
  <c r="Y83"/>
  <c r="AA83" s="1"/>
  <c r="AB83" s="1"/>
  <c r="U83"/>
  <c r="W83" s="1"/>
  <c r="X83" s="1"/>
  <c r="AX82"/>
  <c r="AZ82" s="1"/>
  <c r="BA82" s="1"/>
  <c r="AT82"/>
  <c r="AV82" s="1"/>
  <c r="AW82" s="1"/>
  <c r="AP82"/>
  <c r="AQ82" s="1"/>
  <c r="AN82"/>
  <c r="Y82"/>
  <c r="Z82" s="1"/>
  <c r="U82"/>
  <c r="V82" s="1"/>
  <c r="AX81"/>
  <c r="AY81" s="1"/>
  <c r="AT81"/>
  <c r="AU81" s="1"/>
  <c r="AP81"/>
  <c r="AQ81" s="1"/>
  <c r="AN81"/>
  <c r="AO81" s="1"/>
  <c r="Y81"/>
  <c r="AA81" s="1"/>
  <c r="AB81" s="1"/>
  <c r="U81"/>
  <c r="W81" s="1"/>
  <c r="X81" s="1"/>
  <c r="AX80"/>
  <c r="AZ80" s="1"/>
  <c r="BA80" s="1"/>
  <c r="AT80"/>
  <c r="AV80" s="1"/>
  <c r="AW80" s="1"/>
  <c r="AP80"/>
  <c r="AQ80" s="1"/>
  <c r="AN80"/>
  <c r="Y80"/>
  <c r="Z80" s="1"/>
  <c r="U80"/>
  <c r="V80" s="1"/>
  <c r="AX79"/>
  <c r="AY79" s="1"/>
  <c r="AT79"/>
  <c r="AU79" s="1"/>
  <c r="AP79"/>
  <c r="AQ79" s="1"/>
  <c r="AN79"/>
  <c r="AO79" s="1"/>
  <c r="Y79"/>
  <c r="AA79" s="1"/>
  <c r="AB79" s="1"/>
  <c r="U79"/>
  <c r="W79" s="1"/>
  <c r="X79" s="1"/>
  <c r="AX78"/>
  <c r="AZ78" s="1"/>
  <c r="BA78" s="1"/>
  <c r="AT78"/>
  <c r="AV78" s="1"/>
  <c r="AW78" s="1"/>
  <c r="AP78"/>
  <c r="AQ78" s="1"/>
  <c r="AN78"/>
  <c r="Y78"/>
  <c r="AA78" s="1"/>
  <c r="AB78" s="1"/>
  <c r="U78"/>
  <c r="W78" s="1"/>
  <c r="X78" s="1"/>
  <c r="AX77"/>
  <c r="AZ77" s="1"/>
  <c r="BA77" s="1"/>
  <c r="AT77"/>
  <c r="AV77" s="1"/>
  <c r="AW77" s="1"/>
  <c r="AP77"/>
  <c r="AQ77" s="1"/>
  <c r="AN77"/>
  <c r="Y77"/>
  <c r="AA77" s="1"/>
  <c r="AB77" s="1"/>
  <c r="U77"/>
  <c r="W77" s="1"/>
  <c r="X77" s="1"/>
  <c r="AX76"/>
  <c r="AZ76" s="1"/>
  <c r="BA76" s="1"/>
  <c r="AT76"/>
  <c r="AV76" s="1"/>
  <c r="AW76" s="1"/>
  <c r="AP76"/>
  <c r="AQ76" s="1"/>
  <c r="AN76"/>
  <c r="Y76"/>
  <c r="AA76" s="1"/>
  <c r="AB76" s="1"/>
  <c r="U76"/>
  <c r="W76" s="1"/>
  <c r="X76" s="1"/>
  <c r="AX75"/>
  <c r="AZ75" s="1"/>
  <c r="BA75" s="1"/>
  <c r="AT75"/>
  <c r="AV75" s="1"/>
  <c r="AW75" s="1"/>
  <c r="AP75"/>
  <c r="AQ75" s="1"/>
  <c r="AN75"/>
  <c r="Y75"/>
  <c r="AA75" s="1"/>
  <c r="AB75" s="1"/>
  <c r="U75"/>
  <c r="W75" s="1"/>
  <c r="X75" s="1"/>
  <c r="AX74"/>
  <c r="AZ74" s="1"/>
  <c r="BA74" s="1"/>
  <c r="AT74"/>
  <c r="AV74" s="1"/>
  <c r="AW74" s="1"/>
  <c r="AP74"/>
  <c r="AQ74" s="1"/>
  <c r="AN74"/>
  <c r="Y74"/>
  <c r="AA74" s="1"/>
  <c r="AB74" s="1"/>
  <c r="U74"/>
  <c r="W74" s="1"/>
  <c r="X74" s="1"/>
  <c r="AX73"/>
  <c r="AZ73" s="1"/>
  <c r="BA73" s="1"/>
  <c r="AT73"/>
  <c r="AV73" s="1"/>
  <c r="AW73" s="1"/>
  <c r="AP73"/>
  <c r="AQ73" s="1"/>
  <c r="AN73"/>
  <c r="Y73"/>
  <c r="AA73" s="1"/>
  <c r="AB73" s="1"/>
  <c r="U73"/>
  <c r="W73" s="1"/>
  <c r="X73" s="1"/>
  <c r="AX72"/>
  <c r="AZ72" s="1"/>
  <c r="BA72" s="1"/>
  <c r="AT72"/>
  <c r="AV72" s="1"/>
  <c r="AW72" s="1"/>
  <c r="AP72"/>
  <c r="AQ72" s="1"/>
  <c r="AN72"/>
  <c r="Y72"/>
  <c r="AA72" s="1"/>
  <c r="AB72" s="1"/>
  <c r="U72"/>
  <c r="W72" s="1"/>
  <c r="X72" s="1"/>
  <c r="AX71"/>
  <c r="AZ71" s="1"/>
  <c r="BA71" s="1"/>
  <c r="AT71"/>
  <c r="AV71" s="1"/>
  <c r="AW71" s="1"/>
  <c r="AP71"/>
  <c r="AQ71" s="1"/>
  <c r="AN71"/>
  <c r="Y71"/>
  <c r="AA71" s="1"/>
  <c r="AB71" s="1"/>
  <c r="U71"/>
  <c r="W71" s="1"/>
  <c r="X71" s="1"/>
  <c r="AX70"/>
  <c r="AZ70" s="1"/>
  <c r="BA70" s="1"/>
  <c r="AT70"/>
  <c r="AV70" s="1"/>
  <c r="AW70" s="1"/>
  <c r="AP70"/>
  <c r="AQ70" s="1"/>
  <c r="AN70"/>
  <c r="Y70"/>
  <c r="AA70" s="1"/>
  <c r="AB70" s="1"/>
  <c r="U70"/>
  <c r="W70" s="1"/>
  <c r="X70" s="1"/>
  <c r="AX69"/>
  <c r="AZ69" s="1"/>
  <c r="BA69" s="1"/>
  <c r="AT69"/>
  <c r="AV69" s="1"/>
  <c r="AW69" s="1"/>
  <c r="AP69"/>
  <c r="AQ69" s="1"/>
  <c r="AN69"/>
  <c r="Y69"/>
  <c r="AA69" s="1"/>
  <c r="AB69" s="1"/>
  <c r="U69"/>
  <c r="W69" s="1"/>
  <c r="X69" s="1"/>
  <c r="A69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X68"/>
  <c r="AZ68" s="1"/>
  <c r="BA68" s="1"/>
  <c r="AT68"/>
  <c r="AV68" s="1"/>
  <c r="AW68" s="1"/>
  <c r="AP68"/>
  <c r="AQ68" s="1"/>
  <c r="AN68"/>
  <c r="Y68"/>
  <c r="AA68" s="1"/>
  <c r="AB68" s="1"/>
  <c r="U68"/>
  <c r="W68" s="1"/>
  <c r="X68" s="1"/>
  <c r="H39" i="2"/>
  <c r="G91" i="10" s="1"/>
  <c r="H91" s="1"/>
  <c r="AF20" i="2"/>
  <c r="AJ72" i="10" s="1"/>
  <c r="AK72" s="1"/>
  <c r="AJ73"/>
  <c r="AK73" s="1"/>
  <c r="AF22" i="2"/>
  <c r="AJ74" i="10" s="1"/>
  <c r="AK74" s="1"/>
  <c r="AF23" i="2"/>
  <c r="AJ75" i="10" s="1"/>
  <c r="AK75" s="1"/>
  <c r="AJ76"/>
  <c r="AK76" s="1"/>
  <c r="AF25" i="2"/>
  <c r="AJ77" i="10" s="1"/>
  <c r="AK77" s="1"/>
  <c r="AF26" i="2"/>
  <c r="AJ78" i="10" s="1"/>
  <c r="AK78" s="1"/>
  <c r="AF27" i="2"/>
  <c r="AJ79" i="10" s="1"/>
  <c r="AK79" s="1"/>
  <c r="AJ80"/>
  <c r="AK80" s="1"/>
  <c r="AF29" i="2"/>
  <c r="AJ81" i="10" s="1"/>
  <c r="AK81" s="1"/>
  <c r="AF30" i="2"/>
  <c r="AJ82" i="10" s="1"/>
  <c r="AK82" s="1"/>
  <c r="AF31" i="2"/>
  <c r="AJ83" i="10" s="1"/>
  <c r="AK83" s="1"/>
  <c r="AF32" i="2"/>
  <c r="AJ84" i="10" s="1"/>
  <c r="AK84" s="1"/>
  <c r="AF33" i="2"/>
  <c r="AJ85" i="10" s="1"/>
  <c r="AK85" s="1"/>
  <c r="AF34" i="2"/>
  <c r="AJ86" i="10" s="1"/>
  <c r="AK86" s="1"/>
  <c r="AF35" i="2"/>
  <c r="AJ87" i="10" s="1"/>
  <c r="AK87" s="1"/>
  <c r="AF36" i="2"/>
  <c r="AJ33" i="1" s="1"/>
  <c r="AF37" i="2"/>
  <c r="AJ34" i="1" s="1"/>
  <c r="AF38" i="2"/>
  <c r="AJ35" i="1" s="1"/>
  <c r="AF39" i="2"/>
  <c r="AJ36" i="1" s="1"/>
  <c r="N20" i="2"/>
  <c r="K72" i="10" s="1"/>
  <c r="L72" s="1"/>
  <c r="N21" i="2"/>
  <c r="K73" i="10" s="1"/>
  <c r="L73" s="1"/>
  <c r="N22" i="2"/>
  <c r="K74" i="10" s="1"/>
  <c r="L74" s="1"/>
  <c r="N23" i="2"/>
  <c r="K75" i="10" s="1"/>
  <c r="L75" s="1"/>
  <c r="N24" i="2"/>
  <c r="K76" i="10" s="1"/>
  <c r="L76" s="1"/>
  <c r="N25" i="2"/>
  <c r="K77" i="10" s="1"/>
  <c r="L77" s="1"/>
  <c r="N26" i="2"/>
  <c r="K78" i="10" s="1"/>
  <c r="L78" s="1"/>
  <c r="N27" i="2"/>
  <c r="K79" i="10" s="1"/>
  <c r="L79" s="1"/>
  <c r="N28" i="2"/>
  <c r="K80" i="10" s="1"/>
  <c r="L80" s="1"/>
  <c r="N29" i="2"/>
  <c r="K81" i="10" s="1"/>
  <c r="L81" s="1"/>
  <c r="N30" i="2"/>
  <c r="K82" i="10" s="1"/>
  <c r="L82" s="1"/>
  <c r="N31" i="2"/>
  <c r="K83" i="10" s="1"/>
  <c r="L83" s="1"/>
  <c r="N32" i="2"/>
  <c r="K84" i="10" s="1"/>
  <c r="L84" s="1"/>
  <c r="N33" i="2"/>
  <c r="K85" i="10" s="1"/>
  <c r="L85" s="1"/>
  <c r="N34" i="2"/>
  <c r="K86" i="10" s="1"/>
  <c r="L86" s="1"/>
  <c r="N35" i="2"/>
  <c r="K87" i="10" s="1"/>
  <c r="L87" s="1"/>
  <c r="N36" i="2"/>
  <c r="K88" i="10" s="1"/>
  <c r="L88" s="1"/>
  <c r="N37" i="2"/>
  <c r="K89" i="10" s="1"/>
  <c r="L89" s="1"/>
  <c r="N38" i="2"/>
  <c r="K90" i="10" s="1"/>
  <c r="L90" s="1"/>
  <c r="K20" i="2"/>
  <c r="I72" i="10" s="1"/>
  <c r="J72" s="1"/>
  <c r="K21" i="2"/>
  <c r="I73" i="10" s="1"/>
  <c r="J73" s="1"/>
  <c r="K22" i="2"/>
  <c r="I74" i="10" s="1"/>
  <c r="J74" s="1"/>
  <c r="K23" i="2"/>
  <c r="I75" i="10" s="1"/>
  <c r="J75" s="1"/>
  <c r="K24" i="2"/>
  <c r="I76" i="10" s="1"/>
  <c r="J76" s="1"/>
  <c r="K25" i="2"/>
  <c r="I77" i="10" s="1"/>
  <c r="J77" s="1"/>
  <c r="K26" i="2"/>
  <c r="I78" i="10" s="1"/>
  <c r="J78" s="1"/>
  <c r="K27" i="2"/>
  <c r="I79" i="10" s="1"/>
  <c r="J79" s="1"/>
  <c r="K28" i="2"/>
  <c r="I80" i="10" s="1"/>
  <c r="J80" s="1"/>
  <c r="K29" i="2"/>
  <c r="I81" i="10" s="1"/>
  <c r="J81" s="1"/>
  <c r="K30" i="2"/>
  <c r="I82" i="10" s="1"/>
  <c r="J82" s="1"/>
  <c r="K31" i="2"/>
  <c r="I83" i="10" s="1"/>
  <c r="J83" s="1"/>
  <c r="K32" i="2"/>
  <c r="I84" i="10" s="1"/>
  <c r="J84" s="1"/>
  <c r="K33" i="2"/>
  <c r="I85" i="10" s="1"/>
  <c r="J85" s="1"/>
  <c r="K34" i="2"/>
  <c r="I86" i="10" s="1"/>
  <c r="J86" s="1"/>
  <c r="K35" i="2"/>
  <c r="I87" i="10" s="1"/>
  <c r="J87" s="1"/>
  <c r="K36" i="2"/>
  <c r="I88" i="10" s="1"/>
  <c r="J88" s="1"/>
  <c r="K37" i="2"/>
  <c r="I89" i="10" s="1"/>
  <c r="J89" s="1"/>
  <c r="K38" i="2"/>
  <c r="I90" i="10" s="1"/>
  <c r="J90" s="1"/>
  <c r="K39" i="2"/>
  <c r="I91" i="10" s="1"/>
  <c r="J91" s="1"/>
  <c r="H20" i="2"/>
  <c r="G17" i="1" s="1"/>
  <c r="H21" i="2"/>
  <c r="G18" i="1" s="1"/>
  <c r="H22" i="2"/>
  <c r="G19" i="1" s="1"/>
  <c r="H23" i="2"/>
  <c r="G20" i="1" s="1"/>
  <c r="H24" i="2"/>
  <c r="G21" i="1" s="1"/>
  <c r="H25" i="2"/>
  <c r="G22" i="1" s="1"/>
  <c r="H26" i="2"/>
  <c r="G23" i="1" s="1"/>
  <c r="H27" i="2"/>
  <c r="G24" i="1" s="1"/>
  <c r="H28" i="2"/>
  <c r="G25" i="1" s="1"/>
  <c r="H29" i="2"/>
  <c r="G26" i="1" s="1"/>
  <c r="H30" i="2"/>
  <c r="G27" i="1" s="1"/>
  <c r="H31" i="2"/>
  <c r="G28" i="1" s="1"/>
  <c r="H32" i="2"/>
  <c r="G29" i="1" s="1"/>
  <c r="H33" i="2"/>
  <c r="G30" i="1" s="1"/>
  <c r="H34" i="2"/>
  <c r="G31" i="1" s="1"/>
  <c r="H35" i="2"/>
  <c r="G32" i="1" s="1"/>
  <c r="H36" i="2"/>
  <c r="G33" i="1" s="1"/>
  <c r="H37" i="2"/>
  <c r="G34" i="1" s="1"/>
  <c r="H38" i="2"/>
  <c r="G35" i="1" s="1"/>
  <c r="D63" i="6"/>
  <c r="AA40" i="1" l="1"/>
  <c r="AA41" i="5" s="1"/>
  <c r="W40" i="1"/>
  <c r="W41" i="5" s="1"/>
  <c r="AZ39" i="1"/>
  <c r="AZ40" i="5" s="1"/>
  <c r="AV39" i="1"/>
  <c r="AV40" i="5" s="1"/>
  <c r="AA39" i="1"/>
  <c r="AA40" i="5" s="1"/>
  <c r="W39" i="1"/>
  <c r="W40" i="5" s="1"/>
  <c r="AA20" i="1"/>
  <c r="AA21" i="5" s="1"/>
  <c r="W20" i="1"/>
  <c r="W21" i="5" s="1"/>
  <c r="AR18" i="1"/>
  <c r="AR19" i="5" s="1"/>
  <c r="AA42" i="1"/>
  <c r="AA43" i="5" s="1"/>
  <c r="W42" i="1"/>
  <c r="W43" i="5" s="1"/>
  <c r="AZ40" i="1"/>
  <c r="AZ41" i="5" s="1"/>
  <c r="AV40" i="1"/>
  <c r="AV41" i="5" s="1"/>
  <c r="AB40" i="1"/>
  <c r="AB41" i="5" s="1"/>
  <c r="Z40" i="1"/>
  <c r="Z41" i="5" s="1"/>
  <c r="X40" i="1"/>
  <c r="X41" i="5" s="1"/>
  <c r="V40" i="1"/>
  <c r="V41" i="5" s="1"/>
  <c r="BA39" i="1"/>
  <c r="BA40" i="5" s="1"/>
  <c r="AY39" i="1"/>
  <c r="AY40" i="5" s="1"/>
  <c r="AW39" i="1"/>
  <c r="AW40" i="5" s="1"/>
  <c r="AU39" i="1"/>
  <c r="AU40" i="5" s="1"/>
  <c r="AR39" i="1"/>
  <c r="AR40" i="5" s="1"/>
  <c r="AA28" i="1"/>
  <c r="AA29" i="5" s="1"/>
  <c r="W28" i="1"/>
  <c r="W29" i="5" s="1"/>
  <c r="AR26" i="1"/>
  <c r="AR27" i="5" s="1"/>
  <c r="AA24" i="1"/>
  <c r="AA25" i="5" s="1"/>
  <c r="W24" i="1"/>
  <c r="W25" i="5" s="1"/>
  <c r="AR22" i="1"/>
  <c r="AR23" i="5" s="1"/>
  <c r="AA22" i="1"/>
  <c r="AA23" i="5" s="1"/>
  <c r="W22" i="1"/>
  <c r="W23" i="5" s="1"/>
  <c r="AR20" i="1"/>
  <c r="AR21" i="5" s="1"/>
  <c r="AB20" i="1"/>
  <c r="AB21" i="5" s="1"/>
  <c r="Z20" i="1"/>
  <c r="Z21" i="5" s="1"/>
  <c r="X20" i="1"/>
  <c r="X21" i="5" s="1"/>
  <c r="V20" i="1"/>
  <c r="V21" i="5" s="1"/>
  <c r="AA19" i="1"/>
  <c r="AA20" i="5" s="1"/>
  <c r="W19" i="1"/>
  <c r="W20" i="5" s="1"/>
  <c r="AQ39" i="1"/>
  <c r="AQ40" i="5" s="1"/>
  <c r="AO39" i="1"/>
  <c r="AO40" i="5" s="1"/>
  <c r="AB39" i="1"/>
  <c r="AB40" i="5" s="1"/>
  <c r="Z39" i="1"/>
  <c r="Z40" i="5" s="1"/>
  <c r="X39" i="1"/>
  <c r="X40" i="5" s="1"/>
  <c r="V39" i="1"/>
  <c r="V40" i="5" s="1"/>
  <c r="AZ38" i="1"/>
  <c r="AZ39" i="5" s="1"/>
  <c r="AV38" i="1"/>
  <c r="AV39" i="5" s="1"/>
  <c r="AR38" i="1"/>
  <c r="AR39" i="5" s="1"/>
  <c r="AA44" i="1"/>
  <c r="AA45" i="5" s="1"/>
  <c r="AZ35" i="1"/>
  <c r="AZ36" i="5" s="1"/>
  <c r="AV35" i="1"/>
  <c r="AV36" i="5" s="1"/>
  <c r="AR35" i="1"/>
  <c r="AR36" i="5" s="1"/>
  <c r="AY35" i="1"/>
  <c r="AY36" i="5" s="1"/>
  <c r="AU35" i="1"/>
  <c r="AU36" i="5" s="1"/>
  <c r="AQ35" i="1"/>
  <c r="AQ36" i="5" s="1"/>
  <c r="AO35" i="1"/>
  <c r="AO36" i="5" s="1"/>
  <c r="AZ34" i="1"/>
  <c r="AZ35" i="5" s="1"/>
  <c r="W44" i="1"/>
  <c r="W45" i="5" s="1"/>
  <c r="AA32" i="1"/>
  <c r="AA33" i="5" s="1"/>
  <c r="W32" i="1"/>
  <c r="W33" i="5" s="1"/>
  <c r="AR30" i="1"/>
  <c r="AR31" i="5" s="1"/>
  <c r="AA30" i="1"/>
  <c r="AA31" i="5" s="1"/>
  <c r="W30" i="1"/>
  <c r="W31" i="5" s="1"/>
  <c r="AR28" i="1"/>
  <c r="AR29" i="5" s="1"/>
  <c r="AB28" i="1"/>
  <c r="AB29" i="5" s="1"/>
  <c r="Z28" i="1"/>
  <c r="Z29" i="5" s="1"/>
  <c r="X28" i="1"/>
  <c r="X29" i="5" s="1"/>
  <c r="V28" i="1"/>
  <c r="V29" i="5" s="1"/>
  <c r="AA27" i="1"/>
  <c r="AA28" i="5" s="1"/>
  <c r="W27" i="1"/>
  <c r="W28" i="5" s="1"/>
  <c r="AA16" i="1"/>
  <c r="AA17" i="5" s="1"/>
  <c r="W16" i="1"/>
  <c r="W17" i="5" s="1"/>
  <c r="AR15" i="1"/>
  <c r="AA15"/>
  <c r="AA16" i="5" s="1"/>
  <c r="W15" i="1"/>
  <c r="W16" i="5" s="1"/>
  <c r="AZ14" i="1"/>
  <c r="AZ15" i="5" s="1"/>
  <c r="AV14" i="1"/>
  <c r="AV15" i="5" s="1"/>
  <c r="AR14" i="1"/>
  <c r="AR15" i="5" s="1"/>
  <c r="AR32" i="1"/>
  <c r="AR33" i="5" s="1"/>
  <c r="AB32" i="1"/>
  <c r="AB33" i="5" s="1"/>
  <c r="Z32" i="1"/>
  <c r="Z33" i="5" s="1"/>
  <c r="X32" i="1"/>
  <c r="X33" i="5" s="1"/>
  <c r="V32" i="1"/>
  <c r="V33" i="5" s="1"/>
  <c r="AA31" i="1"/>
  <c r="AA32" i="5" s="1"/>
  <c r="W31" i="1"/>
  <c r="W32" i="5" s="1"/>
  <c r="AA26" i="1"/>
  <c r="AA27" i="5" s="1"/>
  <c r="W26" i="1"/>
  <c r="W27" i="5" s="1"/>
  <c r="AR24" i="1"/>
  <c r="AR25" i="5" s="1"/>
  <c r="AB24" i="1"/>
  <c r="AB25" i="5" s="1"/>
  <c r="Z24" i="1"/>
  <c r="Z25" i="5" s="1"/>
  <c r="X24" i="1"/>
  <c r="X25" i="5" s="1"/>
  <c r="V24" i="1"/>
  <c r="V25" i="5" s="1"/>
  <c r="AA23" i="1"/>
  <c r="AA24" i="5" s="1"/>
  <c r="W23" i="1"/>
  <c r="W24" i="5" s="1"/>
  <c r="AA18" i="1"/>
  <c r="AA19" i="5" s="1"/>
  <c r="W18" i="1"/>
  <c r="W19" i="5" s="1"/>
  <c r="AR16" i="1"/>
  <c r="AR17" i="5" s="1"/>
  <c r="AB16" i="1"/>
  <c r="AB17" i="5" s="1"/>
  <c r="Z16" i="1"/>
  <c r="Z17" i="5" s="1"/>
  <c r="X16" i="1"/>
  <c r="X17" i="5" s="1"/>
  <c r="V16" i="1"/>
  <c r="V17" i="5" s="1"/>
  <c r="AA14" i="1"/>
  <c r="AA15" i="5" s="1"/>
  <c r="W14" i="1"/>
  <c r="W15" i="5" s="1"/>
  <c r="AB44" i="1"/>
  <c r="AB45" i="5" s="1"/>
  <c r="Z44" i="1"/>
  <c r="Z45" i="5" s="1"/>
  <c r="X44" i="1"/>
  <c r="X45" i="5" s="1"/>
  <c r="V44" i="1"/>
  <c r="V45" i="5" s="1"/>
  <c r="AZ42" i="1"/>
  <c r="AV42"/>
  <c r="AR42"/>
  <c r="AR43" i="5" s="1"/>
  <c r="AZ37" i="1"/>
  <c r="AZ38" i="5" s="1"/>
  <c r="AV37" i="1"/>
  <c r="AV38" i="5" s="1"/>
  <c r="AR37" i="1"/>
  <c r="AR38" i="5" s="1"/>
  <c r="AZ36" i="1"/>
  <c r="AZ37" i="5" s="1"/>
  <c r="AV36" i="1"/>
  <c r="AV37" i="5" s="1"/>
  <c r="AR36" i="1"/>
  <c r="AR37" i="5" s="1"/>
  <c r="AA34" i="1"/>
  <c r="AA35" i="5" s="1"/>
  <c r="W34" i="1"/>
  <c r="W35" i="5" s="1"/>
  <c r="AA33" i="1"/>
  <c r="AA34" i="5" s="1"/>
  <c r="W33" i="1"/>
  <c r="W34" i="5" s="1"/>
  <c r="AB30" i="1"/>
  <c r="AB31" i="5" s="1"/>
  <c r="Z30" i="1"/>
  <c r="Z31" i="5" s="1"/>
  <c r="X30" i="1"/>
  <c r="X31" i="5" s="1"/>
  <c r="V30" i="1"/>
  <c r="V31" i="5" s="1"/>
  <c r="AA29" i="1"/>
  <c r="AA30" i="5" s="1"/>
  <c r="W29" i="1"/>
  <c r="W30" i="5" s="1"/>
  <c r="AB26" i="1"/>
  <c r="AB27" i="5" s="1"/>
  <c r="Z26" i="1"/>
  <c r="Z27" i="5" s="1"/>
  <c r="X26" i="1"/>
  <c r="X27" i="5" s="1"/>
  <c r="V26" i="1"/>
  <c r="V27" i="5" s="1"/>
  <c r="AA25" i="1"/>
  <c r="AA26" i="5" s="1"/>
  <c r="W25" i="1"/>
  <c r="W26" i="5" s="1"/>
  <c r="AB22" i="1"/>
  <c r="AB23" i="5" s="1"/>
  <c r="Z22" i="1"/>
  <c r="Z23" i="5" s="1"/>
  <c r="X22" i="1"/>
  <c r="X23" i="5" s="1"/>
  <c r="V22" i="1"/>
  <c r="V23" i="5" s="1"/>
  <c r="AA21" i="1"/>
  <c r="AA22" i="5" s="1"/>
  <c r="W21" i="1"/>
  <c r="W22" i="5" s="1"/>
  <c r="AB18" i="1"/>
  <c r="AB19" i="5" s="1"/>
  <c r="Z18" i="1"/>
  <c r="Z19" i="5" s="1"/>
  <c r="X18" i="1"/>
  <c r="X19" i="5" s="1"/>
  <c r="V18" i="1"/>
  <c r="V19" i="5" s="1"/>
  <c r="AA17" i="1"/>
  <c r="AA18" i="5" s="1"/>
  <c r="W17" i="1"/>
  <c r="W18" i="5" s="1"/>
  <c r="AB15" i="1"/>
  <c r="AB16" i="5" s="1"/>
  <c r="Z15" i="1"/>
  <c r="Z16" i="5" s="1"/>
  <c r="X15" i="1"/>
  <c r="X16" i="5" s="1"/>
  <c r="V15" i="1"/>
  <c r="V16" i="5" s="1"/>
  <c r="BA14" i="1"/>
  <c r="BA15" i="5" s="1"/>
  <c r="AY14" i="1"/>
  <c r="AY15" i="5" s="1"/>
  <c r="AW14" i="1"/>
  <c r="AW15" i="5" s="1"/>
  <c r="AU14" i="1"/>
  <c r="AU15" i="5" s="1"/>
  <c r="AQ14" i="1"/>
  <c r="AQ15" i="5" s="1"/>
  <c r="AO14" i="1"/>
  <c r="AO15" i="5" s="1"/>
  <c r="AB14" i="1"/>
  <c r="AB15" i="5" s="1"/>
  <c r="Z14" i="1"/>
  <c r="Z15" i="5" s="1"/>
  <c r="X14" i="1"/>
  <c r="X15" i="5" s="1"/>
  <c r="V14" i="1"/>
  <c r="V15" i="5" s="1"/>
  <c r="AZ44" i="1"/>
  <c r="AV44"/>
  <c r="AR44"/>
  <c r="AR45" i="5" s="1"/>
  <c r="AB42" i="1"/>
  <c r="AB43" i="5" s="1"/>
  <c r="Z42" i="1"/>
  <c r="Z43" i="5" s="1"/>
  <c r="X42" i="1"/>
  <c r="X43" i="5" s="1"/>
  <c r="V42" i="1"/>
  <c r="V43" i="5" s="1"/>
  <c r="AA41" i="1"/>
  <c r="AA42" i="5" s="1"/>
  <c r="W41" i="1"/>
  <c r="W42" i="5" s="1"/>
  <c r="BA40" i="1"/>
  <c r="BA41" i="5" s="1"/>
  <c r="AY40" i="1"/>
  <c r="AY41" i="5" s="1"/>
  <c r="AW40" i="1"/>
  <c r="AW41" i="5" s="1"/>
  <c r="AU40" i="1"/>
  <c r="AU41" i="5" s="1"/>
  <c r="AR40" i="1"/>
  <c r="AR41" i="5" s="1"/>
  <c r="BA37" i="1"/>
  <c r="BA38" i="5" s="1"/>
  <c r="AY37" i="1"/>
  <c r="AY38" i="5" s="1"/>
  <c r="AW37" i="1"/>
  <c r="AW38" i="5" s="1"/>
  <c r="AU37" i="1"/>
  <c r="AU38" i="5" s="1"/>
  <c r="AQ37" i="1"/>
  <c r="AQ38" i="5" s="1"/>
  <c r="AO37" i="1"/>
  <c r="AO38" i="5" s="1"/>
  <c r="AA37" i="1"/>
  <c r="AB37" s="1"/>
  <c r="AB38" i="5" s="1"/>
  <c r="W37" i="1"/>
  <c r="X37" s="1"/>
  <c r="X38" i="5" s="1"/>
  <c r="G35"/>
  <c r="H34" i="1"/>
  <c r="H35" i="5" s="1"/>
  <c r="G33"/>
  <c r="H32" i="1"/>
  <c r="H33" i="5" s="1"/>
  <c r="G31"/>
  <c r="H30" i="1"/>
  <c r="H31" i="5" s="1"/>
  <c r="G29"/>
  <c r="H28" i="1"/>
  <c r="H29" i="5" s="1"/>
  <c r="G27"/>
  <c r="H26" i="1"/>
  <c r="H27" i="5" s="1"/>
  <c r="G25"/>
  <c r="H24" i="1"/>
  <c r="H25" i="5" s="1"/>
  <c r="G23"/>
  <c r="H22" i="1"/>
  <c r="H23" i="5" s="1"/>
  <c r="G21"/>
  <c r="H20" i="1"/>
  <c r="H21" i="5" s="1"/>
  <c r="G19"/>
  <c r="H18" i="1"/>
  <c r="H19" i="5" s="1"/>
  <c r="AJ36"/>
  <c r="AK35" i="1"/>
  <c r="AK36" i="5" s="1"/>
  <c r="AK33" i="1"/>
  <c r="AK34" i="5" s="1"/>
  <c r="AJ34"/>
  <c r="AI45" i="1"/>
  <c r="AI46" i="5" s="1"/>
  <c r="AH46"/>
  <c r="Q46"/>
  <c r="R45" i="1"/>
  <c r="R46" i="5" s="1"/>
  <c r="K46"/>
  <c r="L45" i="1"/>
  <c r="L46" i="5" s="1"/>
  <c r="G46"/>
  <c r="H45" i="1"/>
  <c r="H46" i="5" s="1"/>
  <c r="M45" i="1"/>
  <c r="AI43"/>
  <c r="AI44" i="5" s="1"/>
  <c r="AH44"/>
  <c r="Q44"/>
  <c r="R43" i="1"/>
  <c r="R44" i="5" s="1"/>
  <c r="K44"/>
  <c r="L43" i="1"/>
  <c r="L44" i="5" s="1"/>
  <c r="G44"/>
  <c r="H43" i="1"/>
  <c r="H44" i="5" s="1"/>
  <c r="M43" i="1"/>
  <c r="H35"/>
  <c r="H36" i="5" s="1"/>
  <c r="G36"/>
  <c r="G34"/>
  <c r="H33" i="1"/>
  <c r="H34" i="5" s="1"/>
  <c r="G32"/>
  <c r="H31" i="1"/>
  <c r="H32" i="5" s="1"/>
  <c r="G30"/>
  <c r="H29" i="1"/>
  <c r="H30" i="5" s="1"/>
  <c r="G28"/>
  <c r="H27" i="1"/>
  <c r="H28" i="5" s="1"/>
  <c r="G26"/>
  <c r="H25" i="1"/>
  <c r="H26" i="5" s="1"/>
  <c r="G24"/>
  <c r="H23" i="1"/>
  <c r="H24" i="5" s="1"/>
  <c r="G22"/>
  <c r="H21" i="1"/>
  <c r="H22" i="5" s="1"/>
  <c r="G20"/>
  <c r="H19" i="1"/>
  <c r="H20" i="5" s="1"/>
  <c r="G18"/>
  <c r="H17" i="1"/>
  <c r="H18" i="5" s="1"/>
  <c r="AJ37"/>
  <c r="AK36" i="1"/>
  <c r="AK37" i="5" s="1"/>
  <c r="AK34" i="1"/>
  <c r="AK35" i="5" s="1"/>
  <c r="AJ35"/>
  <c r="O46"/>
  <c r="P45" i="1"/>
  <c r="P46" i="5" s="1"/>
  <c r="S45" i="1"/>
  <c r="I46" i="5"/>
  <c r="J45" i="1"/>
  <c r="J46" i="5" s="1"/>
  <c r="AK44" i="1"/>
  <c r="AK45" i="5" s="1"/>
  <c r="AJ45"/>
  <c r="AG44" i="1"/>
  <c r="AG45" i="5" s="1"/>
  <c r="AF45"/>
  <c r="AL44" i="1"/>
  <c r="O44" i="5"/>
  <c r="P43" i="1"/>
  <c r="P44" i="5" s="1"/>
  <c r="S43" i="1"/>
  <c r="I44" i="5"/>
  <c r="J43" i="1"/>
  <c r="J44" i="5" s="1"/>
  <c r="AK42" i="1"/>
  <c r="AK43" i="5" s="1"/>
  <c r="AJ43"/>
  <c r="AG42" i="1"/>
  <c r="AG43" i="5" s="1"/>
  <c r="AF43"/>
  <c r="AL42" i="1"/>
  <c r="AK45"/>
  <c r="AK46" i="5" s="1"/>
  <c r="AJ46"/>
  <c r="AG45" i="1"/>
  <c r="AG46" i="5" s="1"/>
  <c r="AF46"/>
  <c r="O45"/>
  <c r="S44" i="1"/>
  <c r="AK43"/>
  <c r="AK44" i="5" s="1"/>
  <c r="AJ44"/>
  <c r="AG43" i="1"/>
  <c r="AG44" i="5" s="1"/>
  <c r="AF44"/>
  <c r="O43"/>
  <c r="S42" i="1"/>
  <c r="AK41"/>
  <c r="AK42" i="5" s="1"/>
  <c r="AJ42"/>
  <c r="AG41" i="1"/>
  <c r="AG42" i="5" s="1"/>
  <c r="AL41" i="1"/>
  <c r="AF42" i="5"/>
  <c r="O42"/>
  <c r="S41" i="1"/>
  <c r="P41"/>
  <c r="P42" i="5" s="1"/>
  <c r="I42"/>
  <c r="J41" i="1"/>
  <c r="J42" i="5" s="1"/>
  <c r="AJ41"/>
  <c r="AK40" i="1"/>
  <c r="AK41" i="5" s="1"/>
  <c r="AL40" i="1"/>
  <c r="AF41" i="5"/>
  <c r="AG40" i="1"/>
  <c r="AG41" i="5" s="1"/>
  <c r="O41"/>
  <c r="P40" i="1"/>
  <c r="P41" i="5" s="1"/>
  <c r="S40" i="1"/>
  <c r="I41" i="5"/>
  <c r="J40" i="1"/>
  <c r="J41" i="5" s="1"/>
  <c r="AK39" i="1"/>
  <c r="AK40" i="5" s="1"/>
  <c r="AJ40"/>
  <c r="AG39" i="1"/>
  <c r="AG40" i="5" s="1"/>
  <c r="AF40"/>
  <c r="AL39" i="1"/>
  <c r="O40" i="5"/>
  <c r="P39" i="1"/>
  <c r="P40" i="5" s="1"/>
  <c r="S39" i="1"/>
  <c r="J39"/>
  <c r="J40" i="5" s="1"/>
  <c r="I40"/>
  <c r="AJ39"/>
  <c r="AK38" i="1"/>
  <c r="AK39" i="5" s="1"/>
  <c r="AL38" i="1"/>
  <c r="AF39" i="5"/>
  <c r="AG38" i="1"/>
  <c r="AG39" i="5" s="1"/>
  <c r="P38" i="1"/>
  <c r="P39" i="5" s="1"/>
  <c r="O39"/>
  <c r="S38" i="1"/>
  <c r="J38"/>
  <c r="J39" i="5" s="1"/>
  <c r="I39"/>
  <c r="AK37" i="1"/>
  <c r="AK38" i="5" s="1"/>
  <c r="AJ38"/>
  <c r="AG37" i="1"/>
  <c r="AG38" i="5" s="1"/>
  <c r="AF38"/>
  <c r="AL37" i="1"/>
  <c r="P37"/>
  <c r="P38" i="5" s="1"/>
  <c r="O38"/>
  <c r="S37" i="1"/>
  <c r="S38" i="5" s="1"/>
  <c r="J37" i="1"/>
  <c r="J38" i="5" s="1"/>
  <c r="I38"/>
  <c r="Z36" i="1"/>
  <c r="Z37" i="5" s="1"/>
  <c r="Y37"/>
  <c r="V36" i="1"/>
  <c r="V37" i="5" s="1"/>
  <c r="U37"/>
  <c r="AB35" i="1"/>
  <c r="AB36" i="5" s="1"/>
  <c r="AA36"/>
  <c r="X35" i="1"/>
  <c r="X36" i="5" s="1"/>
  <c r="W36"/>
  <c r="AQ34" i="1"/>
  <c r="AQ35" i="5" s="1"/>
  <c r="AP35"/>
  <c r="AY33" i="1"/>
  <c r="AY34" i="5" s="1"/>
  <c r="AX34"/>
  <c r="AU33" i="1"/>
  <c r="AU34" i="5" s="1"/>
  <c r="AT34"/>
  <c r="AQ33" i="1"/>
  <c r="AQ34" i="5" s="1"/>
  <c r="AP34"/>
  <c r="BA32" i="1"/>
  <c r="BA33" i="5" s="1"/>
  <c r="AZ33"/>
  <c r="AW32" i="1"/>
  <c r="AW33" i="5" s="1"/>
  <c r="AV33"/>
  <c r="AO32" i="1"/>
  <c r="AO33" i="5" s="1"/>
  <c r="AN33"/>
  <c r="AY31" i="1"/>
  <c r="AY32" i="5" s="1"/>
  <c r="AX32"/>
  <c r="AU31" i="1"/>
  <c r="AU32" i="5" s="1"/>
  <c r="AT32"/>
  <c r="AQ31" i="1"/>
  <c r="AQ32" i="5" s="1"/>
  <c r="AP32"/>
  <c r="BA30" i="1"/>
  <c r="BA31" i="5" s="1"/>
  <c r="AZ31"/>
  <c r="AW30" i="1"/>
  <c r="AW31" i="5" s="1"/>
  <c r="AV31"/>
  <c r="AO30" i="1"/>
  <c r="AO31" i="5" s="1"/>
  <c r="AN31"/>
  <c r="AY29" i="1"/>
  <c r="AY30" i="5" s="1"/>
  <c r="AX30"/>
  <c r="AU29" i="1"/>
  <c r="AU30" i="5" s="1"/>
  <c r="AT30"/>
  <c r="AQ29" i="1"/>
  <c r="AQ30" i="5" s="1"/>
  <c r="AP30"/>
  <c r="BA28" i="1"/>
  <c r="BA29" i="5" s="1"/>
  <c r="AZ29"/>
  <c r="AW28" i="1"/>
  <c r="AW29" i="5" s="1"/>
  <c r="AV29"/>
  <c r="AO28" i="1"/>
  <c r="AO29" i="5" s="1"/>
  <c r="AN29"/>
  <c r="AY27" i="1"/>
  <c r="AY28" i="5" s="1"/>
  <c r="AX28"/>
  <c r="AU27" i="1"/>
  <c r="AU28" i="5" s="1"/>
  <c r="AT28"/>
  <c r="AQ27" i="1"/>
  <c r="AQ28" i="5" s="1"/>
  <c r="AP28"/>
  <c r="BA26" i="1"/>
  <c r="BA27" i="5" s="1"/>
  <c r="AZ27"/>
  <c r="AW26" i="1"/>
  <c r="AW27" i="5" s="1"/>
  <c r="AV27"/>
  <c r="AO26" i="1"/>
  <c r="AO27" i="5" s="1"/>
  <c r="AN27"/>
  <c r="AY25" i="1"/>
  <c r="AY26" i="5" s="1"/>
  <c r="AX26"/>
  <c r="AU25" i="1"/>
  <c r="AU26" i="5" s="1"/>
  <c r="AT26"/>
  <c r="AQ25" i="1"/>
  <c r="AQ26" i="5" s="1"/>
  <c r="AP26"/>
  <c r="BA24" i="1"/>
  <c r="BA25" i="5" s="1"/>
  <c r="AZ25"/>
  <c r="AW24" i="1"/>
  <c r="AW25" i="5" s="1"/>
  <c r="AV25"/>
  <c r="AO24" i="1"/>
  <c r="AO25" i="5" s="1"/>
  <c r="AN25"/>
  <c r="AY23" i="1"/>
  <c r="AY24" i="5" s="1"/>
  <c r="AX24"/>
  <c r="AU23" i="1"/>
  <c r="AU24" i="5" s="1"/>
  <c r="AT24"/>
  <c r="AQ23" i="1"/>
  <c r="AQ24" i="5" s="1"/>
  <c r="AP24"/>
  <c r="BA22" i="1"/>
  <c r="BA23" i="5" s="1"/>
  <c r="AZ23"/>
  <c r="AW22" i="1"/>
  <c r="AW23" i="5" s="1"/>
  <c r="AV23"/>
  <c r="AO22" i="1"/>
  <c r="AO23" i="5" s="1"/>
  <c r="AN23"/>
  <c r="AY21" i="1"/>
  <c r="AY22" i="5" s="1"/>
  <c r="AX22"/>
  <c r="AU21" i="1"/>
  <c r="AU22" i="5" s="1"/>
  <c r="AT22"/>
  <c r="AQ21" i="1"/>
  <c r="AQ22" i="5" s="1"/>
  <c r="AP22"/>
  <c r="BA20" i="1"/>
  <c r="BA21" i="5" s="1"/>
  <c r="AZ21"/>
  <c r="AW20" i="1"/>
  <c r="AW21" i="5" s="1"/>
  <c r="AV21"/>
  <c r="AO20" i="1"/>
  <c r="AO21" i="5" s="1"/>
  <c r="AN21"/>
  <c r="AY19" i="1"/>
  <c r="AY20" i="5" s="1"/>
  <c r="AX20"/>
  <c r="AU19" i="1"/>
  <c r="AU20" i="5" s="1"/>
  <c r="AT20"/>
  <c r="AQ19" i="1"/>
  <c r="AQ20" i="5" s="1"/>
  <c r="AP20"/>
  <c r="BA18" i="1"/>
  <c r="BA19" i="5" s="1"/>
  <c r="AZ19"/>
  <c r="AW18" i="1"/>
  <c r="AW19" i="5" s="1"/>
  <c r="AV19"/>
  <c r="AO18" i="1"/>
  <c r="AO19" i="5" s="1"/>
  <c r="AN19"/>
  <c r="AY17" i="1"/>
  <c r="AY18" i="5" s="1"/>
  <c r="AX18"/>
  <c r="AU17" i="1"/>
  <c r="AU18" i="5" s="1"/>
  <c r="AT18"/>
  <c r="AQ17" i="1"/>
  <c r="AQ18" i="5" s="1"/>
  <c r="AP18"/>
  <c r="BA16" i="1"/>
  <c r="BA17" i="5" s="1"/>
  <c r="AZ17"/>
  <c r="AW16" i="1"/>
  <c r="AW17" i="5" s="1"/>
  <c r="AV17"/>
  <c r="AO16" i="1"/>
  <c r="AO17" i="5" s="1"/>
  <c r="AN17"/>
  <c r="BA15" i="1"/>
  <c r="BA16" i="5" s="1"/>
  <c r="AZ16"/>
  <c r="AW15" i="1"/>
  <c r="AW16" i="5" s="1"/>
  <c r="AV16"/>
  <c r="AR16"/>
  <c r="AO15" i="1"/>
  <c r="AO16" i="5" s="1"/>
  <c r="AN16"/>
  <c r="AY45" i="1"/>
  <c r="AY46" i="5" s="1"/>
  <c r="AX46"/>
  <c r="AZ45" i="1"/>
  <c r="AQ45"/>
  <c r="AQ46" i="5" s="1"/>
  <c r="AP46"/>
  <c r="AR45" i="1"/>
  <c r="AA46" i="5"/>
  <c r="AB45" i="1"/>
  <c r="AB46" i="5" s="1"/>
  <c r="W46"/>
  <c r="X45" i="1"/>
  <c r="X46" i="5" s="1"/>
  <c r="BA44" i="1"/>
  <c r="BA45" i="5" s="1"/>
  <c r="AZ45"/>
  <c r="AW44" i="1"/>
  <c r="AW45" i="5" s="1"/>
  <c r="AV45"/>
  <c r="AO44" i="1"/>
  <c r="AO45" i="5" s="1"/>
  <c r="AN45"/>
  <c r="AU43" i="1"/>
  <c r="AU44" i="5" s="1"/>
  <c r="AT44"/>
  <c r="AV43" i="1"/>
  <c r="Y44" i="5"/>
  <c r="Z43" i="1"/>
  <c r="Z44" i="5" s="1"/>
  <c r="U44"/>
  <c r="V43" i="1"/>
  <c r="V44" i="5" s="1"/>
  <c r="AJ32" i="1"/>
  <c r="AJ30"/>
  <c r="AJ28"/>
  <c r="AJ26"/>
  <c r="AJ24"/>
  <c r="AJ22"/>
  <c r="AJ20"/>
  <c r="AJ18"/>
  <c r="AL45"/>
  <c r="P44"/>
  <c r="P45" i="5" s="1"/>
  <c r="L44" i="1"/>
  <c r="L45" i="5" s="1"/>
  <c r="R42" i="1"/>
  <c r="R43" i="5" s="1"/>
  <c r="J42" i="1"/>
  <c r="J43" i="5" s="1"/>
  <c r="AI44" i="1"/>
  <c r="AI45" i="5" s="1"/>
  <c r="AH45"/>
  <c r="G45"/>
  <c r="M44" i="1"/>
  <c r="AI42"/>
  <c r="AI43" i="5" s="1"/>
  <c r="AH43"/>
  <c r="G43"/>
  <c r="H42" i="1"/>
  <c r="H43" i="5" s="1"/>
  <c r="M42" i="1"/>
  <c r="AI41"/>
  <c r="AI42" i="5" s="1"/>
  <c r="AH42"/>
  <c r="Q42"/>
  <c r="R41" i="1"/>
  <c r="R42" i="5" s="1"/>
  <c r="K42"/>
  <c r="L41" i="1"/>
  <c r="L42" i="5" s="1"/>
  <c r="G42"/>
  <c r="M41" i="1"/>
  <c r="H41"/>
  <c r="H42" i="5" s="1"/>
  <c r="AH41"/>
  <c r="AI40" i="1"/>
  <c r="AI41" i="5" s="1"/>
  <c r="Q41"/>
  <c r="R40" i="1"/>
  <c r="R41" i="5" s="1"/>
  <c r="K41"/>
  <c r="L40" i="1"/>
  <c r="L41" i="5" s="1"/>
  <c r="G41"/>
  <c r="H40" i="1"/>
  <c r="H41" i="5" s="1"/>
  <c r="M40" i="1"/>
  <c r="AI39"/>
  <c r="AI40" i="5" s="1"/>
  <c r="AH40"/>
  <c r="Q40"/>
  <c r="R39" i="1"/>
  <c r="R40" i="5" s="1"/>
  <c r="K40"/>
  <c r="L39" i="1"/>
  <c r="L40" i="5" s="1"/>
  <c r="H39" i="1"/>
  <c r="H40" i="5" s="1"/>
  <c r="G40"/>
  <c r="M39" i="1"/>
  <c r="AH39" i="5"/>
  <c r="AI38" i="1"/>
  <c r="AI39" i="5" s="1"/>
  <c r="R38" i="1"/>
  <c r="R39" i="5" s="1"/>
  <c r="Q39"/>
  <c r="L38" i="1"/>
  <c r="L39" i="5" s="1"/>
  <c r="K39"/>
  <c r="H38" i="1"/>
  <c r="H39" i="5" s="1"/>
  <c r="G39"/>
  <c r="M38" i="1"/>
  <c r="AI37"/>
  <c r="AI38" i="5" s="1"/>
  <c r="AH38"/>
  <c r="R37" i="1"/>
  <c r="R38" i="5" s="1"/>
  <c r="Q38"/>
  <c r="L37" i="1"/>
  <c r="L38" i="5" s="1"/>
  <c r="K38"/>
  <c r="H37" i="1"/>
  <c r="H38" i="5" s="1"/>
  <c r="G38"/>
  <c r="M37" i="1"/>
  <c r="Z35"/>
  <c r="Z36" i="5" s="1"/>
  <c r="Y36"/>
  <c r="V35" i="1"/>
  <c r="V36" i="5" s="1"/>
  <c r="U36"/>
  <c r="AU34" i="1"/>
  <c r="AU35" i="5" s="1"/>
  <c r="AT35"/>
  <c r="AO34" i="1"/>
  <c r="AO35" i="5" s="1"/>
  <c r="AN35"/>
  <c r="AO33" i="1"/>
  <c r="AO34" i="5" s="1"/>
  <c r="AN34"/>
  <c r="AY32" i="1"/>
  <c r="AY33" i="5" s="1"/>
  <c r="AX33"/>
  <c r="AU32" i="1"/>
  <c r="AU33" i="5" s="1"/>
  <c r="AT33"/>
  <c r="AQ32" i="1"/>
  <c r="AQ33" i="5" s="1"/>
  <c r="AP33"/>
  <c r="AO31" i="1"/>
  <c r="AO32" i="5" s="1"/>
  <c r="AN32"/>
  <c r="AY30" i="1"/>
  <c r="AY31" i="5" s="1"/>
  <c r="AX31"/>
  <c r="AU30" i="1"/>
  <c r="AU31" i="5" s="1"/>
  <c r="AT31"/>
  <c r="AQ30" i="1"/>
  <c r="AQ31" i="5" s="1"/>
  <c r="AP31"/>
  <c r="AO29" i="1"/>
  <c r="AO30" i="5" s="1"/>
  <c r="AN30"/>
  <c r="AY28" i="1"/>
  <c r="AY29" i="5" s="1"/>
  <c r="AX29"/>
  <c r="AU28" i="1"/>
  <c r="AU29" i="5" s="1"/>
  <c r="AT29"/>
  <c r="AQ28" i="1"/>
  <c r="AQ29" i="5" s="1"/>
  <c r="AP29"/>
  <c r="AO27" i="1"/>
  <c r="AO28" i="5" s="1"/>
  <c r="AN28"/>
  <c r="AY26" i="1"/>
  <c r="AY27" i="5" s="1"/>
  <c r="AX27"/>
  <c r="AU26" i="1"/>
  <c r="AU27" i="5" s="1"/>
  <c r="AT27"/>
  <c r="AQ26" i="1"/>
  <c r="AQ27" i="5" s="1"/>
  <c r="AP27"/>
  <c r="AO25" i="1"/>
  <c r="AO26" i="5" s="1"/>
  <c r="AN26"/>
  <c r="AY24" i="1"/>
  <c r="AY25" i="5" s="1"/>
  <c r="AX25"/>
  <c r="AU24" i="1"/>
  <c r="AU25" i="5" s="1"/>
  <c r="AT25"/>
  <c r="AQ24" i="1"/>
  <c r="AQ25" i="5" s="1"/>
  <c r="AP25"/>
  <c r="AO23" i="1"/>
  <c r="AO24" i="5" s="1"/>
  <c r="AN24"/>
  <c r="AY22" i="1"/>
  <c r="AY23" i="5" s="1"/>
  <c r="AX23"/>
  <c r="AU22" i="1"/>
  <c r="AU23" i="5" s="1"/>
  <c r="AT23"/>
  <c r="AQ22" i="1"/>
  <c r="AQ23" i="5" s="1"/>
  <c r="AP23"/>
  <c r="AO21" i="1"/>
  <c r="AO22" i="5" s="1"/>
  <c r="AN22"/>
  <c r="AY20" i="1"/>
  <c r="AY21" i="5" s="1"/>
  <c r="AX21"/>
  <c r="AU20" i="1"/>
  <c r="AU21" i="5" s="1"/>
  <c r="AT21"/>
  <c r="AQ20" i="1"/>
  <c r="AQ21" i="5" s="1"/>
  <c r="AP21"/>
  <c r="AO19" i="1"/>
  <c r="AO20" i="5" s="1"/>
  <c r="AN20"/>
  <c r="AY18" i="1"/>
  <c r="AY19" i="5" s="1"/>
  <c r="AX19"/>
  <c r="AU18" i="1"/>
  <c r="AU19" i="5" s="1"/>
  <c r="AT19"/>
  <c r="AQ18" i="1"/>
  <c r="AQ19" i="5" s="1"/>
  <c r="AP19"/>
  <c r="AO17" i="1"/>
  <c r="AO18" i="5" s="1"/>
  <c r="AN18"/>
  <c r="AY16" i="1"/>
  <c r="AY17" i="5" s="1"/>
  <c r="AX17"/>
  <c r="AU16" i="1"/>
  <c r="AU17" i="5" s="1"/>
  <c r="AT17"/>
  <c r="AQ16" i="1"/>
  <c r="AQ17" i="5" s="1"/>
  <c r="AP17"/>
  <c r="AU45" i="1"/>
  <c r="AU46" i="5" s="1"/>
  <c r="AT46"/>
  <c r="AV45" i="1"/>
  <c r="Y46" i="5"/>
  <c r="Z45" i="1"/>
  <c r="Z46" i="5" s="1"/>
  <c r="U46"/>
  <c r="V45" i="1"/>
  <c r="V46" i="5" s="1"/>
  <c r="AY43" i="1"/>
  <c r="AY44" i="5" s="1"/>
  <c r="AX44"/>
  <c r="AZ43" i="1"/>
  <c r="AQ43"/>
  <c r="AQ44" i="5" s="1"/>
  <c r="AP44"/>
  <c r="AR43" i="1"/>
  <c r="BA42"/>
  <c r="BA43" i="5" s="1"/>
  <c r="AZ43"/>
  <c r="AW42" i="1"/>
  <c r="AW43" i="5" s="1"/>
  <c r="AV43"/>
  <c r="AO42" i="1"/>
  <c r="AO43" i="5" s="1"/>
  <c r="AN43"/>
  <c r="BA36" i="1"/>
  <c r="BA37" i="5" s="1"/>
  <c r="AY36" i="1"/>
  <c r="AY37" i="5" s="1"/>
  <c r="AW36" i="1"/>
  <c r="AW37" i="5" s="1"/>
  <c r="AU36" i="1"/>
  <c r="AU37" i="5" s="1"/>
  <c r="AQ36" i="1"/>
  <c r="AQ37" i="5" s="1"/>
  <c r="AO36" i="1"/>
  <c r="AO37" i="5" s="1"/>
  <c r="AA36" i="1"/>
  <c r="W36"/>
  <c r="G36"/>
  <c r="BA34"/>
  <c r="BA35" i="5" s="1"/>
  <c r="AY34" i="1"/>
  <c r="AY35" i="5" s="1"/>
  <c r="AB34" i="1"/>
  <c r="AB35" i="5" s="1"/>
  <c r="Z34" i="1"/>
  <c r="Z35" i="5" s="1"/>
  <c r="X34" i="1"/>
  <c r="X35" i="5" s="1"/>
  <c r="V34" i="1"/>
  <c r="V35" i="5" s="1"/>
  <c r="AZ33" i="1"/>
  <c r="AV33"/>
  <c r="AR33"/>
  <c r="AB33"/>
  <c r="AB34" i="5" s="1"/>
  <c r="Z33" i="1"/>
  <c r="Z34" i="5" s="1"/>
  <c r="X33" i="1"/>
  <c r="X34" i="5" s="1"/>
  <c r="V33" i="1"/>
  <c r="V34" i="5" s="1"/>
  <c r="AZ31" i="1"/>
  <c r="AV31"/>
  <c r="AR31"/>
  <c r="AJ31"/>
  <c r="AB31"/>
  <c r="AB32" i="5" s="1"/>
  <c r="Z31" i="1"/>
  <c r="Z32" i="5" s="1"/>
  <c r="X31" i="1"/>
  <c r="X32" i="5" s="1"/>
  <c r="V31" i="1"/>
  <c r="V32" i="5" s="1"/>
  <c r="AZ29" i="1"/>
  <c r="AV29"/>
  <c r="AR29"/>
  <c r="AJ29"/>
  <c r="AB29"/>
  <c r="AB30" i="5" s="1"/>
  <c r="Z29" i="1"/>
  <c r="Z30" i="5" s="1"/>
  <c r="X29" i="1"/>
  <c r="X30" i="5" s="1"/>
  <c r="V29" i="1"/>
  <c r="V30" i="5" s="1"/>
  <c r="AZ27" i="1"/>
  <c r="AV27"/>
  <c r="AR27"/>
  <c r="AJ27"/>
  <c r="AB27"/>
  <c r="AB28" i="5" s="1"/>
  <c r="Z27" i="1"/>
  <c r="Z28" i="5" s="1"/>
  <c r="X27" i="1"/>
  <c r="X28" i="5" s="1"/>
  <c r="V27" i="1"/>
  <c r="V28" i="5" s="1"/>
  <c r="AZ25" i="1"/>
  <c r="AV25"/>
  <c r="AR25"/>
  <c r="AJ25"/>
  <c r="AB25"/>
  <c r="AB26" i="5" s="1"/>
  <c r="Z25" i="1"/>
  <c r="Z26" i="5" s="1"/>
  <c r="X25" i="1"/>
  <c r="X26" i="5" s="1"/>
  <c r="V25" i="1"/>
  <c r="V26" i="5" s="1"/>
  <c r="AZ23" i="1"/>
  <c r="AV23"/>
  <c r="AR23"/>
  <c r="AJ23"/>
  <c r="AB23"/>
  <c r="AB24" i="5" s="1"/>
  <c r="Z23" i="1"/>
  <c r="Z24" i="5" s="1"/>
  <c r="X23" i="1"/>
  <c r="X24" i="5" s="1"/>
  <c r="V23" i="1"/>
  <c r="V24" i="5" s="1"/>
  <c r="AZ21" i="1"/>
  <c r="AV21"/>
  <c r="AR21"/>
  <c r="AJ21"/>
  <c r="AB21"/>
  <c r="AB22" i="5" s="1"/>
  <c r="Z21" i="1"/>
  <c r="Z22" i="5" s="1"/>
  <c r="X21" i="1"/>
  <c r="X22" i="5" s="1"/>
  <c r="V21" i="1"/>
  <c r="V22" i="5" s="1"/>
  <c r="AZ19" i="1"/>
  <c r="AV19"/>
  <c r="AR19"/>
  <c r="AJ19"/>
  <c r="AB19"/>
  <c r="AB20" i="5" s="1"/>
  <c r="Z19" i="1"/>
  <c r="Z20" i="5" s="1"/>
  <c r="X19" i="1"/>
  <c r="X20" i="5" s="1"/>
  <c r="V19" i="1"/>
  <c r="V20" i="5" s="1"/>
  <c r="AZ17" i="1"/>
  <c r="AV17"/>
  <c r="AR17"/>
  <c r="AJ17"/>
  <c r="AB17"/>
  <c r="AB18" i="5" s="1"/>
  <c r="Z17" i="1"/>
  <c r="Z18" i="5" s="1"/>
  <c r="X17" i="1"/>
  <c r="X18" i="5" s="1"/>
  <c r="V17" i="1"/>
  <c r="V18" i="5" s="1"/>
  <c r="R44" i="1"/>
  <c r="R45" i="5" s="1"/>
  <c r="J44" i="1"/>
  <c r="J45" i="5" s="1"/>
  <c r="AL43" i="1"/>
  <c r="AA43"/>
  <c r="W43"/>
  <c r="P42"/>
  <c r="P43" i="5" s="1"/>
  <c r="L42" i="1"/>
  <c r="L43" i="5" s="1"/>
  <c r="AY15" i="1"/>
  <c r="AY16" i="5" s="1"/>
  <c r="AX16"/>
  <c r="AU15" i="1"/>
  <c r="AU16" i="5" s="1"/>
  <c r="AT16"/>
  <c r="AQ15" i="1"/>
  <c r="AQ16" i="5" s="1"/>
  <c r="AP16"/>
  <c r="AZ41" i="1"/>
  <c r="AV41"/>
  <c r="AR41"/>
  <c r="AB41"/>
  <c r="AB42" i="5" s="1"/>
  <c r="Z41" i="1"/>
  <c r="Z42" i="5" s="1"/>
  <c r="X41" i="1"/>
  <c r="X42" i="5" s="1"/>
  <c r="V41" i="1"/>
  <c r="V42" i="5" s="1"/>
  <c r="AQ40" i="1"/>
  <c r="AQ41" i="5" s="1"/>
  <c r="BA38" i="1"/>
  <c r="BA39" i="5" s="1"/>
  <c r="AY38" i="1"/>
  <c r="AY39" i="5" s="1"/>
  <c r="AW38" i="1"/>
  <c r="AW39" i="5" s="1"/>
  <c r="AU38" i="1"/>
  <c r="AU39" i="5" s="1"/>
  <c r="AQ38" i="1"/>
  <c r="AQ39" i="5" s="1"/>
  <c r="AO38" i="1"/>
  <c r="AO39" i="5" s="1"/>
  <c r="AA38" i="1"/>
  <c r="W38"/>
  <c r="AN46" i="5"/>
  <c r="AX45"/>
  <c r="AT45"/>
  <c r="AP45"/>
  <c r="AN44"/>
  <c r="AX43"/>
  <c r="AT43"/>
  <c r="AP43"/>
  <c r="AX42"/>
  <c r="AT42"/>
  <c r="AP42"/>
  <c r="AN42"/>
  <c r="AN41"/>
  <c r="Y39"/>
  <c r="U39"/>
  <c r="AA38"/>
  <c r="Y38"/>
  <c r="W38"/>
  <c r="U38"/>
  <c r="AM45" i="1"/>
  <c r="AS44"/>
  <c r="AS45" i="5" s="1"/>
  <c r="AM43" i="1"/>
  <c r="AM44" i="5" s="1"/>
  <c r="AS42" i="1"/>
  <c r="AS43" i="5" s="1"/>
  <c r="AM41" i="1"/>
  <c r="N39"/>
  <c r="N38"/>
  <c r="N39" i="5" s="1"/>
  <c r="T37" i="1"/>
  <c r="T38" i="5" s="1"/>
  <c r="AV34" i="1"/>
  <c r="AR34"/>
  <c r="AR35" i="5" s="1"/>
  <c r="AS32" i="1"/>
  <c r="AS33" i="5" s="1"/>
  <c r="AS30" i="1"/>
  <c r="AS31" i="5" s="1"/>
  <c r="AS28" i="1"/>
  <c r="AS29" i="5" s="1"/>
  <c r="AS26" i="1"/>
  <c r="AS27" i="5" s="1"/>
  <c r="AS24" i="1"/>
  <c r="AS25" i="5" s="1"/>
  <c r="AS22" i="1"/>
  <c r="AS23" i="5" s="1"/>
  <c r="AS20" i="1"/>
  <c r="AS21" i="5" s="1"/>
  <c r="AS18" i="1"/>
  <c r="AS19" i="5" s="1"/>
  <c r="AS16" i="1"/>
  <c r="AS17" i="5" s="1"/>
  <c r="AJ88" i="10"/>
  <c r="AK88" s="1"/>
  <c r="AJ90"/>
  <c r="AK90" s="1"/>
  <c r="AJ89"/>
  <c r="AK89" s="1"/>
  <c r="AJ91"/>
  <c r="AK91" s="1"/>
  <c r="G72"/>
  <c r="G73"/>
  <c r="M73" s="1"/>
  <c r="G75"/>
  <c r="M75" s="1"/>
  <c r="G76"/>
  <c r="M76" s="1"/>
  <c r="G77"/>
  <c r="M77" s="1"/>
  <c r="G78"/>
  <c r="M78" s="1"/>
  <c r="G79"/>
  <c r="M79" s="1"/>
  <c r="G80"/>
  <c r="H80" s="1"/>
  <c r="G81"/>
  <c r="M81" s="1"/>
  <c r="G82"/>
  <c r="H82" s="1"/>
  <c r="G83"/>
  <c r="M83" s="1"/>
  <c r="G84"/>
  <c r="H84" s="1"/>
  <c r="G86"/>
  <c r="H86" s="1"/>
  <c r="G88"/>
  <c r="M88" s="1"/>
  <c r="G89"/>
  <c r="H89" s="1"/>
  <c r="G90"/>
  <c r="M90" s="1"/>
  <c r="G87"/>
  <c r="M87" s="1"/>
  <c r="G85"/>
  <c r="M85" s="1"/>
  <c r="G74"/>
  <c r="AR89"/>
  <c r="AR91"/>
  <c r="AR68"/>
  <c r="Z87"/>
  <c r="AO68"/>
  <c r="AS68" s="1"/>
  <c r="AU68"/>
  <c r="AY68"/>
  <c r="AR70"/>
  <c r="AR72"/>
  <c r="AR74"/>
  <c r="AR76"/>
  <c r="AR78"/>
  <c r="AR80"/>
  <c r="AR82"/>
  <c r="AR84"/>
  <c r="AR86"/>
  <c r="V69"/>
  <c r="Z69"/>
  <c r="AR69"/>
  <c r="AO70"/>
  <c r="AU70"/>
  <c r="AY70"/>
  <c r="V71"/>
  <c r="Z71"/>
  <c r="AR71"/>
  <c r="M72"/>
  <c r="AO72"/>
  <c r="AU72"/>
  <c r="AY72"/>
  <c r="V73"/>
  <c r="Z73"/>
  <c r="AR73"/>
  <c r="M74"/>
  <c r="AO74"/>
  <c r="AU74"/>
  <c r="AY74"/>
  <c r="H75"/>
  <c r="V75"/>
  <c r="Z75"/>
  <c r="AR75"/>
  <c r="AO76"/>
  <c r="AU76"/>
  <c r="AY76"/>
  <c r="H77"/>
  <c r="V77"/>
  <c r="Z77"/>
  <c r="AR77"/>
  <c r="AO78"/>
  <c r="AU78"/>
  <c r="AY78"/>
  <c r="H79"/>
  <c r="V79"/>
  <c r="Z79"/>
  <c r="AO80"/>
  <c r="AU80"/>
  <c r="AY80"/>
  <c r="H81"/>
  <c r="V81"/>
  <c r="Z81"/>
  <c r="AO82"/>
  <c r="AU82"/>
  <c r="AY82"/>
  <c r="H83"/>
  <c r="V83"/>
  <c r="Z83"/>
  <c r="AO84"/>
  <c r="AU84"/>
  <c r="AY84"/>
  <c r="V85"/>
  <c r="Z85"/>
  <c r="AO86"/>
  <c r="AU86"/>
  <c r="AY86"/>
  <c r="H87"/>
  <c r="V87"/>
  <c r="H88"/>
  <c r="N88" s="1"/>
  <c r="V88"/>
  <c r="Z88"/>
  <c r="AO89"/>
  <c r="AU89"/>
  <c r="AY89"/>
  <c r="V90"/>
  <c r="Z90"/>
  <c r="AO91"/>
  <c r="AU91"/>
  <c r="AY91"/>
  <c r="V68"/>
  <c r="Z68"/>
  <c r="AO69"/>
  <c r="AU69"/>
  <c r="AY69"/>
  <c r="V70"/>
  <c r="Z70"/>
  <c r="AO71"/>
  <c r="AU71"/>
  <c r="AY71"/>
  <c r="H72"/>
  <c r="V72"/>
  <c r="Z72"/>
  <c r="AO73"/>
  <c r="AU73"/>
  <c r="AY73"/>
  <c r="H74"/>
  <c r="V74"/>
  <c r="Z74"/>
  <c r="AO75"/>
  <c r="AU75"/>
  <c r="AY75"/>
  <c r="H76"/>
  <c r="V76"/>
  <c r="Z76"/>
  <c r="AO77"/>
  <c r="AU77"/>
  <c r="AY77"/>
  <c r="H78"/>
  <c r="V78"/>
  <c r="Z78"/>
  <c r="AR79"/>
  <c r="AS79" s="1"/>
  <c r="AV79"/>
  <c r="AW79" s="1"/>
  <c r="AZ79"/>
  <c r="BA79" s="1"/>
  <c r="W80"/>
  <c r="X80" s="1"/>
  <c r="AA80"/>
  <c r="AB80" s="1"/>
  <c r="M80"/>
  <c r="AR81"/>
  <c r="AS81" s="1"/>
  <c r="AV81"/>
  <c r="AW81" s="1"/>
  <c r="AZ81"/>
  <c r="BA81" s="1"/>
  <c r="M82"/>
  <c r="W82"/>
  <c r="X82" s="1"/>
  <c r="AA82"/>
  <c r="AB82" s="1"/>
  <c r="AR83"/>
  <c r="AS83" s="1"/>
  <c r="AV83"/>
  <c r="AW83" s="1"/>
  <c r="AZ83"/>
  <c r="BA83" s="1"/>
  <c r="M84"/>
  <c r="W84"/>
  <c r="X84" s="1"/>
  <c r="AA84"/>
  <c r="AB84" s="1"/>
  <c r="AR85"/>
  <c r="AS85" s="1"/>
  <c r="AV85"/>
  <c r="AW85" s="1"/>
  <c r="AZ85"/>
  <c r="BA85" s="1"/>
  <c r="M86"/>
  <c r="W86"/>
  <c r="X86" s="1"/>
  <c r="AA86"/>
  <c r="AB86" s="1"/>
  <c r="AR87"/>
  <c r="AS87" s="1"/>
  <c r="AV87"/>
  <c r="AW87" s="1"/>
  <c r="AZ87"/>
  <c r="BA87" s="1"/>
  <c r="AR88"/>
  <c r="AS88" s="1"/>
  <c r="AV88"/>
  <c r="AW88" s="1"/>
  <c r="AZ88"/>
  <c r="BA88" s="1"/>
  <c r="M89"/>
  <c r="W89"/>
  <c r="X89" s="1"/>
  <c r="AA89"/>
  <c r="AB89" s="1"/>
  <c r="AR90"/>
  <c r="AS90" s="1"/>
  <c r="AV90"/>
  <c r="AW90" s="1"/>
  <c r="AZ90"/>
  <c r="BA90" s="1"/>
  <c r="W91"/>
  <c r="X91" s="1"/>
  <c r="AA91"/>
  <c r="AB91" s="1"/>
  <c r="AX13" i="1"/>
  <c r="AT13"/>
  <c r="AP13"/>
  <c r="AN13"/>
  <c r="AN14" i="5" s="1"/>
  <c r="I35" i="8"/>
  <c r="AS89" i="10" l="1"/>
  <c r="H73"/>
  <c r="N73" s="1"/>
  <c r="H90"/>
  <c r="N90" s="1"/>
  <c r="H85"/>
  <c r="AS82"/>
  <c r="AS76"/>
  <c r="AS74"/>
  <c r="AS86"/>
  <c r="AW35" i="1"/>
  <c r="AW36" i="5" s="1"/>
  <c r="BA35" i="1"/>
  <c r="BA36" i="5" s="1"/>
  <c r="AS39" i="1"/>
  <c r="AS40" i="5" s="1"/>
  <c r="AS35" i="1"/>
  <c r="AS36" i="5" s="1"/>
  <c r="AS40" i="1"/>
  <c r="AS41" i="5" s="1"/>
  <c r="M17" i="1"/>
  <c r="M18" i="5" s="1"/>
  <c r="M21" i="1"/>
  <c r="M22" i="5" s="1"/>
  <c r="M25" i="1"/>
  <c r="M26" i="5" s="1"/>
  <c r="M29" i="1"/>
  <c r="M30" i="5" s="1"/>
  <c r="M33" i="1"/>
  <c r="M34" i="5" s="1"/>
  <c r="M34" i="1"/>
  <c r="M35" i="5" s="1"/>
  <c r="AS37" i="1"/>
  <c r="AS38" i="5" s="1"/>
  <c r="M20" i="1"/>
  <c r="M21" i="5" s="1"/>
  <c r="M24" i="1"/>
  <c r="M28"/>
  <c r="M29" i="5" s="1"/>
  <c r="M32" i="1"/>
  <c r="M33" i="5" s="1"/>
  <c r="AS14" i="1"/>
  <c r="AS15" i="5" s="1"/>
  <c r="M25"/>
  <c r="AQ13" i="1"/>
  <c r="AQ14" i="5" s="1"/>
  <c r="AP14"/>
  <c r="AZ13" i="1"/>
  <c r="AX14" i="5"/>
  <c r="AM42"/>
  <c r="AB38" i="1"/>
  <c r="AB39" i="5" s="1"/>
  <c r="AA39"/>
  <c r="AW41" i="1"/>
  <c r="AW42" i="5" s="1"/>
  <c r="AV42"/>
  <c r="W44"/>
  <c r="X43" i="1"/>
  <c r="X44" i="5" s="1"/>
  <c r="AL44"/>
  <c r="BB43" i="1"/>
  <c r="AS17"/>
  <c r="AS18" i="5" s="1"/>
  <c r="AR18"/>
  <c r="BA17" i="1"/>
  <c r="BA18" i="5" s="1"/>
  <c r="AZ18"/>
  <c r="K19"/>
  <c r="L18" i="1"/>
  <c r="L19" i="5" s="1"/>
  <c r="AS19" i="1"/>
  <c r="AS20" i="5" s="1"/>
  <c r="AR20"/>
  <c r="BA19" i="1"/>
  <c r="BA20" i="5" s="1"/>
  <c r="AZ20"/>
  <c r="K21"/>
  <c r="L20" i="1"/>
  <c r="L21" i="5" s="1"/>
  <c r="AS21" i="1"/>
  <c r="AS22" i="5" s="1"/>
  <c r="AR22"/>
  <c r="BA21" i="1"/>
  <c r="BA22" i="5" s="1"/>
  <c r="AZ22"/>
  <c r="K23"/>
  <c r="L22" i="1"/>
  <c r="L23" i="5" s="1"/>
  <c r="AS23" i="1"/>
  <c r="AS24" i="5" s="1"/>
  <c r="AR24"/>
  <c r="BA23" i="1"/>
  <c r="BA24" i="5" s="1"/>
  <c r="AZ24"/>
  <c r="K25"/>
  <c r="L24" i="1"/>
  <c r="L25" i="5" s="1"/>
  <c r="AS25" i="1"/>
  <c r="AS26" i="5" s="1"/>
  <c r="AR26"/>
  <c r="BA25" i="1"/>
  <c r="BA26" i="5" s="1"/>
  <c r="AZ26"/>
  <c r="K27"/>
  <c r="L26" i="1"/>
  <c r="L27" i="5" s="1"/>
  <c r="AS27" i="1"/>
  <c r="AS28" i="5" s="1"/>
  <c r="AR28"/>
  <c r="BA27" i="1"/>
  <c r="BA28" i="5" s="1"/>
  <c r="AZ28"/>
  <c r="K29"/>
  <c r="L28" i="1"/>
  <c r="L29" i="5" s="1"/>
  <c r="AS29" i="1"/>
  <c r="AS30" i="5" s="1"/>
  <c r="AR30"/>
  <c r="BA29" i="1"/>
  <c r="BA30" i="5" s="1"/>
  <c r="AZ30"/>
  <c r="K31"/>
  <c r="L30" i="1"/>
  <c r="L31" i="5" s="1"/>
  <c r="AS31" i="1"/>
  <c r="AS32" i="5" s="1"/>
  <c r="AR32"/>
  <c r="BA31" i="1"/>
  <c r="BA32" i="5" s="1"/>
  <c r="AZ32"/>
  <c r="K33"/>
  <c r="L32" i="1"/>
  <c r="L33" i="5" s="1"/>
  <c r="AW33" i="1"/>
  <c r="AW34" i="5" s="1"/>
  <c r="AV34"/>
  <c r="J35" i="1"/>
  <c r="J36" i="5" s="1"/>
  <c r="I36"/>
  <c r="X36" i="1"/>
  <c r="X37" i="5" s="1"/>
  <c r="W37"/>
  <c r="BA43" i="1"/>
  <c r="BA44" i="5" s="1"/>
  <c r="AZ44"/>
  <c r="N37" i="1"/>
  <c r="N38" i="5" s="1"/>
  <c r="M38"/>
  <c r="AC37" i="1"/>
  <c r="M40" i="5"/>
  <c r="AC39" i="1"/>
  <c r="M45" i="5"/>
  <c r="AC44" i="1"/>
  <c r="N44"/>
  <c r="N45" i="5" s="1"/>
  <c r="AL46"/>
  <c r="BB45" i="1"/>
  <c r="BB46" i="5" s="1"/>
  <c r="K18"/>
  <c r="L17" i="1"/>
  <c r="L18" i="5" s="1"/>
  <c r="I20"/>
  <c r="J19" i="1"/>
  <c r="J20" i="5" s="1"/>
  <c r="AK20" i="1"/>
  <c r="AK21" i="5" s="1"/>
  <c r="AJ21"/>
  <c r="K22"/>
  <c r="L21" i="1"/>
  <c r="L22" i="5" s="1"/>
  <c r="I24"/>
  <c r="J23" i="1"/>
  <c r="J24" i="5" s="1"/>
  <c r="AK24" i="1"/>
  <c r="AK25" i="5" s="1"/>
  <c r="AJ25"/>
  <c r="K26"/>
  <c r="L25" i="1"/>
  <c r="L26" i="5" s="1"/>
  <c r="I28"/>
  <c r="J27" i="1"/>
  <c r="J28" i="5" s="1"/>
  <c r="AK28" i="1"/>
  <c r="AK29" i="5" s="1"/>
  <c r="AJ29"/>
  <c r="K30"/>
  <c r="L29" i="1"/>
  <c r="L30" i="5" s="1"/>
  <c r="I32"/>
  <c r="J31" i="1"/>
  <c r="J32" i="5" s="1"/>
  <c r="AK32" i="1"/>
  <c r="AK33" i="5" s="1"/>
  <c r="AJ33"/>
  <c r="K34"/>
  <c r="L33" i="1"/>
  <c r="L34" i="5" s="1"/>
  <c r="K35"/>
  <c r="L34" i="1"/>
  <c r="L35" i="5" s="1"/>
  <c r="J36" i="1"/>
  <c r="J37" i="5" s="1"/>
  <c r="I37"/>
  <c r="AS45" i="1"/>
  <c r="AS46" i="5" s="1"/>
  <c r="AR46"/>
  <c r="T38" i="1"/>
  <c r="T39" i="5" s="1"/>
  <c r="S39"/>
  <c r="S40"/>
  <c r="T39" i="1"/>
  <c r="T40" i="5" s="1"/>
  <c r="S41"/>
  <c r="T40" i="1"/>
  <c r="T41" i="5" s="1"/>
  <c r="BB41" i="1"/>
  <c r="BB42" i="5" s="1"/>
  <c r="AL42"/>
  <c r="S43"/>
  <c r="T42" i="1"/>
  <c r="T43" i="5" s="1"/>
  <c r="S45"/>
  <c r="T44" i="1"/>
  <c r="T45" i="5" s="1"/>
  <c r="AM42" i="1"/>
  <c r="AM43" i="5" s="1"/>
  <c r="AL43"/>
  <c r="BB42" i="1"/>
  <c r="AM44"/>
  <c r="AM45" i="5" s="1"/>
  <c r="AL45"/>
  <c r="BB44" i="1"/>
  <c r="M44" i="5"/>
  <c r="N43" i="1"/>
  <c r="N44" i="5" s="1"/>
  <c r="AC43" i="1"/>
  <c r="N74" i="10"/>
  <c r="N85"/>
  <c r="AS36" i="1"/>
  <c r="AS37" i="5" s="1"/>
  <c r="AV13" i="1"/>
  <c r="AT14" i="5"/>
  <c r="AW34" i="1"/>
  <c r="AW35" i="5" s="1"/>
  <c r="AV35"/>
  <c r="N40"/>
  <c r="AM46"/>
  <c r="X38" i="1"/>
  <c r="X39" i="5" s="1"/>
  <c r="W39"/>
  <c r="AS41" i="1"/>
  <c r="AS42" i="5" s="1"/>
  <c r="AR42"/>
  <c r="BA41" i="1"/>
  <c r="BA42" i="5" s="1"/>
  <c r="AZ42"/>
  <c r="AA44"/>
  <c r="AB43" i="1"/>
  <c r="AB44" i="5" s="1"/>
  <c r="AK17" i="1"/>
  <c r="AK18" i="5" s="1"/>
  <c r="AJ18"/>
  <c r="AW17" i="1"/>
  <c r="AW18" i="5" s="1"/>
  <c r="AV18"/>
  <c r="I19"/>
  <c r="J18" i="1"/>
  <c r="J19" i="5" s="1"/>
  <c r="AK19" i="1"/>
  <c r="AK20" i="5" s="1"/>
  <c r="AJ20"/>
  <c r="AW19" i="1"/>
  <c r="AW20" i="5" s="1"/>
  <c r="AV20"/>
  <c r="I21"/>
  <c r="J20" i="1"/>
  <c r="J21" i="5" s="1"/>
  <c r="AK21" i="1"/>
  <c r="AK22" i="5" s="1"/>
  <c r="AJ22"/>
  <c r="AW21" i="1"/>
  <c r="AW22" i="5" s="1"/>
  <c r="AV22"/>
  <c r="I23"/>
  <c r="J22" i="1"/>
  <c r="J23" i="5" s="1"/>
  <c r="AK23" i="1"/>
  <c r="AK24" i="5" s="1"/>
  <c r="AJ24"/>
  <c r="AW23" i="1"/>
  <c r="AW24" i="5" s="1"/>
  <c r="AV24"/>
  <c r="I25"/>
  <c r="J24" i="1"/>
  <c r="J25" i="5" s="1"/>
  <c r="AK25" i="1"/>
  <c r="AK26" i="5" s="1"/>
  <c r="AJ26"/>
  <c r="AW25" i="1"/>
  <c r="AW26" i="5" s="1"/>
  <c r="AV26"/>
  <c r="I27"/>
  <c r="J26" i="1"/>
  <c r="J27" i="5" s="1"/>
  <c r="AK27" i="1"/>
  <c r="AK28" i="5" s="1"/>
  <c r="AJ28"/>
  <c r="AW27" i="1"/>
  <c r="AW28" i="5" s="1"/>
  <c r="AV28"/>
  <c r="I29"/>
  <c r="J28" i="1"/>
  <c r="J29" i="5" s="1"/>
  <c r="AK29" i="1"/>
  <c r="AK30" i="5" s="1"/>
  <c r="AJ30"/>
  <c r="AW29" i="1"/>
  <c r="AW30" i="5" s="1"/>
  <c r="AV30"/>
  <c r="I31"/>
  <c r="J30" i="1"/>
  <c r="J31" i="5" s="1"/>
  <c r="AK31" i="1"/>
  <c r="AK32" i="5" s="1"/>
  <c r="AJ32"/>
  <c r="AW31" i="1"/>
  <c r="AW32" i="5" s="1"/>
  <c r="AV32"/>
  <c r="I33"/>
  <c r="J32" i="1"/>
  <c r="J33" i="5" s="1"/>
  <c r="AS33" i="1"/>
  <c r="AS34" i="5" s="1"/>
  <c r="AR34"/>
  <c r="BA33" i="1"/>
  <c r="BA34" i="5" s="1"/>
  <c r="AZ34"/>
  <c r="H36" i="1"/>
  <c r="H37" i="5" s="1"/>
  <c r="G37"/>
  <c r="AB36" i="1"/>
  <c r="AB37" i="5" s="1"/>
  <c r="AA37"/>
  <c r="AS43" i="1"/>
  <c r="AS44" i="5" s="1"/>
  <c r="AR44"/>
  <c r="AW45" i="1"/>
  <c r="AW46" i="5" s="1"/>
  <c r="AV46"/>
  <c r="M39"/>
  <c r="AC38" i="1"/>
  <c r="M41" i="5"/>
  <c r="N40" i="1"/>
  <c r="N41" i="5" s="1"/>
  <c r="AC40" i="1"/>
  <c r="M42" i="5"/>
  <c r="AC41" i="1"/>
  <c r="N41"/>
  <c r="N42" i="5" s="1"/>
  <c r="M43"/>
  <c r="AC42" i="1"/>
  <c r="N42"/>
  <c r="N43" i="5" s="1"/>
  <c r="I18"/>
  <c r="J17" i="1"/>
  <c r="J18" i="5" s="1"/>
  <c r="AK18" i="1"/>
  <c r="AK19" i="5" s="1"/>
  <c r="AJ19"/>
  <c r="K20"/>
  <c r="L19" i="1"/>
  <c r="L20" i="5" s="1"/>
  <c r="I22"/>
  <c r="J21" i="1"/>
  <c r="J22" i="5" s="1"/>
  <c r="AK22" i="1"/>
  <c r="AK23" i="5" s="1"/>
  <c r="AJ23"/>
  <c r="K24"/>
  <c r="L23" i="1"/>
  <c r="L24" i="5" s="1"/>
  <c r="I26"/>
  <c r="J25" i="1"/>
  <c r="J26" i="5" s="1"/>
  <c r="AK26" i="1"/>
  <c r="AK27" i="5" s="1"/>
  <c r="AJ27"/>
  <c r="K28"/>
  <c r="L27" i="1"/>
  <c r="L28" i="5" s="1"/>
  <c r="I30"/>
  <c r="J29" i="1"/>
  <c r="J30" i="5" s="1"/>
  <c r="AK30" i="1"/>
  <c r="AK31" i="5" s="1"/>
  <c r="AJ31"/>
  <c r="K32"/>
  <c r="L31" i="1"/>
  <c r="L32" i="5" s="1"/>
  <c r="I34"/>
  <c r="J33" i="1"/>
  <c r="J34" i="5" s="1"/>
  <c r="I35"/>
  <c r="J34" i="1"/>
  <c r="J35" i="5" s="1"/>
  <c r="L35" i="1"/>
  <c r="L36" i="5" s="1"/>
  <c r="K36"/>
  <c r="AW43" i="1"/>
  <c r="AW44" i="5" s="1"/>
  <c r="AV44"/>
  <c r="BA45" i="1"/>
  <c r="BA46" i="5" s="1"/>
  <c r="AZ46"/>
  <c r="AM37" i="1"/>
  <c r="AM38" i="5" s="1"/>
  <c r="AL38"/>
  <c r="BB37" i="1"/>
  <c r="BB38"/>
  <c r="AL39" i="5"/>
  <c r="AM38" i="1"/>
  <c r="AM39" i="5" s="1"/>
  <c r="AM39" i="1"/>
  <c r="AM40" i="5" s="1"/>
  <c r="AL40"/>
  <c r="BB39" i="1"/>
  <c r="AM40"/>
  <c r="AM41" i="5" s="1"/>
  <c r="AL41"/>
  <c r="BB40" i="1"/>
  <c r="S42" i="5"/>
  <c r="T41" i="1"/>
  <c r="T42" i="5" s="1"/>
  <c r="S44"/>
  <c r="T43" i="1"/>
  <c r="T44" i="5" s="1"/>
  <c r="S46"/>
  <c r="T45" i="1"/>
  <c r="T46" i="5" s="1"/>
  <c r="M46"/>
  <c r="N45" i="1"/>
  <c r="N46" i="5" s="1"/>
  <c r="AC45" i="1"/>
  <c r="AS38"/>
  <c r="AS39" i="5" s="1"/>
  <c r="AS15" i="1"/>
  <c r="AS16" i="5" s="1"/>
  <c r="M19" i="1"/>
  <c r="M23"/>
  <c r="M27"/>
  <c r="M31"/>
  <c r="M35"/>
  <c r="M18"/>
  <c r="M22"/>
  <c r="M26"/>
  <c r="M30"/>
  <c r="AS34"/>
  <c r="AS35" i="5" s="1"/>
  <c r="N78" i="10"/>
  <c r="N76"/>
  <c r="N72"/>
  <c r="N77"/>
  <c r="N75"/>
  <c r="N87"/>
  <c r="N83"/>
  <c r="N81"/>
  <c r="N79"/>
  <c r="AS91"/>
  <c r="AS84"/>
  <c r="AS80"/>
  <c r="AS78"/>
  <c r="AS72"/>
  <c r="AS70"/>
  <c r="AS77"/>
  <c r="AS75"/>
  <c r="AS73"/>
  <c r="AS71"/>
  <c r="AS69"/>
  <c r="N80"/>
  <c r="N89"/>
  <c r="N86"/>
  <c r="N84"/>
  <c r="N82"/>
  <c r="AR13" i="1"/>
  <c r="AR14" i="5" s="1"/>
  <c r="AY13" i="1"/>
  <c r="AY14" i="5" s="1"/>
  <c r="AO13" i="1"/>
  <c r="AO14" i="5" s="1"/>
  <c r="AU13" i="1"/>
  <c r="AU14" i="5" s="1"/>
  <c r="Y59" i="6"/>
  <c r="AA59" s="1"/>
  <c r="AB59" s="1"/>
  <c r="U59"/>
  <c r="W59" s="1"/>
  <c r="X59" s="1"/>
  <c r="Q59"/>
  <c r="R59" s="1"/>
  <c r="O59"/>
  <c r="I59"/>
  <c r="J59" s="1"/>
  <c r="G59"/>
  <c r="Y58"/>
  <c r="AA58" s="1"/>
  <c r="AB58" s="1"/>
  <c r="U58"/>
  <c r="W58" s="1"/>
  <c r="X58" s="1"/>
  <c r="Q58"/>
  <c r="R58" s="1"/>
  <c r="O58"/>
  <c r="I58"/>
  <c r="J58" s="1"/>
  <c r="G58"/>
  <c r="H58" s="1"/>
  <c r="Y57"/>
  <c r="AA57" s="1"/>
  <c r="AB57" s="1"/>
  <c r="U57"/>
  <c r="W57" s="1"/>
  <c r="X57" s="1"/>
  <c r="Q57"/>
  <c r="R57" s="1"/>
  <c r="O57"/>
  <c r="I57"/>
  <c r="J57" s="1"/>
  <c r="G57"/>
  <c r="Y56"/>
  <c r="AA56" s="1"/>
  <c r="AB56" s="1"/>
  <c r="U56"/>
  <c r="W56" s="1"/>
  <c r="X56" s="1"/>
  <c r="Q56"/>
  <c r="R56" s="1"/>
  <c r="O56"/>
  <c r="I56"/>
  <c r="J56" s="1"/>
  <c r="G56"/>
  <c r="H56" s="1"/>
  <c r="Y55"/>
  <c r="AA55" s="1"/>
  <c r="AB55" s="1"/>
  <c r="U55"/>
  <c r="W55" s="1"/>
  <c r="X55" s="1"/>
  <c r="Q55"/>
  <c r="R55" s="1"/>
  <c r="O55"/>
  <c r="I55"/>
  <c r="J55" s="1"/>
  <c r="G55"/>
  <c r="Y54"/>
  <c r="AA54" s="1"/>
  <c r="AB54" s="1"/>
  <c r="U54"/>
  <c r="W54" s="1"/>
  <c r="X54" s="1"/>
  <c r="Q54"/>
  <c r="R54" s="1"/>
  <c r="O54"/>
  <c r="I54"/>
  <c r="J54" s="1"/>
  <c r="G54"/>
  <c r="H54" s="1"/>
  <c r="Y53"/>
  <c r="AA53" s="1"/>
  <c r="AB53" s="1"/>
  <c r="U53"/>
  <c r="W53" s="1"/>
  <c r="X53" s="1"/>
  <c r="Q53"/>
  <c r="R53" s="1"/>
  <c r="O53"/>
  <c r="I53"/>
  <c r="J53" s="1"/>
  <c r="G53"/>
  <c r="Y52"/>
  <c r="AA52" s="1"/>
  <c r="AB52" s="1"/>
  <c r="U52"/>
  <c r="W52" s="1"/>
  <c r="X52" s="1"/>
  <c r="Q52"/>
  <c r="R52" s="1"/>
  <c r="O52"/>
  <c r="I52"/>
  <c r="J52" s="1"/>
  <c r="G52"/>
  <c r="H52" s="1"/>
  <c r="Y51"/>
  <c r="AA51" s="1"/>
  <c r="AB51" s="1"/>
  <c r="U51"/>
  <c r="W51" s="1"/>
  <c r="X51" s="1"/>
  <c r="Q51"/>
  <c r="R51" s="1"/>
  <c r="O51"/>
  <c r="I51"/>
  <c r="J51" s="1"/>
  <c r="G51"/>
  <c r="A37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Y25"/>
  <c r="Z25" s="1"/>
  <c r="U25"/>
  <c r="V25" s="1"/>
  <c r="Y24"/>
  <c r="AA24" s="1"/>
  <c r="AB24" s="1"/>
  <c r="U24"/>
  <c r="W24" s="1"/>
  <c r="X24" s="1"/>
  <c r="Y23"/>
  <c r="Z23" s="1"/>
  <c r="U23"/>
  <c r="V23" s="1"/>
  <c r="Y22"/>
  <c r="AA22" s="1"/>
  <c r="AB22" s="1"/>
  <c r="U22"/>
  <c r="W22" s="1"/>
  <c r="X22" s="1"/>
  <c r="Y21"/>
  <c r="Z21" s="1"/>
  <c r="U21"/>
  <c r="V21" s="1"/>
  <c r="Y20"/>
  <c r="AA20" s="1"/>
  <c r="AB20" s="1"/>
  <c r="U20"/>
  <c r="W20" s="1"/>
  <c r="X20" s="1"/>
  <c r="Y19"/>
  <c r="Z19" s="1"/>
  <c r="U19"/>
  <c r="V19" s="1"/>
  <c r="Y18"/>
  <c r="AA18" s="1"/>
  <c r="AB18" s="1"/>
  <c r="U18"/>
  <c r="W18" s="1"/>
  <c r="X18" s="1"/>
  <c r="Y17"/>
  <c r="Z17" s="1"/>
  <c r="U17"/>
  <c r="V17" s="1"/>
  <c r="Y16"/>
  <c r="AA16" s="1"/>
  <c r="AB16" s="1"/>
  <c r="U16"/>
  <c r="W16" s="1"/>
  <c r="X16" s="1"/>
  <c r="Y15"/>
  <c r="Z15" s="1"/>
  <c r="U15"/>
  <c r="V15" s="1"/>
  <c r="A15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Y14"/>
  <c r="AA14" s="1"/>
  <c r="AB14" s="1"/>
  <c r="U14"/>
  <c r="W14" s="1"/>
  <c r="X14" s="1"/>
  <c r="H17" i="2"/>
  <c r="H18"/>
  <c r="H19"/>
  <c r="G18" i="6"/>
  <c r="H18" s="1"/>
  <c r="G20"/>
  <c r="H20" s="1"/>
  <c r="G21"/>
  <c r="H21" s="1"/>
  <c r="G22"/>
  <c r="H22" s="1"/>
  <c r="G24"/>
  <c r="H24" s="1"/>
  <c r="G25"/>
  <c r="H25" s="1"/>
  <c r="AS13" i="1" l="1"/>
  <c r="AS14" i="5" s="1"/>
  <c r="AD39" i="1"/>
  <c r="AD40" i="5" s="1"/>
  <c r="G70" i="10"/>
  <c r="G15" i="1"/>
  <c r="M27" i="5"/>
  <c r="N26" i="1"/>
  <c r="N27" i="5" s="1"/>
  <c r="M19"/>
  <c r="N18" i="1"/>
  <c r="N19" i="5" s="1"/>
  <c r="M32"/>
  <c r="N31" i="1"/>
  <c r="N32" i="5" s="1"/>
  <c r="M24"/>
  <c r="N23" i="1"/>
  <c r="N24" i="5" s="1"/>
  <c r="AC46"/>
  <c r="AD45" i="1"/>
  <c r="AD46" i="5" s="1"/>
  <c r="BD45" i="1"/>
  <c r="BD46" i="5" s="1"/>
  <c r="AE45" i="1"/>
  <c r="AE46" i="5" s="1"/>
  <c r="BF45" i="1"/>
  <c r="BF46" i="5" s="1"/>
  <c r="BC39" i="1"/>
  <c r="BC40" i="5" s="1"/>
  <c r="BB40"/>
  <c r="BC37" i="1"/>
  <c r="BC38" i="5" s="1"/>
  <c r="BB38"/>
  <c r="AC43"/>
  <c r="AE43"/>
  <c r="BF43"/>
  <c r="AD42" i="1"/>
  <c r="AD43" i="5" s="1"/>
  <c r="BD42" i="1"/>
  <c r="BD43" i="5" s="1"/>
  <c r="AC39"/>
  <c r="BD38" i="1"/>
  <c r="BD39" i="5" s="1"/>
  <c r="AE39"/>
  <c r="BF39"/>
  <c r="AD38" i="1"/>
  <c r="BE39"/>
  <c r="BE40" i="5" s="1"/>
  <c r="AW13" i="1"/>
  <c r="AW14" i="5" s="1"/>
  <c r="AV14"/>
  <c r="AC44"/>
  <c r="AD43" i="1"/>
  <c r="AD44" i="5" s="1"/>
  <c r="BD43" i="1"/>
  <c r="BD44" i="5" s="1"/>
  <c r="AE43" i="1"/>
  <c r="AE44" i="5" s="1"/>
  <c r="BF43" i="1"/>
  <c r="BF44" i="5" s="1"/>
  <c r="BB43"/>
  <c r="BC42" i="1"/>
  <c r="AC45" i="5"/>
  <c r="AE44" i="1"/>
  <c r="AE45" i="5" s="1"/>
  <c r="BF44" i="1"/>
  <c r="BF45" i="5" s="1"/>
  <c r="AD44" i="1"/>
  <c r="AD45" i="5" s="1"/>
  <c r="BD44" i="1"/>
  <c r="BD45" i="5" s="1"/>
  <c r="AC40"/>
  <c r="AE39" i="1"/>
  <c r="AE40" i="5" s="1"/>
  <c r="BF39" i="1"/>
  <c r="BF40" i="5" s="1"/>
  <c r="BD39" i="1"/>
  <c r="BD40" i="5" s="1"/>
  <c r="AC38"/>
  <c r="AE37" i="1"/>
  <c r="AE38" i="5" s="1"/>
  <c r="BF37" i="1"/>
  <c r="BF38" i="5" s="1"/>
  <c r="BD37" i="1"/>
  <c r="BD38" i="5" s="1"/>
  <c r="AD37" i="1"/>
  <c r="BA13"/>
  <c r="BA14" i="5" s="1"/>
  <c r="AZ14"/>
  <c r="BC45" i="1"/>
  <c r="BC41"/>
  <c r="N34"/>
  <c r="N35" i="5" s="1"/>
  <c r="N29" i="1"/>
  <c r="N30" i="5" s="1"/>
  <c r="N21" i="1"/>
  <c r="N22" i="5" s="1"/>
  <c r="N28" i="1"/>
  <c r="N29" i="5" s="1"/>
  <c r="N20" i="1"/>
  <c r="N21" i="5" s="1"/>
  <c r="G71" i="10"/>
  <c r="G16" i="1"/>
  <c r="G69" i="10"/>
  <c r="G14" i="1"/>
  <c r="M31" i="5"/>
  <c r="N30" i="1"/>
  <c r="N31" i="5" s="1"/>
  <c r="M23"/>
  <c r="N22" i="1"/>
  <c r="N23" i="5" s="1"/>
  <c r="N35" i="1"/>
  <c r="N36" i="5" s="1"/>
  <c r="M36"/>
  <c r="M28"/>
  <c r="N27" i="1"/>
  <c r="N28" i="5" s="1"/>
  <c r="M20"/>
  <c r="N19" i="1"/>
  <c r="N20" i="5" s="1"/>
  <c r="BB41"/>
  <c r="BC40" i="1"/>
  <c r="BB39" i="5"/>
  <c r="BC38" i="1"/>
  <c r="BC39" i="5" s="1"/>
  <c r="AC42"/>
  <c r="AE42"/>
  <c r="BF42"/>
  <c r="AD41" i="1"/>
  <c r="AD42" i="5" s="1"/>
  <c r="BD41" i="1"/>
  <c r="BD42" i="5" s="1"/>
  <c r="AC41"/>
  <c r="AD40" i="1"/>
  <c r="AD41" i="5" s="1"/>
  <c r="BD40" i="1"/>
  <c r="BD41" i="5" s="1"/>
  <c r="AE40" i="1"/>
  <c r="AE41" i="5" s="1"/>
  <c r="BF40" i="1"/>
  <c r="BF41" i="5" s="1"/>
  <c r="BB45"/>
  <c r="BC44" i="1"/>
  <c r="BB44" i="5"/>
  <c r="BC43" i="1"/>
  <c r="N33"/>
  <c r="N34" i="5" s="1"/>
  <c r="N25" i="1"/>
  <c r="N26" i="5" s="1"/>
  <c r="N17" i="1"/>
  <c r="N18" i="5" s="1"/>
  <c r="N32" i="1"/>
  <c r="N33" i="5" s="1"/>
  <c r="N24" i="1"/>
  <c r="N25" i="5" s="1"/>
  <c r="H71" i="10"/>
  <c r="H69"/>
  <c r="H70"/>
  <c r="S51" i="6"/>
  <c r="S52"/>
  <c r="T52" s="1"/>
  <c r="S53"/>
  <c r="T53" s="1"/>
  <c r="S54"/>
  <c r="T54" s="1"/>
  <c r="S55"/>
  <c r="S56"/>
  <c r="T56" s="1"/>
  <c r="S57"/>
  <c r="T57" s="1"/>
  <c r="S58"/>
  <c r="T58" s="1"/>
  <c r="S59"/>
  <c r="T59" s="1"/>
  <c r="V20"/>
  <c r="G17"/>
  <c r="H17" s="1"/>
  <c r="G16"/>
  <c r="H16" s="1"/>
  <c r="V14"/>
  <c r="V16"/>
  <c r="V24"/>
  <c r="G15"/>
  <c r="H15" s="1"/>
  <c r="V18"/>
  <c r="G19"/>
  <c r="H19" s="1"/>
  <c r="V22"/>
  <c r="G23"/>
  <c r="H23" s="1"/>
  <c r="P52"/>
  <c r="P54"/>
  <c r="P56"/>
  <c r="P58"/>
  <c r="Z58"/>
  <c r="Z56"/>
  <c r="Z54"/>
  <c r="Z52"/>
  <c r="Z24"/>
  <c r="Z22"/>
  <c r="Z20"/>
  <c r="Z18"/>
  <c r="Z16"/>
  <c r="Z14"/>
  <c r="V58"/>
  <c r="V56"/>
  <c r="V54"/>
  <c r="V52"/>
  <c r="AD38"/>
  <c r="AD46"/>
  <c r="W15"/>
  <c r="X15" s="1"/>
  <c r="AA15"/>
  <c r="AB15" s="1"/>
  <c r="W17"/>
  <c r="X17" s="1"/>
  <c r="AA17"/>
  <c r="AB17" s="1"/>
  <c r="W19"/>
  <c r="X19" s="1"/>
  <c r="AA19"/>
  <c r="AB19" s="1"/>
  <c r="W21"/>
  <c r="X21" s="1"/>
  <c r="AA21"/>
  <c r="AB21" s="1"/>
  <c r="W23"/>
  <c r="X23" s="1"/>
  <c r="AA23"/>
  <c r="AB23" s="1"/>
  <c r="W25"/>
  <c r="X25" s="1"/>
  <c r="AA25"/>
  <c r="AB25" s="1"/>
  <c r="H51"/>
  <c r="P51"/>
  <c r="T51" s="1"/>
  <c r="V51"/>
  <c r="Z51"/>
  <c r="H53"/>
  <c r="P53"/>
  <c r="V53"/>
  <c r="Z53"/>
  <c r="H55"/>
  <c r="P55"/>
  <c r="T55" s="1"/>
  <c r="V55"/>
  <c r="Z55"/>
  <c r="H57"/>
  <c r="P57"/>
  <c r="V57"/>
  <c r="Z57"/>
  <c r="H59"/>
  <c r="P59"/>
  <c r="V59"/>
  <c r="Z59"/>
  <c r="H14" i="1" l="1"/>
  <c r="G15" i="5"/>
  <c r="G17"/>
  <c r="H16" i="1"/>
  <c r="H17" i="5" s="1"/>
  <c r="BE45" i="1"/>
  <c r="BE46" i="5" s="1"/>
  <c r="BC46"/>
  <c r="BE38" i="1"/>
  <c r="BE39" i="5" s="1"/>
  <c r="AD39"/>
  <c r="BE43" i="1"/>
  <c r="BE44" i="5" s="1"/>
  <c r="BC44"/>
  <c r="BE44" i="1"/>
  <c r="BE45" i="5" s="1"/>
  <c r="BC45"/>
  <c r="BE40" i="1"/>
  <c r="BE41" i="5" s="1"/>
  <c r="BC41"/>
  <c r="BE41" i="1"/>
  <c r="BE42" i="5" s="1"/>
  <c r="BC42"/>
  <c r="BE37" i="1"/>
  <c r="BE38" i="5" s="1"/>
  <c r="AD38"/>
  <c r="BE42" i="1"/>
  <c r="BE43" i="5" s="1"/>
  <c r="BC43"/>
  <c r="G16"/>
  <c r="H15" i="1"/>
  <c r="H16" i="5" s="1"/>
  <c r="AD42" i="6"/>
  <c r="AD45"/>
  <c r="AD41"/>
  <c r="AD48"/>
  <c r="AD44"/>
  <c r="AD40"/>
  <c r="AD47"/>
  <c r="AD43"/>
  <c r="AD39"/>
  <c r="V17" i="2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16"/>
  <c r="R17"/>
  <c r="R18"/>
  <c r="R19"/>
  <c r="R20"/>
  <c r="Q17" i="1" s="1"/>
  <c r="R21" i="2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16"/>
  <c r="Q68" i="10" s="1"/>
  <c r="R68" s="1"/>
  <c r="P17" i="2"/>
  <c r="P18"/>
  <c r="P19"/>
  <c r="P20"/>
  <c r="O17" i="1" s="1"/>
  <c r="P21" i="2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16"/>
  <c r="O68" i="10" s="1"/>
  <c r="O33" i="4"/>
  <c r="O90" i="10" l="1"/>
  <c r="O35" i="1"/>
  <c r="O88" i="10"/>
  <c r="O33" i="1"/>
  <c r="O86" i="10"/>
  <c r="O31" i="1"/>
  <c r="O84" i="10"/>
  <c r="O29" i="1"/>
  <c r="O82" i="10"/>
  <c r="O27" i="1"/>
  <c r="O80" i="10"/>
  <c r="O25" i="1"/>
  <c r="O78" i="10"/>
  <c r="O23" i="1"/>
  <c r="O76" i="10"/>
  <c r="O21" i="1"/>
  <c r="O74" i="10"/>
  <c r="P74" s="1"/>
  <c r="O19" i="1"/>
  <c r="O18" i="5"/>
  <c r="P17" i="1"/>
  <c r="P18" i="5" s="1"/>
  <c r="S17" i="1"/>
  <c r="O70" i="10"/>
  <c r="O15" i="1"/>
  <c r="Q90" i="10"/>
  <c r="R90" s="1"/>
  <c r="Q35" i="1"/>
  <c r="Q88" i="10"/>
  <c r="R88" s="1"/>
  <c r="Q33" i="1"/>
  <c r="Q86" i="10"/>
  <c r="R86" s="1"/>
  <c r="Q31" i="1"/>
  <c r="Q84" i="10"/>
  <c r="R84" s="1"/>
  <c r="Q29" i="1"/>
  <c r="Q82" i="10"/>
  <c r="R82" s="1"/>
  <c r="Q27" i="1"/>
  <c r="Q80" i="10"/>
  <c r="R80" s="1"/>
  <c r="Q25" i="1"/>
  <c r="Q78" i="10"/>
  <c r="R78" s="1"/>
  <c r="Q23" i="1"/>
  <c r="Q76" i="10"/>
  <c r="R76" s="1"/>
  <c r="Q21" i="1"/>
  <c r="Q74" i="10"/>
  <c r="Q19" i="1"/>
  <c r="Q18" i="5"/>
  <c r="R17" i="1"/>
  <c r="R18" i="5" s="1"/>
  <c r="Q70" i="10"/>
  <c r="R70" s="1"/>
  <c r="Q15" i="1"/>
  <c r="H15" i="5"/>
  <c r="O91" i="10"/>
  <c r="O36" i="1"/>
  <c r="O89" i="10"/>
  <c r="O34" i="1"/>
  <c r="O87" i="10"/>
  <c r="O32" i="1"/>
  <c r="O85" i="10"/>
  <c r="P85" s="1"/>
  <c r="O30" i="1"/>
  <c r="O83" i="10"/>
  <c r="O28" i="1"/>
  <c r="O81" i="10"/>
  <c r="O26" i="1"/>
  <c r="O79" i="10"/>
  <c r="O24" i="1"/>
  <c r="O77" i="10"/>
  <c r="O22" i="1"/>
  <c r="O75" i="10"/>
  <c r="O20" i="1"/>
  <c r="O73" i="10"/>
  <c r="O18" i="1"/>
  <c r="O71" i="10"/>
  <c r="O16" i="1"/>
  <c r="O69" i="10"/>
  <c r="O14" i="1"/>
  <c r="Q91" i="10"/>
  <c r="R91" s="1"/>
  <c r="Q36" i="1"/>
  <c r="Q89" i="10"/>
  <c r="R89" s="1"/>
  <c r="Q34" i="1"/>
  <c r="Q87" i="10"/>
  <c r="R87" s="1"/>
  <c r="Q32" i="1"/>
  <c r="Q85" i="10"/>
  <c r="S85" s="1"/>
  <c r="Q30" i="1"/>
  <c r="Q83" i="10"/>
  <c r="R83" s="1"/>
  <c r="Q28" i="1"/>
  <c r="Q81" i="10"/>
  <c r="R81" s="1"/>
  <c r="Q26" i="1"/>
  <c r="Q79" i="10"/>
  <c r="R79" s="1"/>
  <c r="Q24" i="1"/>
  <c r="Q77" i="10"/>
  <c r="R77" s="1"/>
  <c r="Q22" i="1"/>
  <c r="Q75" i="10"/>
  <c r="R75" s="1"/>
  <c r="Q20" i="1"/>
  <c r="Q73" i="10"/>
  <c r="R73" s="1"/>
  <c r="Q18" i="1"/>
  <c r="Q71" i="10"/>
  <c r="R71" s="1"/>
  <c r="Q16" i="1"/>
  <c r="Q69" i="10"/>
  <c r="R69" s="1"/>
  <c r="Q14" i="1"/>
  <c r="Q72" i="10"/>
  <c r="R72" s="1"/>
  <c r="S68"/>
  <c r="P68"/>
  <c r="S90"/>
  <c r="P90"/>
  <c r="S88"/>
  <c r="P88"/>
  <c r="P86"/>
  <c r="S86"/>
  <c r="P84"/>
  <c r="S84"/>
  <c r="P82"/>
  <c r="S82"/>
  <c r="P80"/>
  <c r="S80"/>
  <c r="P78"/>
  <c r="S78"/>
  <c r="AC78" s="1"/>
  <c r="P76"/>
  <c r="S76"/>
  <c r="O72"/>
  <c r="S70"/>
  <c r="P70"/>
  <c r="P91"/>
  <c r="S91"/>
  <c r="P89"/>
  <c r="P87"/>
  <c r="S87"/>
  <c r="S83"/>
  <c r="P83"/>
  <c r="S81"/>
  <c r="P81"/>
  <c r="S79"/>
  <c r="P79"/>
  <c r="P77"/>
  <c r="S77"/>
  <c r="P75"/>
  <c r="S75"/>
  <c r="S73"/>
  <c r="P73"/>
  <c r="S71"/>
  <c r="P71"/>
  <c r="S69"/>
  <c r="P69"/>
  <c r="R74"/>
  <c r="S74"/>
  <c r="R85"/>
  <c r="Q25" i="6"/>
  <c r="R25" s="1"/>
  <c r="Q24"/>
  <c r="R24" s="1"/>
  <c r="Q23"/>
  <c r="R23" s="1"/>
  <c r="Q22"/>
  <c r="R22" s="1"/>
  <c r="Q21"/>
  <c r="R21" s="1"/>
  <c r="Q20"/>
  <c r="R20" s="1"/>
  <c r="Q19"/>
  <c r="R19" s="1"/>
  <c r="Q17"/>
  <c r="R17" s="1"/>
  <c r="Q16"/>
  <c r="R16" s="1"/>
  <c r="Q15"/>
  <c r="R15" s="1"/>
  <c r="Q14"/>
  <c r="R14" s="1"/>
  <c r="O25"/>
  <c r="P25" s="1"/>
  <c r="O24"/>
  <c r="O23"/>
  <c r="P23" s="1"/>
  <c r="O22"/>
  <c r="P22" s="1"/>
  <c r="O21"/>
  <c r="P21" s="1"/>
  <c r="O20"/>
  <c r="P20" s="1"/>
  <c r="O19"/>
  <c r="P19" s="1"/>
  <c r="O17"/>
  <c r="P17" s="1"/>
  <c r="O16"/>
  <c r="S16" s="1"/>
  <c r="O15"/>
  <c r="P15" s="1"/>
  <c r="O14"/>
  <c r="P14" s="1"/>
  <c r="Q18"/>
  <c r="R18" s="1"/>
  <c r="O18"/>
  <c r="P18" s="1"/>
  <c r="P24"/>
  <c r="Q13" i="1"/>
  <c r="Q14" i="5" s="1"/>
  <c r="O13" i="1"/>
  <c r="O14" i="5" s="1"/>
  <c r="S89" i="10" l="1"/>
  <c r="AC89" s="1"/>
  <c r="S17" i="6"/>
  <c r="S19"/>
  <c r="P16"/>
  <c r="S23"/>
  <c r="S21"/>
  <c r="S25"/>
  <c r="S22"/>
  <c r="T22" s="1"/>
  <c r="S24"/>
  <c r="T24" s="1"/>
  <c r="S15"/>
  <c r="T15" s="1"/>
  <c r="T69" i="10"/>
  <c r="T71"/>
  <c r="T70"/>
  <c r="T16" i="6"/>
  <c r="Q15" i="5"/>
  <c r="R14" i="1"/>
  <c r="R15" i="5" s="1"/>
  <c r="Q17"/>
  <c r="R16" i="1"/>
  <c r="R17" i="5" s="1"/>
  <c r="Q19"/>
  <c r="R18" i="1"/>
  <c r="R19" i="5" s="1"/>
  <c r="Q21"/>
  <c r="R20" i="1"/>
  <c r="R21" i="5" s="1"/>
  <c r="Q23"/>
  <c r="R22" i="1"/>
  <c r="R23" i="5" s="1"/>
  <c r="Q25"/>
  <c r="R24" i="1"/>
  <c r="R25" i="5" s="1"/>
  <c r="Q27"/>
  <c r="R26" i="1"/>
  <c r="R27" i="5" s="1"/>
  <c r="Q29"/>
  <c r="R28" i="1"/>
  <c r="R29" i="5" s="1"/>
  <c r="Q31"/>
  <c r="R30" i="1"/>
  <c r="R31" i="5" s="1"/>
  <c r="Q33"/>
  <c r="R32" i="1"/>
  <c r="R33" i="5" s="1"/>
  <c r="Q35"/>
  <c r="R34" i="1"/>
  <c r="R35" i="5" s="1"/>
  <c r="R36" i="1"/>
  <c r="R37" i="5" s="1"/>
  <c r="Q37"/>
  <c r="O15"/>
  <c r="S14" i="1"/>
  <c r="P14"/>
  <c r="P15" i="5" s="1"/>
  <c r="O17"/>
  <c r="S16" i="1"/>
  <c r="P16"/>
  <c r="P17" i="5" s="1"/>
  <c r="O19"/>
  <c r="S18" i="1"/>
  <c r="P18"/>
  <c r="P19" i="5" s="1"/>
  <c r="O21"/>
  <c r="S20" i="1"/>
  <c r="P20"/>
  <c r="P21" i="5" s="1"/>
  <c r="O23"/>
  <c r="S22" i="1"/>
  <c r="P22"/>
  <c r="P23" i="5" s="1"/>
  <c r="O25"/>
  <c r="S24" i="1"/>
  <c r="P24"/>
  <c r="P25" i="5" s="1"/>
  <c r="O27"/>
  <c r="S26" i="1"/>
  <c r="P26"/>
  <c r="P27" i="5" s="1"/>
  <c r="O29"/>
  <c r="S28" i="1"/>
  <c r="P28"/>
  <c r="P29" i="5" s="1"/>
  <c r="O31"/>
  <c r="S30" i="1"/>
  <c r="P30"/>
  <c r="P31" i="5" s="1"/>
  <c r="O33"/>
  <c r="S32" i="1"/>
  <c r="P32"/>
  <c r="P33" i="5" s="1"/>
  <c r="O35"/>
  <c r="P34" i="1"/>
  <c r="P35" i="5" s="1"/>
  <c r="S34" i="1"/>
  <c r="P36"/>
  <c r="P37" i="5" s="1"/>
  <c r="O37"/>
  <c r="S36" i="1"/>
  <c r="Q16" i="5"/>
  <c r="R15" i="1"/>
  <c r="R16" i="5" s="1"/>
  <c r="Q20"/>
  <c r="R19" i="1"/>
  <c r="R20" i="5" s="1"/>
  <c r="Q22"/>
  <c r="R21" i="1"/>
  <c r="R22" i="5" s="1"/>
  <c r="Q24"/>
  <c r="R23" i="1"/>
  <c r="R24" i="5" s="1"/>
  <c r="Q26"/>
  <c r="R25" i="1"/>
  <c r="R26" i="5" s="1"/>
  <c r="Q28"/>
  <c r="R27" i="1"/>
  <c r="R28" i="5" s="1"/>
  <c r="Q30"/>
  <c r="R29" i="1"/>
  <c r="R30" i="5" s="1"/>
  <c r="Q32"/>
  <c r="R31" i="1"/>
  <c r="R32" i="5" s="1"/>
  <c r="Q34"/>
  <c r="R33" i="1"/>
  <c r="R34" i="5" s="1"/>
  <c r="R35" i="1"/>
  <c r="R36" i="5" s="1"/>
  <c r="Q36"/>
  <c r="O16"/>
  <c r="S15" i="1"/>
  <c r="P15"/>
  <c r="P16" i="5" s="1"/>
  <c r="S18"/>
  <c r="T17" i="1"/>
  <c r="T18" i="5" s="1"/>
  <c r="AC17" i="1"/>
  <c r="S14" i="6"/>
  <c r="T14" s="1"/>
  <c r="T78" i="10"/>
  <c r="AD78" s="1"/>
  <c r="O20" i="5"/>
  <c r="P19" i="1"/>
  <c r="P20" i="5" s="1"/>
  <c r="S19" i="1"/>
  <c r="O22" i="5"/>
  <c r="P21" i="1"/>
  <c r="P22" i="5" s="1"/>
  <c r="S21" i="1"/>
  <c r="O24" i="5"/>
  <c r="P23" i="1"/>
  <c r="P24" i="5" s="1"/>
  <c r="S23" i="1"/>
  <c r="O26" i="5"/>
  <c r="P25" i="1"/>
  <c r="P26" i="5" s="1"/>
  <c r="S25" i="1"/>
  <c r="O28" i="5"/>
  <c r="P27" i="1"/>
  <c r="P28" i="5" s="1"/>
  <c r="S27" i="1"/>
  <c r="O30" i="5"/>
  <c r="P29" i="1"/>
  <c r="P30" i="5" s="1"/>
  <c r="S29" i="1"/>
  <c r="O32" i="5"/>
  <c r="P31" i="1"/>
  <c r="P32" i="5" s="1"/>
  <c r="S31" i="1"/>
  <c r="O34" i="5"/>
  <c r="P33" i="1"/>
  <c r="P34" i="5" s="1"/>
  <c r="S33" i="1"/>
  <c r="P35"/>
  <c r="P36" i="5" s="1"/>
  <c r="O36"/>
  <c r="S35" i="1"/>
  <c r="T73" i="10"/>
  <c r="AC73"/>
  <c r="T79"/>
  <c r="AC79"/>
  <c r="T81"/>
  <c r="AC81"/>
  <c r="T83"/>
  <c r="AC83"/>
  <c r="T88"/>
  <c r="AC88"/>
  <c r="T90"/>
  <c r="AC90"/>
  <c r="T68"/>
  <c r="T75"/>
  <c r="AC75"/>
  <c r="T77"/>
  <c r="AC77"/>
  <c r="T87"/>
  <c r="AC87"/>
  <c r="T89"/>
  <c r="S72"/>
  <c r="AC72" s="1"/>
  <c r="P72"/>
  <c r="T76"/>
  <c r="AC76"/>
  <c r="AE78"/>
  <c r="T80"/>
  <c r="AC80"/>
  <c r="T82"/>
  <c r="AC82"/>
  <c r="T84"/>
  <c r="AC84"/>
  <c r="T86"/>
  <c r="AC86"/>
  <c r="S18" i="6"/>
  <c r="T18" s="1"/>
  <c r="T91" i="10"/>
  <c r="S20" i="6"/>
  <c r="T20" s="1"/>
  <c r="T74" i="10"/>
  <c r="AC74"/>
  <c r="T85"/>
  <c r="AC85"/>
  <c r="T17" i="6"/>
  <c r="T19"/>
  <c r="T21"/>
  <c r="T23"/>
  <c r="T25"/>
  <c r="S36" i="5" l="1"/>
  <c r="T35" i="1"/>
  <c r="T36" i="5" s="1"/>
  <c r="AC35" i="1"/>
  <c r="S32" i="5"/>
  <c r="T31" i="1"/>
  <c r="T32" i="5" s="1"/>
  <c r="AC31" i="1"/>
  <c r="S28" i="5"/>
  <c r="T27" i="1"/>
  <c r="T28" i="5" s="1"/>
  <c r="AC27" i="1"/>
  <c r="S24" i="5"/>
  <c r="T23" i="1"/>
  <c r="T24" i="5" s="1"/>
  <c r="AC23" i="1"/>
  <c r="S20" i="5"/>
  <c r="T19" i="1"/>
  <c r="T20" i="5" s="1"/>
  <c r="AC19" i="1"/>
  <c r="S35" i="5"/>
  <c r="T34" i="1"/>
  <c r="T35" i="5" s="1"/>
  <c r="AC34" i="1"/>
  <c r="S33" i="5"/>
  <c r="T32" i="1"/>
  <c r="T33" i="5" s="1"/>
  <c r="AC32" i="1"/>
  <c r="S29" i="5"/>
  <c r="T28" i="1"/>
  <c r="T29" i="5" s="1"/>
  <c r="AC28" i="1"/>
  <c r="S25" i="5"/>
  <c r="T24" i="1"/>
  <c r="T25" i="5" s="1"/>
  <c r="AC24" i="1"/>
  <c r="S21" i="5"/>
  <c r="T20" i="1"/>
  <c r="T21" i="5" s="1"/>
  <c r="AC20" i="1"/>
  <c r="S17" i="5"/>
  <c r="T16" i="1"/>
  <c r="T17" i="5" s="1"/>
  <c r="S34"/>
  <c r="T33" i="1"/>
  <c r="T34" i="5" s="1"/>
  <c r="AC33" i="1"/>
  <c r="S30" i="5"/>
  <c r="T29" i="1"/>
  <c r="T30" i="5" s="1"/>
  <c r="AC29" i="1"/>
  <c r="S26" i="5"/>
  <c r="T25" i="1"/>
  <c r="T26" i="5" s="1"/>
  <c r="AC25" i="1"/>
  <c r="S22" i="5"/>
  <c r="T21" i="1"/>
  <c r="T22" i="5" s="1"/>
  <c r="AC21" i="1"/>
  <c r="AC18" i="5"/>
  <c r="AD17" i="1"/>
  <c r="AD18" i="5" s="1"/>
  <c r="AE17" i="1"/>
  <c r="AE18" i="5" s="1"/>
  <c r="S16"/>
  <c r="T15" i="1"/>
  <c r="T16" i="5" s="1"/>
  <c r="T36" i="1"/>
  <c r="T37" i="5" s="1"/>
  <c r="S37"/>
  <c r="S31"/>
  <c r="T30" i="1"/>
  <c r="T31" i="5" s="1"/>
  <c r="AC30" i="1"/>
  <c r="S27" i="5"/>
  <c r="T26" i="1"/>
  <c r="T27" i="5" s="1"/>
  <c r="AC26" i="1"/>
  <c r="S23" i="5"/>
  <c r="T22" i="1"/>
  <c r="T23" i="5" s="1"/>
  <c r="AC22" i="1"/>
  <c r="S19" i="5"/>
  <c r="T18" i="1"/>
  <c r="T19" i="5" s="1"/>
  <c r="AC18" i="1"/>
  <c r="S15" i="5"/>
  <c r="T14" i="1"/>
  <c r="T15" i="5" s="1"/>
  <c r="AE86" i="10"/>
  <c r="AD86"/>
  <c r="AE84"/>
  <c r="AD84"/>
  <c r="AE82"/>
  <c r="AD82"/>
  <c r="AD80"/>
  <c r="AE80"/>
  <c r="AD76"/>
  <c r="AE76"/>
  <c r="AE89"/>
  <c r="AD89"/>
  <c r="AD87"/>
  <c r="AE87"/>
  <c r="AE77"/>
  <c r="AD77"/>
  <c r="AE75"/>
  <c r="AD75"/>
  <c r="T72"/>
  <c r="AD72" s="1"/>
  <c r="AE72"/>
  <c r="AE90"/>
  <c r="AD90"/>
  <c r="AD88"/>
  <c r="AE88"/>
  <c r="AD83"/>
  <c r="AE83"/>
  <c r="AD81"/>
  <c r="AE81"/>
  <c r="AE79"/>
  <c r="AD79"/>
  <c r="AE73"/>
  <c r="AD73"/>
  <c r="AD74"/>
  <c r="AE74"/>
  <c r="AE85"/>
  <c r="AD85"/>
  <c r="Y13" i="1"/>
  <c r="Y14" i="5" s="1"/>
  <c r="U13" i="1"/>
  <c r="U14" i="5" s="1"/>
  <c r="R13" i="1"/>
  <c r="R14" i="5" s="1"/>
  <c r="A14" i="1"/>
  <c r="AC39" i="2"/>
  <c r="Z39"/>
  <c r="AF36" i="1" s="1"/>
  <c r="AC38" i="2"/>
  <c r="Z38"/>
  <c r="AC37"/>
  <c r="Z37"/>
  <c r="AC36"/>
  <c r="Z36"/>
  <c r="AC35"/>
  <c r="Z35"/>
  <c r="AC34"/>
  <c r="Z34"/>
  <c r="AC33"/>
  <c r="Z33"/>
  <c r="AC32"/>
  <c r="Z32"/>
  <c r="AC31"/>
  <c r="Z31"/>
  <c r="AC30"/>
  <c r="Z30"/>
  <c r="AC29"/>
  <c r="Z29"/>
  <c r="AC28"/>
  <c r="Z28"/>
  <c r="AC27"/>
  <c r="Z27"/>
  <c r="AC26"/>
  <c r="Z26"/>
  <c r="AC25"/>
  <c r="Z25"/>
  <c r="AC24"/>
  <c r="Z24"/>
  <c r="AC23"/>
  <c r="Z23"/>
  <c r="AC22"/>
  <c r="Z22"/>
  <c r="AC21"/>
  <c r="Z21"/>
  <c r="AC20"/>
  <c r="Z20"/>
  <c r="AF19"/>
  <c r="AC19"/>
  <c r="Z19"/>
  <c r="AF18"/>
  <c r="AC18"/>
  <c r="Z18"/>
  <c r="AF17"/>
  <c r="AC17"/>
  <c r="Z17"/>
  <c r="AF16"/>
  <c r="AC16"/>
  <c r="Z16"/>
  <c r="N17"/>
  <c r="N18"/>
  <c r="N19"/>
  <c r="N39"/>
  <c r="N16"/>
  <c r="K68" i="10" s="1"/>
  <c r="L68" s="1"/>
  <c r="K17" i="2"/>
  <c r="I14" i="1" s="1"/>
  <c r="K18" i="2"/>
  <c r="K19"/>
  <c r="K16"/>
  <c r="I68" i="10" s="1"/>
  <c r="J68" s="1"/>
  <c r="H16" i="2"/>
  <c r="I17" i="5" l="1"/>
  <c r="J16" i="1"/>
  <c r="J17" i="5" s="1"/>
  <c r="M16" i="1"/>
  <c r="L36"/>
  <c r="L37" i="5" s="1"/>
  <c r="K37"/>
  <c r="M36" i="1"/>
  <c r="AF70" i="10"/>
  <c r="AF15" i="1"/>
  <c r="AH71" i="10"/>
  <c r="AI71" s="1"/>
  <c r="AH16" i="1"/>
  <c r="I16" i="5"/>
  <c r="J15" i="1"/>
  <c r="J16" i="5" s="1"/>
  <c r="M15" i="1"/>
  <c r="K17" i="5"/>
  <c r="L16" i="1"/>
  <c r="L17" i="5" s="1"/>
  <c r="K15"/>
  <c r="L14" i="1"/>
  <c r="L15" i="5" s="1"/>
  <c r="AF69" i="10"/>
  <c r="AF14" i="1"/>
  <c r="AJ69" i="10"/>
  <c r="AK69" s="1"/>
  <c r="AJ14" i="1"/>
  <c r="AH70" i="10"/>
  <c r="AI70" s="1"/>
  <c r="AH15" i="1"/>
  <c r="AF71" i="10"/>
  <c r="AF16" i="1"/>
  <c r="AJ71" i="10"/>
  <c r="AK71" s="1"/>
  <c r="AJ16" i="1"/>
  <c r="AH72" i="10"/>
  <c r="AI72" s="1"/>
  <c r="AH17" i="1"/>
  <c r="AH73" i="10"/>
  <c r="AI73" s="1"/>
  <c r="AH18" i="1"/>
  <c r="AH74" i="10"/>
  <c r="AI74" s="1"/>
  <c r="AH19" i="1"/>
  <c r="AH75" i="10"/>
  <c r="AI75" s="1"/>
  <c r="AH20" i="1"/>
  <c r="AH76" i="10"/>
  <c r="AI76" s="1"/>
  <c r="AH21" i="1"/>
  <c r="AH77" i="10"/>
  <c r="AI77" s="1"/>
  <c r="AH22" i="1"/>
  <c r="AH78" i="10"/>
  <c r="AI78" s="1"/>
  <c r="AH23" i="1"/>
  <c r="AH79" i="10"/>
  <c r="AI79" s="1"/>
  <c r="AH24" i="1"/>
  <c r="AH80" i="10"/>
  <c r="AI80" s="1"/>
  <c r="AH25" i="1"/>
  <c r="AH81" i="10"/>
  <c r="AI81" s="1"/>
  <c r="AH26" i="1"/>
  <c r="AH82" i="10"/>
  <c r="AI82" s="1"/>
  <c r="AH27" i="1"/>
  <c r="AH83" i="10"/>
  <c r="AI83" s="1"/>
  <c r="AH28" i="1"/>
  <c r="AH84" i="10"/>
  <c r="AI84" s="1"/>
  <c r="AH29" i="1"/>
  <c r="AH85" i="10"/>
  <c r="AI85" s="1"/>
  <c r="AH30" i="1"/>
  <c r="AH86" i="10"/>
  <c r="AI86" s="1"/>
  <c r="AH31" i="1"/>
  <c r="AH87" i="10"/>
  <c r="AI87" s="1"/>
  <c r="AH32" i="1"/>
  <c r="AH88" i="10"/>
  <c r="AI88" s="1"/>
  <c r="AH33" i="1"/>
  <c r="AH89" i="10"/>
  <c r="AI89" s="1"/>
  <c r="AH34" i="1"/>
  <c r="AH90" i="10"/>
  <c r="AI90" s="1"/>
  <c r="AH35" i="1"/>
  <c r="AH91" i="10"/>
  <c r="AI91" s="1"/>
  <c r="AH36" i="1"/>
  <c r="AC19" i="5"/>
  <c r="AE18" i="1"/>
  <c r="AE19" i="5" s="1"/>
  <c r="AD18" i="1"/>
  <c r="AD19" i="5" s="1"/>
  <c r="AC27"/>
  <c r="AE26" i="1"/>
  <c r="AE27" i="5" s="1"/>
  <c r="AD26" i="1"/>
  <c r="AD27" i="5" s="1"/>
  <c r="AC26"/>
  <c r="AD25" i="1"/>
  <c r="AD26" i="5" s="1"/>
  <c r="AE25" i="1"/>
  <c r="AE26" i="5" s="1"/>
  <c r="AC34"/>
  <c r="AD33" i="1"/>
  <c r="AD34" i="5" s="1"/>
  <c r="AE33" i="1"/>
  <c r="AE34" i="5" s="1"/>
  <c r="AC25"/>
  <c r="AE24" i="1"/>
  <c r="AE25" i="5" s="1"/>
  <c r="AD24" i="1"/>
  <c r="AD25" i="5" s="1"/>
  <c r="AC33"/>
  <c r="AE32" i="1"/>
  <c r="AE33" i="5" s="1"/>
  <c r="AD32" i="1"/>
  <c r="AD33" i="5" s="1"/>
  <c r="AC20"/>
  <c r="AD19" i="1"/>
  <c r="AD20" i="5" s="1"/>
  <c r="AE19" i="1"/>
  <c r="AE20" i="5" s="1"/>
  <c r="AC28"/>
  <c r="AD27" i="1"/>
  <c r="AD28" i="5" s="1"/>
  <c r="AE27" i="1"/>
  <c r="AE28" i="5" s="1"/>
  <c r="AC36"/>
  <c r="AE36"/>
  <c r="AD35" i="1"/>
  <c r="I15" i="5"/>
  <c r="J14" i="1"/>
  <c r="J15" i="5" s="1"/>
  <c r="M14" i="1"/>
  <c r="K16" i="5"/>
  <c r="L15" i="1"/>
  <c r="L16" i="5" s="1"/>
  <c r="AH69" i="10"/>
  <c r="AI69" s="1"/>
  <c r="AH14" i="1"/>
  <c r="AJ70" i="10"/>
  <c r="AK70" s="1"/>
  <c r="AJ15" i="1"/>
  <c r="AF72" i="10"/>
  <c r="AF17" i="1"/>
  <c r="AF73" i="10"/>
  <c r="AF18" i="1"/>
  <c r="AF74" i="10"/>
  <c r="AF19" i="1"/>
  <c r="AF75" i="10"/>
  <c r="AF20" i="1"/>
  <c r="AF76" i="10"/>
  <c r="AF21" i="1"/>
  <c r="AF77" i="10"/>
  <c r="AF22" i="1"/>
  <c r="AF78" i="10"/>
  <c r="AF23" i="1"/>
  <c r="AF79" i="10"/>
  <c r="AF24" i="1"/>
  <c r="AF80" i="10"/>
  <c r="AF25" i="1"/>
  <c r="AF81" i="10"/>
  <c r="AF26" i="1"/>
  <c r="AF82" i="10"/>
  <c r="AF27" i="1"/>
  <c r="AF83" i="10"/>
  <c r="AF28" i="1"/>
  <c r="AF84" i="10"/>
  <c r="AF29" i="1"/>
  <c r="AF85" i="10"/>
  <c r="AF30" i="1"/>
  <c r="AF86" i="10"/>
  <c r="AF31" i="1"/>
  <c r="AF87" i="10"/>
  <c r="AF32" i="1"/>
  <c r="AF88" i="10"/>
  <c r="AF33" i="1"/>
  <c r="AF89" i="10"/>
  <c r="AF34" i="1"/>
  <c r="AF90" i="10"/>
  <c r="AF35" i="1"/>
  <c r="AF37" i="5"/>
  <c r="AG36" i="1"/>
  <c r="AG37" i="5" s="1"/>
  <c r="AL36" i="1"/>
  <c r="A15"/>
  <c r="A15" i="5"/>
  <c r="AC23"/>
  <c r="AE22" i="1"/>
  <c r="AE23" i="5" s="1"/>
  <c r="AD22" i="1"/>
  <c r="AD23" i="5" s="1"/>
  <c r="AC31"/>
  <c r="AE30" i="1"/>
  <c r="AE31" i="5" s="1"/>
  <c r="AD30" i="1"/>
  <c r="AD31" i="5" s="1"/>
  <c r="AC22"/>
  <c r="AD21" i="1"/>
  <c r="AD22" i="5" s="1"/>
  <c r="AE22"/>
  <c r="AC30"/>
  <c r="AD29" i="1"/>
  <c r="AD30" i="5" s="1"/>
  <c r="AE29" i="1"/>
  <c r="AE30" i="5" s="1"/>
  <c r="AC21"/>
  <c r="AE20" i="1"/>
  <c r="AE21" i="5" s="1"/>
  <c r="AD20" i="1"/>
  <c r="AD21" i="5" s="1"/>
  <c r="AC29"/>
  <c r="AE28" i="1"/>
  <c r="AE29" i="5" s="1"/>
  <c r="AD28" i="1"/>
  <c r="AD29" i="5" s="1"/>
  <c r="AC35"/>
  <c r="AD34" i="1"/>
  <c r="AD35" i="5" s="1"/>
  <c r="AE34" i="1"/>
  <c r="AE35" i="5" s="1"/>
  <c r="AC24"/>
  <c r="AD23" i="1"/>
  <c r="AD24" i="5" s="1"/>
  <c r="AE23" i="1"/>
  <c r="AE24" i="5" s="1"/>
  <c r="AC32"/>
  <c r="AD31" i="1"/>
  <c r="AD32" i="5" s="1"/>
  <c r="AE31" i="1"/>
  <c r="AE32" i="5" s="1"/>
  <c r="AJ68" i="10"/>
  <c r="AK68" s="1"/>
  <c r="AH68"/>
  <c r="AI68" s="1"/>
  <c r="AF68"/>
  <c r="AL76"/>
  <c r="AG76"/>
  <c r="AG80"/>
  <c r="AL80"/>
  <c r="AL82"/>
  <c r="AG82"/>
  <c r="AG83"/>
  <c r="AL83"/>
  <c r="AG84"/>
  <c r="AL84"/>
  <c r="AL86"/>
  <c r="AG86"/>
  <c r="AG87"/>
  <c r="AL87"/>
  <c r="AG88"/>
  <c r="AL88"/>
  <c r="AL89"/>
  <c r="AG89"/>
  <c r="AG90"/>
  <c r="AL90"/>
  <c r="AL73"/>
  <c r="AG73"/>
  <c r="AL75"/>
  <c r="AG75"/>
  <c r="AL77"/>
  <c r="AG77"/>
  <c r="AG79"/>
  <c r="AL79"/>
  <c r="AG81"/>
  <c r="AL81"/>
  <c r="AG69"/>
  <c r="AL69"/>
  <c r="AL71"/>
  <c r="AG71"/>
  <c r="K71"/>
  <c r="L71" s="1"/>
  <c r="K69"/>
  <c r="L69" s="1"/>
  <c r="K91"/>
  <c r="K70"/>
  <c r="L70" s="1"/>
  <c r="I70"/>
  <c r="I71"/>
  <c r="I69"/>
  <c r="G68"/>
  <c r="AF91"/>
  <c r="AG85"/>
  <c r="AL85"/>
  <c r="AL78"/>
  <c r="AG78"/>
  <c r="AG74"/>
  <c r="AL74"/>
  <c r="AL72"/>
  <c r="AG72"/>
  <c r="AG70"/>
  <c r="AL70"/>
  <c r="K14" i="6"/>
  <c r="L14" s="1"/>
  <c r="I14"/>
  <c r="J14" s="1"/>
  <c r="I22"/>
  <c r="J22" s="1"/>
  <c r="I20"/>
  <c r="J20" s="1"/>
  <c r="I18"/>
  <c r="J18" s="1"/>
  <c r="I16"/>
  <c r="J16" s="1"/>
  <c r="G14"/>
  <c r="H14" s="1"/>
  <c r="I25"/>
  <c r="J25" s="1"/>
  <c r="I23"/>
  <c r="J23" s="1"/>
  <c r="I21"/>
  <c r="J21" s="1"/>
  <c r="I19"/>
  <c r="J19" s="1"/>
  <c r="I17"/>
  <c r="J17" s="1"/>
  <c r="I15"/>
  <c r="J15" s="1"/>
  <c r="AF13" i="1"/>
  <c r="AH13"/>
  <c r="AJ13"/>
  <c r="AJ14" i="5" s="1"/>
  <c r="I24" i="6"/>
  <c r="J24" s="1"/>
  <c r="K59"/>
  <c r="K58"/>
  <c r="K57"/>
  <c r="K56"/>
  <c r="K55"/>
  <c r="K54"/>
  <c r="K53"/>
  <c r="K52"/>
  <c r="K51"/>
  <c r="K25"/>
  <c r="K24"/>
  <c r="K23"/>
  <c r="K22"/>
  <c r="K21"/>
  <c r="K20"/>
  <c r="K19"/>
  <c r="K18"/>
  <c r="K17"/>
  <c r="K16"/>
  <c r="K15"/>
  <c r="I13" i="1"/>
  <c r="K13"/>
  <c r="AA13"/>
  <c r="Z13"/>
  <c r="Z14" i="5" s="1"/>
  <c r="G13" i="1"/>
  <c r="V13"/>
  <c r="V14" i="5" s="1"/>
  <c r="W13" i="1"/>
  <c r="S13"/>
  <c r="S14" i="5" s="1"/>
  <c r="P13" i="1"/>
  <c r="P14" i="5" s="1"/>
  <c r="B17" i="2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L13" i="1" l="1"/>
  <c r="L14" i="5" s="1"/>
  <c r="K14"/>
  <c r="AI13" i="1"/>
  <c r="AI14" i="5" s="1"/>
  <c r="AH14"/>
  <c r="A16" i="1"/>
  <c r="A16" i="5"/>
  <c r="AF36"/>
  <c r="AL35" i="1"/>
  <c r="AG35"/>
  <c r="AG36" i="5" s="1"/>
  <c r="AG34" i="1"/>
  <c r="AG35" i="5" s="1"/>
  <c r="AF35"/>
  <c r="AL34" i="1"/>
  <c r="AG33"/>
  <c r="AG34" i="5" s="1"/>
  <c r="AF34"/>
  <c r="AL33" i="1"/>
  <c r="AG32"/>
  <c r="AG33" i="5" s="1"/>
  <c r="AF33"/>
  <c r="AL32" i="1"/>
  <c r="AG31"/>
  <c r="AG32" i="5" s="1"/>
  <c r="AF32"/>
  <c r="AL31" i="1"/>
  <c r="AG30"/>
  <c r="AG31" i="5" s="1"/>
  <c r="AF31"/>
  <c r="AL30" i="1"/>
  <c r="AG29"/>
  <c r="AG30" i="5" s="1"/>
  <c r="AF30"/>
  <c r="AL29" i="1"/>
  <c r="AG28"/>
  <c r="AG29" i="5" s="1"/>
  <c r="AF29"/>
  <c r="AL28" i="1"/>
  <c r="AG27"/>
  <c r="AG28" i="5" s="1"/>
  <c r="AF28"/>
  <c r="AL27" i="1"/>
  <c r="AG26"/>
  <c r="AG27" i="5" s="1"/>
  <c r="AF27"/>
  <c r="AL26" i="1"/>
  <c r="AG25"/>
  <c r="AG26" i="5" s="1"/>
  <c r="AF26"/>
  <c r="AL25" i="1"/>
  <c r="AG24"/>
  <c r="AG25" i="5" s="1"/>
  <c r="AF25"/>
  <c r="AL24" i="1"/>
  <c r="AG23"/>
  <c r="AG24" i="5" s="1"/>
  <c r="AF24"/>
  <c r="AL23" i="1"/>
  <c r="AG22"/>
  <c r="AG23" i="5" s="1"/>
  <c r="AF23"/>
  <c r="AL22" i="1"/>
  <c r="AG21"/>
  <c r="AG22" i="5" s="1"/>
  <c r="AF22"/>
  <c r="AL21" i="1"/>
  <c r="AG20"/>
  <c r="AG21" i="5" s="1"/>
  <c r="AF21"/>
  <c r="AL20" i="1"/>
  <c r="AG19"/>
  <c r="AG20" i="5" s="1"/>
  <c r="AF20"/>
  <c r="AL19" i="1"/>
  <c r="AG18"/>
  <c r="AG19" i="5" s="1"/>
  <c r="AF19"/>
  <c r="AL18" i="1"/>
  <c r="AG17"/>
  <c r="AG18" i="5" s="1"/>
  <c r="AF18"/>
  <c r="AL17" i="1"/>
  <c r="AK15"/>
  <c r="AK16" i="5" s="1"/>
  <c r="AJ16"/>
  <c r="AH15"/>
  <c r="AI14" i="1"/>
  <c r="AI15" i="5" s="1"/>
  <c r="M15"/>
  <c r="AC14" i="1"/>
  <c r="N14"/>
  <c r="AH37" i="5"/>
  <c r="AI36" i="1"/>
  <c r="AI37" i="5" s="1"/>
  <c r="AH36"/>
  <c r="AI35" i="1"/>
  <c r="AI36" i="5" s="1"/>
  <c r="AI34" i="1"/>
  <c r="AI35" i="5" s="1"/>
  <c r="AH35"/>
  <c r="AI33" i="1"/>
  <c r="AI34" i="5" s="1"/>
  <c r="AH34"/>
  <c r="AI32" i="1"/>
  <c r="AI33" i="5" s="1"/>
  <c r="AH33"/>
  <c r="AI31" i="1"/>
  <c r="AI32" i="5" s="1"/>
  <c r="AH32"/>
  <c r="AI30" i="1"/>
  <c r="AI31" i="5" s="1"/>
  <c r="AH31"/>
  <c r="AI29" i="1"/>
  <c r="AI30" i="5" s="1"/>
  <c r="AH30"/>
  <c r="AI28" i="1"/>
  <c r="AI29" i="5" s="1"/>
  <c r="AH29"/>
  <c r="AI27" i="1"/>
  <c r="AI28" i="5" s="1"/>
  <c r="AH28"/>
  <c r="AI26" i="1"/>
  <c r="AI27" i="5" s="1"/>
  <c r="AH27"/>
  <c r="AI25" i="1"/>
  <c r="AI26" i="5" s="1"/>
  <c r="AH26"/>
  <c r="AI24" i="1"/>
  <c r="AI25" i="5" s="1"/>
  <c r="AH25"/>
  <c r="AI23" i="1"/>
  <c r="AI24" i="5" s="1"/>
  <c r="AH24"/>
  <c r="AI22" i="1"/>
  <c r="AI23" i="5" s="1"/>
  <c r="AH23"/>
  <c r="AI21" i="1"/>
  <c r="AI22" i="5" s="1"/>
  <c r="AH22"/>
  <c r="AI20" i="1"/>
  <c r="AI21" i="5" s="1"/>
  <c r="AH21"/>
  <c r="AI19" i="1"/>
  <c r="AI20" i="5" s="1"/>
  <c r="AH20"/>
  <c r="AI18" i="1"/>
  <c r="AI19" i="5" s="1"/>
  <c r="AH19"/>
  <c r="AI17" i="1"/>
  <c r="AI18" i="5" s="1"/>
  <c r="AH18"/>
  <c r="AK16" i="1"/>
  <c r="AK17" i="5" s="1"/>
  <c r="AJ17"/>
  <c r="AG16" i="1"/>
  <c r="AG17" i="5" s="1"/>
  <c r="AF17"/>
  <c r="AL16" i="1"/>
  <c r="AI15"/>
  <c r="AI16" i="5" s="1"/>
  <c r="AH16"/>
  <c r="AJ15"/>
  <c r="AK14" i="1"/>
  <c r="AK15" i="5" s="1"/>
  <c r="AF15"/>
  <c r="AL14" i="1"/>
  <c r="AG14"/>
  <c r="AG15" i="5" s="1"/>
  <c r="M16"/>
  <c r="AC15" i="1"/>
  <c r="N15"/>
  <c r="N16" i="5" s="1"/>
  <c r="M17"/>
  <c r="AC16" i="1"/>
  <c r="N16"/>
  <c r="N17" i="5" s="1"/>
  <c r="X13" i="1"/>
  <c r="X14" i="5" s="1"/>
  <c r="W14"/>
  <c r="H13" i="1"/>
  <c r="H14" i="5" s="1"/>
  <c r="G14"/>
  <c r="AB13" i="1"/>
  <c r="AB14" i="5" s="1"/>
  <c r="AA14"/>
  <c r="J13" i="1"/>
  <c r="J14" i="5" s="1"/>
  <c r="I14"/>
  <c r="AG13" i="1"/>
  <c r="AG14" i="5" s="1"/>
  <c r="AF14"/>
  <c r="AL37"/>
  <c r="AM36" i="1"/>
  <c r="AM37" i="5" s="1"/>
  <c r="BB36" i="1"/>
  <c r="AD36" i="5"/>
  <c r="AI16" i="1"/>
  <c r="AI17" i="5" s="1"/>
  <c r="AH17"/>
  <c r="AG15" i="1"/>
  <c r="AG16" i="5" s="1"/>
  <c r="AF16"/>
  <c r="AL15" i="1"/>
  <c r="M37" i="5"/>
  <c r="AC36" i="1"/>
  <c r="N36"/>
  <c r="AM69" i="10"/>
  <c r="BB69"/>
  <c r="AM81"/>
  <c r="BB81"/>
  <c r="BB79"/>
  <c r="AM79"/>
  <c r="AM89"/>
  <c r="BB89"/>
  <c r="AM86"/>
  <c r="BB86"/>
  <c r="AM82"/>
  <c r="BB82"/>
  <c r="AM76"/>
  <c r="BB76"/>
  <c r="AM71"/>
  <c r="BB71"/>
  <c r="AM77"/>
  <c r="BB77"/>
  <c r="AM75"/>
  <c r="BB75"/>
  <c r="AM73"/>
  <c r="BB73"/>
  <c r="AM90"/>
  <c r="BB90"/>
  <c r="BB88"/>
  <c r="AM88"/>
  <c r="BB87"/>
  <c r="AM87"/>
  <c r="AM84"/>
  <c r="BB84"/>
  <c r="BB83"/>
  <c r="AM83"/>
  <c r="AM80"/>
  <c r="BB80"/>
  <c r="AL68"/>
  <c r="AG68"/>
  <c r="L91"/>
  <c r="M91"/>
  <c r="J69"/>
  <c r="M69"/>
  <c r="J71"/>
  <c r="M71"/>
  <c r="J70"/>
  <c r="M70"/>
  <c r="M68"/>
  <c r="AC68" s="1"/>
  <c r="H68"/>
  <c r="AL91"/>
  <c r="AG91"/>
  <c r="BB85"/>
  <c r="AM85"/>
  <c r="AM78"/>
  <c r="BB78"/>
  <c r="AM74"/>
  <c r="BB74"/>
  <c r="AM72"/>
  <c r="BB72"/>
  <c r="AM70"/>
  <c r="BB70"/>
  <c r="M14" i="6"/>
  <c r="N14" s="1"/>
  <c r="AK13" i="1"/>
  <c r="AK14" i="5" s="1"/>
  <c r="AL13" i="1"/>
  <c r="AL14" i="5" s="1"/>
  <c r="L59" i="6"/>
  <c r="M59"/>
  <c r="L58"/>
  <c r="M58"/>
  <c r="L57"/>
  <c r="M57"/>
  <c r="L56"/>
  <c r="M56"/>
  <c r="L55"/>
  <c r="M55"/>
  <c r="L54"/>
  <c r="M54"/>
  <c r="L53"/>
  <c r="M53"/>
  <c r="L52"/>
  <c r="M52"/>
  <c r="L51"/>
  <c r="M51"/>
  <c r="L25"/>
  <c r="M25"/>
  <c r="L24"/>
  <c r="M24"/>
  <c r="L23"/>
  <c r="M23"/>
  <c r="L22"/>
  <c r="M22"/>
  <c r="L21"/>
  <c r="M21"/>
  <c r="L20"/>
  <c r="M20"/>
  <c r="L19"/>
  <c r="M19"/>
  <c r="L18"/>
  <c r="M18"/>
  <c r="L17"/>
  <c r="M17"/>
  <c r="L16"/>
  <c r="M16"/>
  <c r="L15"/>
  <c r="M15"/>
  <c r="M13" i="1"/>
  <c r="M14" i="5" s="1"/>
  <c r="T13" i="1"/>
  <c r="T14" i="5" s="1"/>
  <c r="AC14" i="6" l="1"/>
  <c r="N68" i="10"/>
  <c r="BC71"/>
  <c r="BC69"/>
  <c r="AD36" i="1"/>
  <c r="N37" i="5"/>
  <c r="BB37"/>
  <c r="BC36" i="1"/>
  <c r="BC37" i="5" s="1"/>
  <c r="AC17"/>
  <c r="AE16" i="1"/>
  <c r="AE17" i="5" s="1"/>
  <c r="AD16" i="1"/>
  <c r="AD17" i="5" s="1"/>
  <c r="AL15"/>
  <c r="BB14" i="1"/>
  <c r="AM14"/>
  <c r="AM15" i="5" s="1"/>
  <c r="AM16" i="1"/>
  <c r="AM17" i="5" s="1"/>
  <c r="AL17"/>
  <c r="BB16" i="1"/>
  <c r="AC15" i="5"/>
  <c r="BD14" i="1"/>
  <c r="BD15" i="5" s="1"/>
  <c r="AE14" i="1"/>
  <c r="AE15" i="5" s="1"/>
  <c r="BF14" i="1"/>
  <c r="BF15" i="5" s="1"/>
  <c r="AL18"/>
  <c r="BB17" i="1"/>
  <c r="AM17"/>
  <c r="AL20" i="5"/>
  <c r="BB19" i="1"/>
  <c r="AM19"/>
  <c r="AM20" i="5" s="1"/>
  <c r="AL22"/>
  <c r="BB21" i="1"/>
  <c r="AM21"/>
  <c r="AL24" i="5"/>
  <c r="BB23" i="1"/>
  <c r="AM23"/>
  <c r="AL26" i="5"/>
  <c r="BB25" i="1"/>
  <c r="AM25"/>
  <c r="AL28" i="5"/>
  <c r="BB27" i="1"/>
  <c r="AM27"/>
  <c r="AL30" i="5"/>
  <c r="BB29" i="1"/>
  <c r="AM29"/>
  <c r="AL32" i="5"/>
  <c r="BB31" i="1"/>
  <c r="AM31"/>
  <c r="AL34" i="5"/>
  <c r="BB33" i="1"/>
  <c r="AM33"/>
  <c r="AM34" i="5" s="1"/>
  <c r="A17" i="1"/>
  <c r="A17" i="5"/>
  <c r="AC37"/>
  <c r="AE36" i="1"/>
  <c r="AE37" i="5" s="1"/>
  <c r="BF36" i="1"/>
  <c r="BF37" i="5" s="1"/>
  <c r="BD36" i="1"/>
  <c r="BD37" i="5" s="1"/>
  <c r="AL16"/>
  <c r="BB15" i="1"/>
  <c r="BD15" s="1"/>
  <c r="BD16" i="5" s="1"/>
  <c r="AM15" i="1"/>
  <c r="AM16" i="5" s="1"/>
  <c r="AC16"/>
  <c r="AE15" i="1"/>
  <c r="AE16" i="5" s="1"/>
  <c r="AD15" i="1"/>
  <c r="AD16" i="5" s="1"/>
  <c r="AD14" i="1"/>
  <c r="N15" i="5"/>
  <c r="AM18" i="1"/>
  <c r="AM19" i="5" s="1"/>
  <c r="AL19"/>
  <c r="BB18" i="1"/>
  <c r="AM20"/>
  <c r="AM21" i="5" s="1"/>
  <c r="AL21"/>
  <c r="BB20" i="1"/>
  <c r="AM22"/>
  <c r="AM23" i="5" s="1"/>
  <c r="AL23"/>
  <c r="BB22" i="1"/>
  <c r="AM24"/>
  <c r="AM25" i="5" s="1"/>
  <c r="AL25"/>
  <c r="BB24" i="1"/>
  <c r="AM26"/>
  <c r="AM27" i="5" s="1"/>
  <c r="AL27"/>
  <c r="BB26" i="1"/>
  <c r="AM28"/>
  <c r="AM29" i="5" s="1"/>
  <c r="AL29"/>
  <c r="BB28" i="1"/>
  <c r="AM30"/>
  <c r="AM31" i="5" s="1"/>
  <c r="AL31"/>
  <c r="BB30" i="1"/>
  <c r="AM32"/>
  <c r="AM33" i="5" s="1"/>
  <c r="AL33"/>
  <c r="BB32" i="1"/>
  <c r="AM34"/>
  <c r="AM35" i="5" s="1"/>
  <c r="AL35"/>
  <c r="BB34" i="1"/>
  <c r="AL36" i="5"/>
  <c r="BB35" i="1"/>
  <c r="AM35"/>
  <c r="AM36" i="5" s="1"/>
  <c r="AM68" i="10"/>
  <c r="BB68"/>
  <c r="BF68" s="1"/>
  <c r="BC83"/>
  <c r="BE83" s="1"/>
  <c r="BD83"/>
  <c r="BF83"/>
  <c r="BC87"/>
  <c r="BE87" s="1"/>
  <c r="BD87"/>
  <c r="BC88"/>
  <c r="BE88" s="1"/>
  <c r="BD88"/>
  <c r="BF88"/>
  <c r="BC79"/>
  <c r="BE79" s="1"/>
  <c r="BF79"/>
  <c r="BD79"/>
  <c r="BC80"/>
  <c r="BE80" s="1"/>
  <c r="BF80"/>
  <c r="BD80"/>
  <c r="BC84"/>
  <c r="BE84" s="1"/>
  <c r="BD84"/>
  <c r="BF84"/>
  <c r="BC90"/>
  <c r="BE90" s="1"/>
  <c r="BF90"/>
  <c r="BD90"/>
  <c r="BC73"/>
  <c r="BE73" s="1"/>
  <c r="BD73"/>
  <c r="BF73"/>
  <c r="BC75"/>
  <c r="BE75" s="1"/>
  <c r="BD75"/>
  <c r="BF75"/>
  <c r="BC77"/>
  <c r="BE77" s="1"/>
  <c r="BD77"/>
  <c r="BF77"/>
  <c r="BC76"/>
  <c r="BE76" s="1"/>
  <c r="BD76"/>
  <c r="BF76"/>
  <c r="BC82"/>
  <c r="BE82" s="1"/>
  <c r="BD82"/>
  <c r="BF82"/>
  <c r="BC86"/>
  <c r="BE86" s="1"/>
  <c r="BD86"/>
  <c r="BF86"/>
  <c r="BC89"/>
  <c r="BE89" s="1"/>
  <c r="BD89"/>
  <c r="BF89"/>
  <c r="BC81"/>
  <c r="BE81" s="1"/>
  <c r="BD81"/>
  <c r="BF81"/>
  <c r="N91"/>
  <c r="AC91"/>
  <c r="AC70"/>
  <c r="BD70" s="1"/>
  <c r="N70"/>
  <c r="AC71"/>
  <c r="N71"/>
  <c r="N69"/>
  <c r="AC69"/>
  <c r="AD68"/>
  <c r="AE68"/>
  <c r="BB91"/>
  <c r="AM91"/>
  <c r="BC85"/>
  <c r="BE85" s="1"/>
  <c r="BD85"/>
  <c r="BF85"/>
  <c r="BC78"/>
  <c r="BE78" s="1"/>
  <c r="BF78"/>
  <c r="BD78"/>
  <c r="BC74"/>
  <c r="BE74" s="1"/>
  <c r="BF74"/>
  <c r="BD74"/>
  <c r="BC72"/>
  <c r="BE72" s="1"/>
  <c r="BF72"/>
  <c r="BD72"/>
  <c r="BC70"/>
  <c r="AD14" i="6"/>
  <c r="AD36"/>
  <c r="BB13" i="1"/>
  <c r="BB14" i="5" s="1"/>
  <c r="AM13" i="1"/>
  <c r="AM14" i="5" s="1"/>
  <c r="AD49" i="6"/>
  <c r="AD26"/>
  <c r="AC59"/>
  <c r="N59"/>
  <c r="AC58"/>
  <c r="N58"/>
  <c r="AC57"/>
  <c r="N57"/>
  <c r="N56"/>
  <c r="AC56"/>
  <c r="AD56" s="1"/>
  <c r="AC55"/>
  <c r="N55"/>
  <c r="AC54"/>
  <c r="N54"/>
  <c r="AC53"/>
  <c r="N53"/>
  <c r="AC52"/>
  <c r="N52"/>
  <c r="AC51"/>
  <c r="N51"/>
  <c r="N25"/>
  <c r="AC25"/>
  <c r="N24"/>
  <c r="AC24"/>
  <c r="N23"/>
  <c r="AC23"/>
  <c r="N22"/>
  <c r="AC22"/>
  <c r="AC21"/>
  <c r="N21"/>
  <c r="N20"/>
  <c r="AC20"/>
  <c r="AC19"/>
  <c r="N19"/>
  <c r="N18"/>
  <c r="AC18"/>
  <c r="N17"/>
  <c r="AC17"/>
  <c r="N16"/>
  <c r="AC16"/>
  <c r="AC15"/>
  <c r="N15"/>
  <c r="N13" i="1"/>
  <c r="N14" i="5" s="1"/>
  <c r="AC13" i="1"/>
  <c r="BD68" i="10" l="1"/>
  <c r="BF70"/>
  <c r="BF15" i="1"/>
  <c r="BF16" i="5" s="1"/>
  <c r="BB36"/>
  <c r="BC35" i="1"/>
  <c r="BD35"/>
  <c r="BD36" i="5" s="1"/>
  <c r="BF36"/>
  <c r="BB35"/>
  <c r="BC34" i="1"/>
  <c r="BF34"/>
  <c r="BF35" i="5" s="1"/>
  <c r="BD34" i="1"/>
  <c r="BD35" i="5" s="1"/>
  <c r="BB31"/>
  <c r="BC30" i="1"/>
  <c r="BF31" i="5"/>
  <c r="BD30" i="1"/>
  <c r="BD31" i="5" s="1"/>
  <c r="BB27"/>
  <c r="BC26" i="1"/>
  <c r="BF26"/>
  <c r="BF27" i="5" s="1"/>
  <c r="BD26" i="1"/>
  <c r="BD27" i="5" s="1"/>
  <c r="BB23"/>
  <c r="BC22" i="1"/>
  <c r="BF22"/>
  <c r="BF23" i="5" s="1"/>
  <c r="BD22" i="1"/>
  <c r="BD23" i="5" s="1"/>
  <c r="BB19"/>
  <c r="BC18" i="1"/>
  <c r="BF19" i="5"/>
  <c r="BD18" i="1"/>
  <c r="BD19" i="5" s="1"/>
  <c r="AD15"/>
  <c r="A18" i="1"/>
  <c r="A18" i="5"/>
  <c r="BB34"/>
  <c r="BC33" i="1"/>
  <c r="BD33"/>
  <c r="BD34" i="5" s="1"/>
  <c r="BF33" i="1"/>
  <c r="BF34" i="5" s="1"/>
  <c r="BC31" i="1"/>
  <c r="AM32" i="5"/>
  <c r="BB30"/>
  <c r="BD29" i="1"/>
  <c r="BD30" i="5" s="1"/>
  <c r="BF29" i="1"/>
  <c r="BF30" i="5" s="1"/>
  <c r="BC27" i="1"/>
  <c r="AM28" i="5"/>
  <c r="BB26"/>
  <c r="BD25" i="1"/>
  <c r="BD26" i="5" s="1"/>
  <c r="BF26"/>
  <c r="BC23" i="1"/>
  <c r="AM24" i="5"/>
  <c r="BB22"/>
  <c r="BD21" i="1"/>
  <c r="BD22" i="5" s="1"/>
  <c r="BF22"/>
  <c r="BB18"/>
  <c r="BD17" i="1"/>
  <c r="BD18" i="5" s="1"/>
  <c r="BF17" i="1"/>
  <c r="BF18" i="5" s="1"/>
  <c r="BB17"/>
  <c r="BC16" i="1"/>
  <c r="BB15" i="5"/>
  <c r="BC14" i="1"/>
  <c r="BC15" i="5" s="1"/>
  <c r="BE36" i="1"/>
  <c r="BE37" i="5" s="1"/>
  <c r="AD37"/>
  <c r="BD16" i="1"/>
  <c r="BD17" i="5" s="1"/>
  <c r="BF16" i="1"/>
  <c r="BF17" i="5" s="1"/>
  <c r="AE13" i="1"/>
  <c r="AE14" i="5" s="1"/>
  <c r="AC14"/>
  <c r="BB33"/>
  <c r="BC32" i="1"/>
  <c r="BF32"/>
  <c r="BF33" i="5" s="1"/>
  <c r="BD32" i="1"/>
  <c r="BD33" i="5" s="1"/>
  <c r="BB29"/>
  <c r="BC28" i="1"/>
  <c r="BF28"/>
  <c r="BF29" i="5" s="1"/>
  <c r="BD28" i="1"/>
  <c r="BD29" i="5" s="1"/>
  <c r="BB25"/>
  <c r="BC24" i="1"/>
  <c r="BF24"/>
  <c r="BF25" i="5" s="1"/>
  <c r="BD24" i="1"/>
  <c r="BD25" i="5" s="1"/>
  <c r="BB21"/>
  <c r="BC20" i="1"/>
  <c r="BF20"/>
  <c r="BF21" i="5" s="1"/>
  <c r="BD20" i="1"/>
  <c r="BD21" i="5" s="1"/>
  <c r="BB16"/>
  <c r="BC15" i="1"/>
  <c r="BB32" i="5"/>
  <c r="BD31" i="1"/>
  <c r="BD32" i="5" s="1"/>
  <c r="BF31" i="1"/>
  <c r="BF32" i="5" s="1"/>
  <c r="BC29" i="1"/>
  <c r="AM30" i="5"/>
  <c r="BB28"/>
  <c r="BD27" i="1"/>
  <c r="BD28" i="5" s="1"/>
  <c r="BF27" i="1"/>
  <c r="BF28" i="5" s="1"/>
  <c r="BC25" i="1"/>
  <c r="AM26" i="5"/>
  <c r="BB24"/>
  <c r="BD23" i="1"/>
  <c r="BD24" i="5" s="1"/>
  <c r="BF23" i="1"/>
  <c r="BF24" i="5" s="1"/>
  <c r="BC21" i="1"/>
  <c r="AM22" i="5"/>
  <c r="BB20"/>
  <c r="BC19" i="1"/>
  <c r="BD19"/>
  <c r="BD20" i="5" s="1"/>
  <c r="BF19" i="1"/>
  <c r="BF20" i="5" s="1"/>
  <c r="BC17" i="1"/>
  <c r="AM18" i="5"/>
  <c r="BC68" i="10"/>
  <c r="BE68" s="1"/>
  <c r="AD91"/>
  <c r="AE91"/>
  <c r="AE71"/>
  <c r="AD71"/>
  <c r="BE71" s="1"/>
  <c r="BD71"/>
  <c r="BF71"/>
  <c r="AE70"/>
  <c r="AD70"/>
  <c r="BE70" s="1"/>
  <c r="AE69"/>
  <c r="AD69"/>
  <c r="BE69" s="1"/>
  <c r="BD69"/>
  <c r="BF69"/>
  <c r="BC91"/>
  <c r="BE91" s="1"/>
  <c r="BF91"/>
  <c r="BD91"/>
  <c r="AD16" i="6"/>
  <c r="AD17"/>
  <c r="AD18"/>
  <c r="AD20"/>
  <c r="AD22"/>
  <c r="AD23"/>
  <c r="AD24"/>
  <c r="AD28"/>
  <c r="AD30"/>
  <c r="AD32"/>
  <c r="AD34"/>
  <c r="AD25"/>
  <c r="AD27"/>
  <c r="AD29"/>
  <c r="AD37"/>
  <c r="AD31"/>
  <c r="AD33"/>
  <c r="AD35"/>
  <c r="BC13" i="1"/>
  <c r="BC14" i="5" s="1"/>
  <c r="AD50" i="6"/>
  <c r="BF13" i="1"/>
  <c r="BF14" i="5" s="1"/>
  <c r="BD13" i="1"/>
  <c r="BD14" i="5" s="1"/>
  <c r="AD13" i="1"/>
  <c r="AD59" i="6"/>
  <c r="AD58"/>
  <c r="AD57"/>
  <c r="AD55"/>
  <c r="AD54"/>
  <c r="AD53"/>
  <c r="AD52"/>
  <c r="AD51"/>
  <c r="AD21"/>
  <c r="AD19"/>
  <c r="AD15"/>
  <c r="BE19" i="1" l="1"/>
  <c r="BE20" i="5" s="1"/>
  <c r="BC20"/>
  <c r="BE25" i="1"/>
  <c r="BE26" i="5" s="1"/>
  <c r="BC26"/>
  <c r="BE23" i="1"/>
  <c r="BE24" i="5" s="1"/>
  <c r="BC24"/>
  <c r="BE31" i="1"/>
  <c r="BE32" i="5" s="1"/>
  <c r="BC32"/>
  <c r="A19" i="1"/>
  <c r="A19" i="5"/>
  <c r="BE14" i="1"/>
  <c r="BE15" i="5" s="1"/>
  <c r="BE13" i="1"/>
  <c r="BE14" i="5" s="1"/>
  <c r="AD14"/>
  <c r="BE17" i="1"/>
  <c r="BE18" i="5" s="1"/>
  <c r="BC18"/>
  <c r="BE21" i="1"/>
  <c r="BE22" i="5" s="1"/>
  <c r="BC22"/>
  <c r="BE29" i="1"/>
  <c r="BE30" i="5" s="1"/>
  <c r="BC30"/>
  <c r="BE15" i="1"/>
  <c r="BE16" i="5" s="1"/>
  <c r="BC16"/>
  <c r="BE20" i="1"/>
  <c r="BE21" i="5" s="1"/>
  <c r="BC21"/>
  <c r="BE24" i="1"/>
  <c r="BE25" i="5" s="1"/>
  <c r="BC25"/>
  <c r="BE28" i="1"/>
  <c r="BE29" i="5" s="1"/>
  <c r="BC29"/>
  <c r="BE32" i="1"/>
  <c r="BE33" i="5" s="1"/>
  <c r="BC33"/>
  <c r="BE16" i="1"/>
  <c r="BE17" i="5" s="1"/>
  <c r="BC17"/>
  <c r="BE27" i="1"/>
  <c r="BE28" i="5" s="1"/>
  <c r="BC28"/>
  <c r="BE33" i="1"/>
  <c r="BE34" i="5" s="1"/>
  <c r="BC34"/>
  <c r="BE18" i="1"/>
  <c r="BE19" i="5" s="1"/>
  <c r="BC19"/>
  <c r="BE22" i="1"/>
  <c r="BE23" i="5" s="1"/>
  <c r="BC23"/>
  <c r="BE26" i="1"/>
  <c r="BE27" i="5" s="1"/>
  <c r="BC27"/>
  <c r="BE30" i="1"/>
  <c r="BE31" i="5" s="1"/>
  <c r="BC31"/>
  <c r="BE34" i="1"/>
  <c r="BE35" i="5" s="1"/>
  <c r="BC35"/>
  <c r="BC36"/>
  <c r="BE35" i="1"/>
  <c r="BE36" i="5" s="1"/>
  <c r="A20" i="1" l="1"/>
  <c r="A20" i="5"/>
  <c r="A21" i="1" l="1"/>
  <c r="A21" i="5"/>
  <c r="A22" i="1" l="1"/>
  <c r="A22" i="5"/>
  <c r="A23" l="1"/>
  <c r="A23" i="1"/>
  <c r="A24" l="1"/>
  <c r="A24" i="5"/>
  <c r="A25" i="1" l="1"/>
  <c r="A25" i="5"/>
  <c r="H20" i="8" l="1"/>
  <c r="D22"/>
  <c r="H22"/>
  <c r="D20"/>
  <c r="A26" i="1"/>
  <c r="A26" i="5"/>
  <c r="A27" i="1" l="1"/>
  <c r="A27" i="5"/>
  <c r="A28" i="1" l="1"/>
  <c r="A28" i="5"/>
  <c r="A29" i="1" l="1"/>
  <c r="A29" i="5"/>
  <c r="A30" i="1" l="1"/>
  <c r="A30" i="5"/>
  <c r="A31" i="1" l="1"/>
  <c r="A31" i="5"/>
  <c r="A32" i="1" l="1"/>
  <c r="A32" i="5"/>
  <c r="A33" i="1" l="1"/>
  <c r="A33" i="5"/>
  <c r="A34" i="1" l="1"/>
  <c r="A34" i="5"/>
  <c r="A35" i="1" l="1"/>
  <c r="A35" i="5"/>
  <c r="A36" i="1" l="1"/>
  <c r="A36" i="5"/>
  <c r="A37" l="1"/>
  <c r="A37" i="1"/>
  <c r="A38" l="1"/>
  <c r="A38" i="5"/>
  <c r="A39" i="1" l="1"/>
  <c r="A39" i="5"/>
  <c r="A40" i="1" l="1"/>
  <c r="A40" i="5"/>
  <c r="A41" i="1" l="1"/>
  <c r="A41" i="5"/>
  <c r="A42" i="1" l="1"/>
  <c r="A42" i="5"/>
  <c r="A43" i="1" l="1"/>
  <c r="A43" i="5"/>
  <c r="A44" i="1" l="1"/>
  <c r="A44" i="5"/>
  <c r="A45" i="1" l="1"/>
  <c r="A46" i="5" s="1"/>
  <c r="P24" i="4" s="1"/>
  <c r="A45" i="5"/>
  <c r="C31" i="4" l="1"/>
  <c r="P17"/>
  <c r="J29"/>
  <c r="L29" s="1"/>
  <c r="J30"/>
  <c r="J27"/>
  <c r="L27" s="1"/>
  <c r="J28"/>
  <c r="K28" s="1"/>
  <c r="J25"/>
  <c r="K25" s="1"/>
  <c r="J26"/>
  <c r="K26" s="1"/>
  <c r="J24"/>
  <c r="J23"/>
  <c r="J21"/>
  <c r="K21" s="1"/>
  <c r="J22"/>
  <c r="J20"/>
  <c r="J18"/>
  <c r="K18" s="1"/>
  <c r="J19"/>
  <c r="K19" s="1"/>
  <c r="C11"/>
  <c r="J17"/>
  <c r="L10"/>
  <c r="O10"/>
  <c r="C10"/>
  <c r="G10"/>
  <c r="K29" l="1"/>
  <c r="M29" s="1"/>
  <c r="K27"/>
  <c r="M27" s="1"/>
  <c r="L30"/>
  <c r="K30"/>
  <c r="L24"/>
  <c r="K24"/>
  <c r="K23"/>
  <c r="L23"/>
  <c r="M23" s="1"/>
  <c r="K22"/>
  <c r="L22"/>
  <c r="L20"/>
  <c r="K20"/>
  <c r="L17"/>
  <c r="K17"/>
  <c r="M22" l="1"/>
  <c r="M30"/>
  <c r="M24"/>
  <c r="N24"/>
  <c r="M20"/>
  <c r="M17"/>
  <c r="N17"/>
  <c r="O27" l="1"/>
  <c r="O20"/>
  <c r="J31" l="1"/>
</calcChain>
</file>

<file path=xl/sharedStrings.xml><?xml version="1.0" encoding="utf-8"?>
<sst xmlns="http://schemas.openxmlformats.org/spreadsheetml/2006/main" count="1227" uniqueCount="537">
  <si>
    <t>PROCES VERBAL ANNUEL de délibération DU MASTER 01  OPTION DROIT IMMOBILIER</t>
  </si>
  <si>
    <t>semestre 01</t>
  </si>
  <si>
    <t>semestre 02</t>
  </si>
  <si>
    <t>N°</t>
  </si>
  <si>
    <t>N° d'inscription</t>
  </si>
  <si>
    <t>Date de naissance</t>
  </si>
  <si>
    <t>Lieu de naissance</t>
  </si>
  <si>
    <t>Nom</t>
  </si>
  <si>
    <t>Prénom</t>
  </si>
  <si>
    <t>DCI</t>
  </si>
  <si>
    <t>DCA</t>
  </si>
  <si>
    <t>DIE</t>
  </si>
  <si>
    <t>MUEFA1</t>
  </si>
  <si>
    <t>DINV</t>
  </si>
  <si>
    <t>DDOM</t>
  </si>
  <si>
    <t>LE</t>
  </si>
  <si>
    <t>DASS</t>
  </si>
  <si>
    <t>M S1</t>
  </si>
  <si>
    <t>CR</t>
  </si>
  <si>
    <t>DACI</t>
  </si>
  <si>
    <t>DI</t>
  </si>
  <si>
    <t>DCF</t>
  </si>
  <si>
    <t>MUEFA2</t>
  </si>
  <si>
    <t>CF</t>
  </si>
  <si>
    <t>DCAF</t>
  </si>
  <si>
    <t>MUEFB2</t>
  </si>
  <si>
    <t>MUED2</t>
  </si>
  <si>
    <t>MARD</t>
  </si>
  <si>
    <t>MUET2</t>
  </si>
  <si>
    <t>M S2</t>
  </si>
  <si>
    <t>MG</t>
  </si>
  <si>
    <t>Déc</t>
  </si>
  <si>
    <t>Barbacha</t>
  </si>
  <si>
    <t>Bejaia</t>
  </si>
  <si>
    <t>Souad</t>
  </si>
  <si>
    <t>08DR084</t>
  </si>
  <si>
    <t>10/10/1987</t>
  </si>
  <si>
    <t>Akbou</t>
  </si>
  <si>
    <t>BENSOULA</t>
  </si>
  <si>
    <t>15/01/1988</t>
  </si>
  <si>
    <t>Sidi aich</t>
  </si>
  <si>
    <t>Medjana</t>
  </si>
  <si>
    <t>Tazmalt</t>
  </si>
  <si>
    <t>14/04/1989</t>
  </si>
  <si>
    <t>Siham</t>
  </si>
  <si>
    <t>El kseur</t>
  </si>
  <si>
    <t>Naima</t>
  </si>
  <si>
    <t>03/04/1989</t>
  </si>
  <si>
    <t>Smaoun</t>
  </si>
  <si>
    <t>Souhila</t>
  </si>
  <si>
    <t>Djamila</t>
  </si>
  <si>
    <t>Yasmina</t>
  </si>
  <si>
    <t>Fatiha</t>
  </si>
  <si>
    <t>Ighil ali</t>
  </si>
  <si>
    <t>Lila</t>
  </si>
  <si>
    <t>Lamia</t>
  </si>
  <si>
    <t>08DR097</t>
  </si>
  <si>
    <t>19/04/1987</t>
  </si>
  <si>
    <t>Aokas</t>
  </si>
  <si>
    <t>RAHMANI</t>
  </si>
  <si>
    <t>Hizia</t>
  </si>
  <si>
    <t>08DR124</t>
  </si>
  <si>
    <t>20/11/1987</t>
  </si>
  <si>
    <t>SMAIL</t>
  </si>
  <si>
    <t>Megdouda</t>
  </si>
  <si>
    <t>Ministère de l'Enseignement Superieure et de la Recherche Scientifique</t>
  </si>
  <si>
    <t xml:space="preserve">Université de Béjaia ABDERRAHMANE MIRA </t>
  </si>
  <si>
    <t>Département de Droit des Affaires</t>
  </si>
  <si>
    <t xml:space="preserve">Filière : Droit  Economique et des Affaires  </t>
  </si>
  <si>
    <t>Spécialité :  Droit Immobilier</t>
  </si>
  <si>
    <t>Année Universitaire : 2011/2012</t>
  </si>
  <si>
    <t xml:space="preserve">PV DE MATIERE DE LA  PREMIERE  ANNEE  MASTER </t>
  </si>
  <si>
    <t>Matricule</t>
  </si>
  <si>
    <t xml:space="preserve">Nom </t>
  </si>
  <si>
    <t>EMD</t>
  </si>
  <si>
    <t>TD</t>
  </si>
  <si>
    <t>M/EMD</t>
  </si>
  <si>
    <t>07DR133</t>
  </si>
  <si>
    <t>ADJELANE</t>
  </si>
  <si>
    <t>Sonia</t>
  </si>
  <si>
    <t>09DR0479</t>
  </si>
  <si>
    <t>AITMOUSSAT</t>
  </si>
  <si>
    <t>Lynda</t>
  </si>
  <si>
    <t>09DR0790</t>
  </si>
  <si>
    <t>ALLOUANE</t>
  </si>
  <si>
    <t>Addada</t>
  </si>
  <si>
    <t>08DR304</t>
  </si>
  <si>
    <t>ALLOUL</t>
  </si>
  <si>
    <t>Nacera</t>
  </si>
  <si>
    <t>07DR352</t>
  </si>
  <si>
    <t>ALLOUT</t>
  </si>
  <si>
    <t>Warda</t>
  </si>
  <si>
    <t>08DR105</t>
  </si>
  <si>
    <t>ASSOUL</t>
  </si>
  <si>
    <t>08DR09T04</t>
  </si>
  <si>
    <t>AZRI</t>
  </si>
  <si>
    <t>09DR0309</t>
  </si>
  <si>
    <t>BENHAMOUCHE</t>
  </si>
  <si>
    <t>Karima</t>
  </si>
  <si>
    <t>09DR0253</t>
  </si>
  <si>
    <t>BENHIZIA</t>
  </si>
  <si>
    <t>Rafik</t>
  </si>
  <si>
    <t>09DR0195</t>
  </si>
  <si>
    <t>BENNACER</t>
  </si>
  <si>
    <t>Samia</t>
  </si>
  <si>
    <t>09DR0388</t>
  </si>
  <si>
    <t>BOUABIDA</t>
  </si>
  <si>
    <t>Meriem lyakout</t>
  </si>
  <si>
    <t>Louiza</t>
  </si>
  <si>
    <t>08DR357</t>
  </si>
  <si>
    <t>HADDADI</t>
  </si>
  <si>
    <t>08DR301</t>
  </si>
  <si>
    <t>KASSA</t>
  </si>
  <si>
    <t>Raouf</t>
  </si>
  <si>
    <t>F.D</t>
  </si>
  <si>
    <t>Droit Immobilier</t>
  </si>
  <si>
    <t>Informations relatives aux étudiants</t>
  </si>
  <si>
    <t>28/01/1985</t>
  </si>
  <si>
    <t>09/04/1990</t>
  </si>
  <si>
    <t>Chellata</t>
  </si>
  <si>
    <t>03/02/1986</t>
  </si>
  <si>
    <t>Tamokra</t>
  </si>
  <si>
    <t>30/10/1984</t>
  </si>
  <si>
    <t>12/04/1986</t>
  </si>
  <si>
    <t>Ait r'zine</t>
  </si>
  <si>
    <t>02/09/1985</t>
  </si>
  <si>
    <t>23/02/1987</t>
  </si>
  <si>
    <t>16/03/1978</t>
  </si>
  <si>
    <t>Thenia elnasser</t>
  </si>
  <si>
    <t>28/09/1988</t>
  </si>
  <si>
    <t>El-kseur</t>
  </si>
  <si>
    <t>Béjaia</t>
  </si>
  <si>
    <t>08DR313</t>
  </si>
  <si>
    <t>LAGHA</t>
  </si>
  <si>
    <t>08DR370</t>
  </si>
  <si>
    <t>LAHOUIRI</t>
  </si>
  <si>
    <t>Salah eddine</t>
  </si>
  <si>
    <t>09DR0338</t>
  </si>
  <si>
    <t>LALAM</t>
  </si>
  <si>
    <t>Ighram</t>
  </si>
  <si>
    <t>09DR0554</t>
  </si>
  <si>
    <t>MAAFA</t>
  </si>
  <si>
    <t>09DR0592</t>
  </si>
  <si>
    <t>MOKRANI</t>
  </si>
  <si>
    <t>El akhdaria</t>
  </si>
  <si>
    <t>09DR0277</t>
  </si>
  <si>
    <t>MOUSSAOUI</t>
  </si>
  <si>
    <t>Timzrit</t>
  </si>
  <si>
    <t>09DR0419</t>
  </si>
  <si>
    <t>RABIA</t>
  </si>
  <si>
    <t>21/02/1989</t>
  </si>
  <si>
    <t>07DR390</t>
  </si>
  <si>
    <t>SAIFI</t>
  </si>
  <si>
    <t>06/08/1985</t>
  </si>
  <si>
    <t>09DR0067</t>
  </si>
  <si>
    <t>SERRADJ</t>
  </si>
  <si>
    <t>Narimane</t>
  </si>
  <si>
    <t>29/05/1989</t>
  </si>
  <si>
    <t>09DR0122</t>
  </si>
  <si>
    <t>SIDOUS</t>
  </si>
  <si>
    <t>20/12/1987</t>
  </si>
  <si>
    <t>09DR0372</t>
  </si>
  <si>
    <t>Hanifa</t>
  </si>
  <si>
    <t>09DR0666</t>
  </si>
  <si>
    <t>SOUIGA</t>
  </si>
  <si>
    <t>Rachida</t>
  </si>
  <si>
    <t>12/01/1987</t>
  </si>
  <si>
    <t>09DR0665</t>
  </si>
  <si>
    <t>TIGHREMT</t>
  </si>
  <si>
    <t>Nassima</t>
  </si>
  <si>
    <t>02/06/1987</t>
  </si>
  <si>
    <t xml:space="preserve">                                              Groupe     1</t>
  </si>
  <si>
    <t>D.Commerce Inter.</t>
  </si>
  <si>
    <t>D.Concur.Approfon</t>
  </si>
  <si>
    <t>D.Intern.Economique</t>
  </si>
  <si>
    <t>Unité  Fondamentale U.E.F.1</t>
  </si>
  <si>
    <t>D.Invest</t>
  </si>
  <si>
    <t>D.Doma.</t>
  </si>
  <si>
    <t>L.E</t>
  </si>
  <si>
    <t>Unité Fond  (UEF2)</t>
  </si>
  <si>
    <t>U.Découv.</t>
  </si>
  <si>
    <t>U.Transv.</t>
  </si>
  <si>
    <t>D.Assur</t>
  </si>
  <si>
    <t>Faculté de Droit  et des  Sciences Politiques</t>
  </si>
  <si>
    <t>D.Arbit.Commerc.</t>
  </si>
  <si>
    <t>D.Immobilier</t>
  </si>
  <si>
    <t>D.Conces.Foncières</t>
  </si>
  <si>
    <t>D.Con.Aff</t>
  </si>
  <si>
    <t>Con.Fiscal</t>
  </si>
  <si>
    <t>M.A.R.D</t>
  </si>
  <si>
    <r>
      <rPr>
        <b/>
        <sz val="14"/>
        <color theme="1"/>
        <rFont val="Algerian"/>
        <family val="5"/>
      </rPr>
      <t>R</t>
    </r>
    <r>
      <rPr>
        <b/>
        <sz val="11"/>
        <color theme="1"/>
        <rFont val="Cambria"/>
        <family val="1"/>
        <scheme val="major"/>
      </rPr>
      <t xml:space="preserve">épublique </t>
    </r>
    <r>
      <rPr>
        <b/>
        <sz val="16"/>
        <color theme="1"/>
        <rFont val="Algerian"/>
        <family val="5"/>
      </rPr>
      <t>A</t>
    </r>
    <r>
      <rPr>
        <b/>
        <sz val="11"/>
        <color theme="1"/>
        <rFont val="Cambria"/>
        <family val="1"/>
        <scheme val="major"/>
      </rPr>
      <t>lgeriénne</t>
    </r>
    <r>
      <rPr>
        <b/>
        <sz val="16"/>
        <color theme="1"/>
        <rFont val="Algerian"/>
        <family val="5"/>
      </rPr>
      <t xml:space="preserve"> D</t>
    </r>
    <r>
      <rPr>
        <b/>
        <sz val="11"/>
        <color theme="1"/>
        <rFont val="Cambria"/>
        <family val="1"/>
        <scheme val="major"/>
      </rPr>
      <t xml:space="preserve">émocratique et </t>
    </r>
    <r>
      <rPr>
        <b/>
        <sz val="16"/>
        <color theme="1"/>
        <rFont val="Algerian"/>
        <family val="5"/>
      </rPr>
      <t>P</t>
    </r>
    <r>
      <rPr>
        <b/>
        <sz val="11"/>
        <color theme="1"/>
        <rFont val="Cambria"/>
        <family val="1"/>
        <scheme val="major"/>
      </rPr>
      <t>opulaire</t>
    </r>
  </si>
  <si>
    <t>Session : NORMALE</t>
  </si>
  <si>
    <t>Date de nais</t>
  </si>
  <si>
    <t>Lieu de nais</t>
  </si>
  <si>
    <t>Unité  Fondamentale A2</t>
  </si>
  <si>
    <t>Unité Fondamentale B2</t>
  </si>
  <si>
    <t>C AN</t>
  </si>
  <si>
    <t>Unité Découv,2</t>
  </si>
  <si>
    <t>Unité Transv 2</t>
  </si>
  <si>
    <t>U. Découverte 1</t>
  </si>
  <si>
    <t>U. Fondamentale B1</t>
  </si>
  <si>
    <t>U.  Fondamentale A1</t>
  </si>
  <si>
    <t>MUFB1</t>
  </si>
  <si>
    <t>MUD1</t>
  </si>
  <si>
    <t>MUT1</t>
  </si>
  <si>
    <t>U. Transvers1</t>
  </si>
  <si>
    <t>Groupe :01</t>
  </si>
  <si>
    <t>RELEVé DE NOTES</t>
  </si>
  <si>
    <t>Nom :</t>
  </si>
  <si>
    <t>Prénom :</t>
  </si>
  <si>
    <t>Date et lieu de naissance :</t>
  </si>
  <si>
    <t>à</t>
  </si>
  <si>
    <t>N° d'inscription :</t>
  </si>
  <si>
    <t>Semestre</t>
  </si>
  <si>
    <t>Unités d'enseignement (U. E)</t>
  </si>
  <si>
    <t>Matière(s) constitutive(s) de l'unite d'enseignement</t>
  </si>
  <si>
    <t>Résultats obtenus</t>
  </si>
  <si>
    <t>Nature</t>
  </si>
  <si>
    <t>Code et intitulé</t>
  </si>
  <si>
    <t>Crédits requis</t>
  </si>
  <si>
    <t>Coef</t>
  </si>
  <si>
    <t>intitulé(s)</t>
  </si>
  <si>
    <t>Matières</t>
  </si>
  <si>
    <t>U . E</t>
  </si>
  <si>
    <t xml:space="preserve">Semestre </t>
  </si>
  <si>
    <t>Note</t>
  </si>
  <si>
    <t>Crédits</t>
  </si>
  <si>
    <t>Session</t>
  </si>
  <si>
    <t>Semestre I</t>
  </si>
  <si>
    <t>Droit du Commerce International</t>
  </si>
  <si>
    <t>U.E.F 1.1</t>
  </si>
  <si>
    <t>Fondamentale1.1</t>
  </si>
  <si>
    <t>Droit International Economique</t>
  </si>
  <si>
    <t>U.E.F 1.2</t>
  </si>
  <si>
    <t>Fondamentale1.2</t>
  </si>
  <si>
    <t>Droit des Investissements</t>
  </si>
  <si>
    <t>Droit Domanial</t>
  </si>
  <si>
    <t>U.E.D 1</t>
  </si>
  <si>
    <t>Découverte 1</t>
  </si>
  <si>
    <t>Langue</t>
  </si>
  <si>
    <t>U.E.T 1</t>
  </si>
  <si>
    <t>Transversale 1</t>
  </si>
  <si>
    <t>Droit des Assurances</t>
  </si>
  <si>
    <t>Semestre II</t>
  </si>
  <si>
    <t>U.E.F 2.1</t>
  </si>
  <si>
    <t>Fondamentale2.1</t>
  </si>
  <si>
    <t>U.E.F 2.2</t>
  </si>
  <si>
    <t>Fondamentale2.2</t>
  </si>
  <si>
    <t>Contentieux Fiscal</t>
  </si>
  <si>
    <t>Droit des Contrats d'Affaires</t>
  </si>
  <si>
    <t>U.E.D 2</t>
  </si>
  <si>
    <t>Découverte 2</t>
  </si>
  <si>
    <t xml:space="preserve">Langue </t>
  </si>
  <si>
    <t>U.E.T 2</t>
  </si>
  <si>
    <t>Transversale 2</t>
  </si>
  <si>
    <t>Modes Alternatifs de Règlement des Différends</t>
  </si>
  <si>
    <t>Décision :</t>
  </si>
  <si>
    <t>Total des crédits cumulés pour l'année (S1+S2) :</t>
  </si>
  <si>
    <t>Béjaia le :</t>
  </si>
  <si>
    <t xml:space="preserve">République Algérienne Démocratique et Populaire </t>
  </si>
  <si>
    <r>
      <rPr>
        <sz val="12"/>
        <color theme="1"/>
        <rFont val="Times New Roman"/>
        <family val="1"/>
      </rPr>
      <t>M</t>
    </r>
    <r>
      <rPr>
        <b/>
        <sz val="12"/>
        <color theme="1"/>
        <rFont val="Times New Roman"/>
        <family val="1"/>
      </rPr>
      <t>inistère de l</t>
    </r>
    <r>
      <rPr>
        <sz val="12"/>
        <color theme="1"/>
        <rFont val="Times New Roman"/>
        <family val="1"/>
      </rPr>
      <t>'E</t>
    </r>
    <r>
      <rPr>
        <b/>
        <sz val="12"/>
        <color theme="1"/>
        <rFont val="Times New Roman"/>
        <family val="1"/>
      </rPr>
      <t xml:space="preserve">nseignement </t>
    </r>
    <r>
      <rPr>
        <sz val="12"/>
        <color theme="1"/>
        <rFont val="Times New Roman"/>
        <family val="1"/>
      </rPr>
      <t>S</t>
    </r>
    <r>
      <rPr>
        <b/>
        <sz val="12"/>
        <color theme="1"/>
        <rFont val="Times New Roman"/>
        <family val="1"/>
      </rPr>
      <t>uperieur et de la</t>
    </r>
    <r>
      <rPr>
        <sz val="12"/>
        <color theme="1"/>
        <rFont val="Times New Roman"/>
        <family val="1"/>
      </rPr>
      <t xml:space="preserve"> R</t>
    </r>
    <r>
      <rPr>
        <b/>
        <sz val="12"/>
        <color theme="1"/>
        <rFont val="Times New Roman"/>
        <family val="1"/>
      </rPr>
      <t xml:space="preserve">echerche </t>
    </r>
    <r>
      <rPr>
        <sz val="12"/>
        <color theme="1"/>
        <rFont val="Times New Roman"/>
        <family val="1"/>
      </rPr>
      <t>S</t>
    </r>
    <r>
      <rPr>
        <b/>
        <sz val="12"/>
        <color theme="1"/>
        <rFont val="Times New Roman"/>
        <family val="1"/>
      </rPr>
      <t>cientifique</t>
    </r>
  </si>
  <si>
    <t>MASTER 01  OPTION DROIT IMMOBILIER</t>
  </si>
  <si>
    <t xml:space="preserve">Filière : Droit </t>
  </si>
  <si>
    <t>Etablissement : UniversitéAbderrahmane Mira - Béjaia</t>
  </si>
  <si>
    <t>الجمهورية الجزائرية الديمقراطية الشعبية</t>
  </si>
  <si>
    <t>République Algérienne Démocratique et Populaire</t>
  </si>
  <si>
    <t>وزارة التعليم العالي والبحث العلمي</t>
  </si>
  <si>
    <t>Ministère de L’Enseignement Supérieur et de la Recherche Scientifique</t>
  </si>
  <si>
    <t>جامعةعبد الرحمان ميرة - بجاية</t>
  </si>
  <si>
    <t>Certifie que l'étudiant  ( e ) :</t>
  </si>
  <si>
    <t>Nom:</t>
  </si>
  <si>
    <t>Né(e) Le :</t>
  </si>
  <si>
    <t>à:</t>
  </si>
  <si>
    <t>A été déclaré (e)  admis (e)   en Deuxième année Master</t>
  </si>
  <si>
    <t xml:space="preserve">Domaine: </t>
  </si>
  <si>
    <t>Filière:</t>
  </si>
  <si>
    <t xml:space="preserve">   Droit </t>
  </si>
  <si>
    <t>Cette attestation est délivrée pour servir et valoir ce que de droit</t>
  </si>
  <si>
    <t xml:space="preserve">Fait à Béjaia le: </t>
  </si>
  <si>
    <t>Le Doyen</t>
  </si>
  <si>
    <t xml:space="preserve">                              Adresse : Faculté de Droit et des Sciences Politiques Campus Aboudaou Bejaia</t>
  </si>
  <si>
    <t>Tél: 034-22-93-57</t>
  </si>
  <si>
    <t xml:space="preserve">                Fax 034-22-93-57</t>
  </si>
  <si>
    <t xml:space="preserve">               Département poste N°:3075</t>
  </si>
  <si>
    <t xml:space="preserve">email: facdroit_bej@yahoo.fr </t>
  </si>
  <si>
    <t>site Web : http:/www.univ-bejaia.dz</t>
  </si>
  <si>
    <t>Unité Fond B2</t>
  </si>
  <si>
    <t>DAC</t>
  </si>
  <si>
    <t>D.Imm</t>
  </si>
  <si>
    <t>Décision</t>
  </si>
  <si>
    <t>C A</t>
  </si>
  <si>
    <t>République Algeriénne Démocratique et Populaire</t>
  </si>
  <si>
    <t xml:space="preserve">Crédits </t>
  </si>
  <si>
    <t>Requis</t>
  </si>
  <si>
    <t>Droit des Concessions Foncières</t>
  </si>
  <si>
    <t>Droit de l'Arbitrage Commercial  International</t>
  </si>
  <si>
    <t xml:space="preserve">Université ABDERRAHMANE MIRA de Béjaia </t>
  </si>
  <si>
    <t>Droit de la Concurrence Approfondi</t>
  </si>
  <si>
    <t xml:space="preserve"> Année universitaire : </t>
  </si>
  <si>
    <t>U. Découv 1</t>
  </si>
  <si>
    <t>Unité  Fondamentale  A1</t>
  </si>
  <si>
    <t>U. Découv,2</t>
  </si>
  <si>
    <t>Université Abderrahmane  Mira - Bejaia</t>
  </si>
  <si>
    <t>Faculté :Droit et  Sciences Politiques </t>
  </si>
  <si>
    <t>Département : Droit des Affaires</t>
  </si>
  <si>
    <r>
      <rPr>
        <b/>
        <i/>
        <sz val="16"/>
        <color theme="1"/>
        <rFont val="Times New Roman"/>
        <family val="1"/>
      </rPr>
      <t>J</t>
    </r>
    <r>
      <rPr>
        <sz val="13"/>
        <color theme="1"/>
        <rFont val="Times New Roman"/>
        <family val="1"/>
      </rPr>
      <t xml:space="preserve">e  Soussigné  le  Doyen de  la Faculté  de  Droit  et  des  Sciences  Politiques </t>
    </r>
  </si>
  <si>
    <t xml:space="preserve">   Droit et  Sciences Politiques</t>
  </si>
  <si>
    <t>Faculté  : Droit et  Sciences Politiques</t>
  </si>
  <si>
    <t>Département : Droit des Affaires</t>
  </si>
  <si>
    <t>Domaine : Droit et  Sciences Politiques</t>
  </si>
  <si>
    <t xml:space="preserve">Les Admis (e ): </t>
  </si>
  <si>
    <t>Les ABD :</t>
  </si>
  <si>
    <t>Rattrapage :</t>
  </si>
  <si>
    <t>TOTAL :</t>
  </si>
  <si>
    <t>Spécialité : Droit Immobilier</t>
  </si>
  <si>
    <t>Diplôme préparé :Master  ( professionnalisant )</t>
  </si>
  <si>
    <t>1</t>
  </si>
  <si>
    <t>09-04-1990</t>
  </si>
  <si>
    <t>03-02-1986</t>
  </si>
  <si>
    <t>30-10-1984</t>
  </si>
  <si>
    <t>02-09-1985</t>
  </si>
  <si>
    <t>09907010CDR</t>
  </si>
  <si>
    <t>BACHA</t>
  </si>
  <si>
    <t>Hakima</t>
  </si>
  <si>
    <t>30-07-1990</t>
  </si>
  <si>
    <t>16-03-1978</t>
  </si>
  <si>
    <t>10DR374</t>
  </si>
  <si>
    <t>BERKOUK</t>
  </si>
  <si>
    <t>Mohand ameziane</t>
  </si>
  <si>
    <t>11-07-1983</t>
  </si>
  <si>
    <t>Yakourene</t>
  </si>
  <si>
    <t>09DR0779</t>
  </si>
  <si>
    <t>BORDJAH</t>
  </si>
  <si>
    <t>Abdel malek</t>
  </si>
  <si>
    <t>26-08-1988</t>
  </si>
  <si>
    <t>Feraoun</t>
  </si>
  <si>
    <t>10DR261</t>
  </si>
  <si>
    <t>GHANEM</t>
  </si>
  <si>
    <t>Lyakout</t>
  </si>
  <si>
    <t>24-07-1991</t>
  </si>
  <si>
    <t>11-07-1989</t>
  </si>
  <si>
    <t>15-09-1987</t>
  </si>
  <si>
    <t>08-11-1988</t>
  </si>
  <si>
    <t>28-06-1986</t>
  </si>
  <si>
    <t>11-06-1988</t>
  </si>
  <si>
    <t>13-10-1988</t>
  </si>
  <si>
    <t>25-09-1987</t>
  </si>
  <si>
    <t>23-01-1989</t>
  </si>
  <si>
    <t>09DR0054</t>
  </si>
  <si>
    <t>OUALI</t>
  </si>
  <si>
    <t>Mohand arab</t>
  </si>
  <si>
    <t>04-05-1986</t>
  </si>
  <si>
    <t>09DR0495</t>
  </si>
  <si>
    <t>SAADOU</t>
  </si>
  <si>
    <t>Djamal eddine</t>
  </si>
  <si>
    <t>01-01-1988</t>
  </si>
  <si>
    <t>Lakhdaria</t>
  </si>
  <si>
    <t>15-01-1988</t>
  </si>
  <si>
    <t>12-01-1987</t>
  </si>
  <si>
    <t>07DR068</t>
  </si>
  <si>
    <t>TENKHI</t>
  </si>
  <si>
    <t>Amina</t>
  </si>
  <si>
    <t>13-01-1985</t>
  </si>
  <si>
    <t>02-06-1987</t>
  </si>
  <si>
    <t>08DR344</t>
  </si>
  <si>
    <t>TOUAHRI</t>
  </si>
  <si>
    <t>Riad</t>
  </si>
  <si>
    <t>27-09-1987</t>
  </si>
  <si>
    <t>Année Universitaire 2012/2013</t>
  </si>
  <si>
    <t>C.A</t>
  </si>
  <si>
    <r>
      <t xml:space="preserve">PROCES VERBAL Semestriel de délibération De la premiére année MASTER     </t>
    </r>
    <r>
      <rPr>
        <b/>
        <u/>
        <sz val="14"/>
        <color theme="1"/>
        <rFont val="Algerian"/>
        <family val="5"/>
      </rPr>
      <t>" DROIT IMMOBILIER"</t>
    </r>
  </si>
  <si>
    <t>Abrévi</t>
  </si>
  <si>
    <t>Matières constitutives de l'unité d'enseignement</t>
  </si>
  <si>
    <t>ation</t>
  </si>
  <si>
    <t>UNITÉ D'ENSEIGNEMENT FONDAMENTALE</t>
  </si>
  <si>
    <t>UNITÉ D'ENSEIGNEMENT COMPLEMENTAIRE</t>
  </si>
  <si>
    <t>UNITÉ  D'ENSEIGNEMENT LIBRE</t>
  </si>
  <si>
    <t>ملاحضة: تبقى النقاط  مؤقتة لاحتمال ورود اخطاء مادية اثناء تسجيلها الى غاية صدور محضر مداولات نهائي</t>
  </si>
  <si>
    <t>SEMESTRE     (01)</t>
  </si>
  <si>
    <t>SEMESTRE    (02)</t>
  </si>
  <si>
    <t>D.C.I</t>
  </si>
  <si>
    <t>D.C.A</t>
  </si>
  <si>
    <t>D.I.E</t>
  </si>
  <si>
    <t>D.Inves</t>
  </si>
  <si>
    <t>D.Dom</t>
  </si>
  <si>
    <t>U.DEC</t>
  </si>
  <si>
    <t>D.ASS</t>
  </si>
  <si>
    <t>Unité</t>
  </si>
  <si>
    <t xml:space="preserve"> d'Enseignement</t>
  </si>
  <si>
    <t>D.A.C</t>
  </si>
  <si>
    <t>D.IMM</t>
  </si>
  <si>
    <t>D.C.F</t>
  </si>
  <si>
    <t>C.F</t>
  </si>
  <si>
    <t>U.DEC02</t>
  </si>
  <si>
    <t xml:space="preserve">U.E.F.2.1 </t>
  </si>
  <si>
    <t>U.E.F2.2</t>
  </si>
  <si>
    <t>U.E.F.1.1</t>
  </si>
  <si>
    <t>U.E.F.1.2</t>
  </si>
  <si>
    <t>U.TRAN 02</t>
  </si>
  <si>
    <t>U.TRAN 01</t>
  </si>
  <si>
    <t>MA.R.D</t>
  </si>
  <si>
    <t>P/Le Doyen</t>
  </si>
  <si>
    <t>ÌÇãÚÉ ÚÈÏ ÇáÑÍãÇä ãíÑÉ - ÈÌÇíÉ</t>
  </si>
  <si>
    <t>Année universitaire: 2013-2014</t>
  </si>
  <si>
    <t>Nombre :  33</t>
  </si>
  <si>
    <t>11DR0940</t>
  </si>
  <si>
    <t>01/06/1988</t>
  </si>
  <si>
    <t>Kherrata</t>
  </si>
  <si>
    <t>AMARI</t>
  </si>
  <si>
    <t>Fouzia</t>
  </si>
  <si>
    <t>10DR008</t>
  </si>
  <si>
    <t>21/03/1988</t>
  </si>
  <si>
    <t>ATTAR</t>
  </si>
  <si>
    <t>Fazia</t>
  </si>
  <si>
    <t>11DR1164</t>
  </si>
  <si>
    <t>28/08/1989</t>
  </si>
  <si>
    <t>Kendira</t>
  </si>
  <si>
    <t>BEKKA</t>
  </si>
  <si>
    <t>Walida</t>
  </si>
  <si>
    <t>11DR0620</t>
  </si>
  <si>
    <t>03/03/1990</t>
  </si>
  <si>
    <t>Bougaa</t>
  </si>
  <si>
    <t>BENYAHIA</t>
  </si>
  <si>
    <t>Saida</t>
  </si>
  <si>
    <t>10DR249</t>
  </si>
  <si>
    <t>01/01/1990</t>
  </si>
  <si>
    <t>BOUBADJOU</t>
  </si>
  <si>
    <t>Khelaf</t>
  </si>
  <si>
    <t>10DR535</t>
  </si>
  <si>
    <t>01/06/1987</t>
  </si>
  <si>
    <t>BOUBAYA</t>
  </si>
  <si>
    <t>Meriem</t>
  </si>
  <si>
    <t>10DR684</t>
  </si>
  <si>
    <t>13/09/1990</t>
  </si>
  <si>
    <t>BOUCHELLAH</t>
  </si>
  <si>
    <t>07DR08T02</t>
  </si>
  <si>
    <t>16/08/1985</t>
  </si>
  <si>
    <t>Souk el tenine</t>
  </si>
  <si>
    <t>BOULEMSAMER</t>
  </si>
  <si>
    <t>Fahem</t>
  </si>
  <si>
    <t>11DR0392</t>
  </si>
  <si>
    <t>30/03/1991</t>
  </si>
  <si>
    <t>CHIKOU</t>
  </si>
  <si>
    <t>Aissa</t>
  </si>
  <si>
    <t>08DR161</t>
  </si>
  <si>
    <t>29/09/1986</t>
  </si>
  <si>
    <t>DJABRI</t>
  </si>
  <si>
    <t>10DR518</t>
  </si>
  <si>
    <t>08/01/1991</t>
  </si>
  <si>
    <t>DJAOUD</t>
  </si>
  <si>
    <t>Hayat</t>
  </si>
  <si>
    <t>08DR09T16</t>
  </si>
  <si>
    <t>21/09/1987</t>
  </si>
  <si>
    <t>Semaoun</t>
  </si>
  <si>
    <t>HANI</t>
  </si>
  <si>
    <t>Seddik</t>
  </si>
  <si>
    <t>10DR149</t>
  </si>
  <si>
    <t>02/10/1990</t>
  </si>
  <si>
    <t>Amizour</t>
  </si>
  <si>
    <t>IDRI</t>
  </si>
  <si>
    <t>Rami</t>
  </si>
  <si>
    <t>11DR0886</t>
  </si>
  <si>
    <t>02/01/1992</t>
  </si>
  <si>
    <t>IHADDADEN</t>
  </si>
  <si>
    <t>11DR0103</t>
  </si>
  <si>
    <t>12/04/1991</t>
  </si>
  <si>
    <t>IKHLEF</t>
  </si>
  <si>
    <t>10DR545</t>
  </si>
  <si>
    <t>10/05/1989</t>
  </si>
  <si>
    <t>KALI</t>
  </si>
  <si>
    <t>Sabrina</t>
  </si>
  <si>
    <t>15/09/1987</t>
  </si>
  <si>
    <t>11/06/1988</t>
  </si>
  <si>
    <t>09DR0357</t>
  </si>
  <si>
    <t>18/06/1988</t>
  </si>
  <si>
    <t>MELLIKECHE</t>
  </si>
  <si>
    <t>Nacira</t>
  </si>
  <si>
    <t>11DR1119</t>
  </si>
  <si>
    <t>09/04/1988</t>
  </si>
  <si>
    <t>MERNACHE</t>
  </si>
  <si>
    <t>Billel</t>
  </si>
  <si>
    <t>10DR305</t>
  </si>
  <si>
    <t>29/01/1987</t>
  </si>
  <si>
    <t>OUGHLIS</t>
  </si>
  <si>
    <t>Allaoua</t>
  </si>
  <si>
    <t>09DR0578</t>
  </si>
  <si>
    <t>11/01/1986</t>
  </si>
  <si>
    <t>OUSSALAH</t>
  </si>
  <si>
    <t>Sihame</t>
  </si>
  <si>
    <t>09DR0128</t>
  </si>
  <si>
    <t>19/04/1986</t>
  </si>
  <si>
    <t>RABAHI</t>
  </si>
  <si>
    <t>Sarra</t>
  </si>
  <si>
    <t>01/01/1988</t>
  </si>
  <si>
    <t>09DR0009</t>
  </si>
  <si>
    <t>07/03/1986</t>
  </si>
  <si>
    <t>SALMI</t>
  </si>
  <si>
    <t>09DR0458</t>
  </si>
  <si>
    <t>30/09/1987</t>
  </si>
  <si>
    <t>M'chedallah</t>
  </si>
  <si>
    <t>SAOUDI</t>
  </si>
  <si>
    <t>Messaoud</t>
  </si>
  <si>
    <t>09DR0286</t>
  </si>
  <si>
    <t>17/11/1988</t>
  </si>
  <si>
    <t>SLIMANI</t>
  </si>
  <si>
    <t>Nabil</t>
  </si>
  <si>
    <t>13/01/1985</t>
  </si>
  <si>
    <t>11DR0462</t>
  </si>
  <si>
    <t>01/11/1988</t>
  </si>
  <si>
    <t>TOUATI</t>
  </si>
  <si>
    <t>Mounir</t>
  </si>
  <si>
    <t>09DR0566</t>
  </si>
  <si>
    <t>09/03/1988</t>
  </si>
  <si>
    <t>TOUBACHE</t>
  </si>
  <si>
    <t>Bilal</t>
  </si>
  <si>
    <t>10DR445</t>
  </si>
  <si>
    <t>26/02/1987</t>
  </si>
  <si>
    <t>ZEGGANE</t>
  </si>
  <si>
    <t>Hassiba</t>
  </si>
  <si>
    <t>Année Universitaire 2013/2014</t>
  </si>
  <si>
    <t>Session S1</t>
  </si>
  <si>
    <t>Session S2</t>
  </si>
  <si>
    <t>2013/2014</t>
  </si>
  <si>
    <r>
      <rPr>
        <b/>
        <sz val="13"/>
        <color theme="1"/>
        <rFont val="Times New Roman"/>
        <family val="1"/>
      </rPr>
      <t>Dr  AIT MANSOUR Karim</t>
    </r>
    <r>
      <rPr>
        <sz val="13"/>
        <color theme="1"/>
        <rFont val="Times New Roman"/>
        <family val="1"/>
      </rPr>
      <t xml:space="preserve"> de  l'université Abderrahmane Mira de Bejaia</t>
    </r>
  </si>
  <si>
    <t xml:space="preserve">Date de déliberation:   </t>
  </si>
  <si>
    <t>Promotion: 2013/2014</t>
  </si>
  <si>
    <t>\</t>
  </si>
  <si>
    <t>exclu</t>
  </si>
  <si>
    <t>ABS</t>
  </si>
  <si>
    <t>Fait ;le :</t>
  </si>
  <si>
    <t>ABD</t>
  </si>
  <si>
    <t>Rattrapage</t>
  </si>
  <si>
    <t>Exclu</t>
  </si>
  <si>
    <t>Normale</t>
  </si>
  <si>
    <r>
      <t xml:space="preserve">PROCES VERBAL Annuel de délibération De la premiére année MASTER     </t>
    </r>
    <r>
      <rPr>
        <b/>
        <sz val="16"/>
        <color theme="1"/>
        <rFont val="Algerian"/>
        <family val="5"/>
      </rPr>
      <t>" DROIT IMMOBILIER"</t>
    </r>
  </si>
  <si>
    <t>Abs</t>
  </si>
  <si>
    <t>Aprésles Délibérations :</t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</si>
</sst>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Algerian"/>
      <family val="5"/>
    </font>
    <font>
      <b/>
      <sz val="13"/>
      <color theme="1"/>
      <name val="Algerian"/>
      <family val="5"/>
    </font>
    <font>
      <sz val="13"/>
      <color theme="1"/>
      <name val="Calibri"/>
      <family val="2"/>
      <scheme val="minor"/>
    </font>
    <font>
      <b/>
      <u/>
      <sz val="13"/>
      <color theme="1"/>
      <name val="Algerian"/>
      <family val="5"/>
    </font>
    <font>
      <b/>
      <sz val="14"/>
      <color theme="1"/>
      <name val="Algerian"/>
      <family val="5"/>
    </font>
    <font>
      <b/>
      <sz val="12"/>
      <color theme="1"/>
      <name val="Algerian"/>
      <family val="5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6"/>
      <color theme="1"/>
      <name val="Algerian"/>
      <family val="5"/>
    </font>
    <font>
      <b/>
      <sz val="13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6"/>
      <color theme="1"/>
      <name val="Algerian"/>
      <family val="5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22"/>
      <color theme="1"/>
      <name val="Times New Roman"/>
      <family val="1"/>
    </font>
    <font>
      <u/>
      <sz val="14"/>
      <color theme="1"/>
      <name val="Algerian"/>
      <family val="5"/>
    </font>
    <font>
      <b/>
      <u/>
      <sz val="14"/>
      <color theme="1"/>
      <name val="Algerian"/>
      <family val="5"/>
    </font>
    <font>
      <b/>
      <i/>
      <sz val="16"/>
      <color theme="1"/>
      <name val="Times New Roman"/>
      <family val="1"/>
    </font>
    <font>
      <sz val="12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Algerian"/>
      <family val="5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auto="1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4">
    <xf numFmtId="0" fontId="0" fillId="0" borderId="0" xfId="0"/>
    <xf numFmtId="0" fontId="10" fillId="0" borderId="0" xfId="0" applyFont="1" applyAlignment="1"/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 applyAlignment="1">
      <alignment horizontal="centerContinuous"/>
    </xf>
    <xf numFmtId="0" fontId="2" fillId="0" borderId="5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4" borderId="1" xfId="0" applyFont="1" applyFill="1" applyBorder="1" applyAlignment="1">
      <alignment horizontal="center"/>
    </xf>
    <xf numFmtId="0" fontId="10" fillId="0" borderId="1" xfId="0" applyFont="1" applyBorder="1"/>
    <xf numFmtId="0" fontId="11" fillId="4" borderId="3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0" fillId="8" borderId="0" xfId="0" applyFill="1"/>
    <xf numFmtId="0" fontId="2" fillId="8" borderId="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13" fillId="10" borderId="12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3" fillId="2" borderId="15" xfId="0" applyFont="1" applyFill="1" applyBorder="1" applyAlignment="1"/>
    <xf numFmtId="0" fontId="13" fillId="4" borderId="7" xfId="0" applyFont="1" applyFill="1" applyBorder="1" applyAlignment="1"/>
    <xf numFmtId="0" fontId="13" fillId="4" borderId="14" xfId="0" applyFont="1" applyFill="1" applyBorder="1" applyAlignment="1">
      <alignment horizontal="center"/>
    </xf>
    <xf numFmtId="2" fontId="14" fillId="4" borderId="1" xfId="0" applyNumberFormat="1" applyFont="1" applyFill="1" applyBorder="1"/>
    <xf numFmtId="0" fontId="0" fillId="11" borderId="0" xfId="0" applyFill="1"/>
    <xf numFmtId="0" fontId="3" fillId="11" borderId="0" xfId="0" applyFont="1" applyFill="1" applyBorder="1" applyAlignment="1">
      <alignment horizontal="center" vertical="center"/>
    </xf>
    <xf numFmtId="0" fontId="11" fillId="0" borderId="0" xfId="0" applyFont="1" applyAlignment="1"/>
    <xf numFmtId="0" fontId="12" fillId="3" borderId="0" xfId="0" applyFont="1" applyFill="1" applyAlignment="1"/>
    <xf numFmtId="0" fontId="16" fillId="0" borderId="0" xfId="0" applyFont="1" applyAlignment="1">
      <alignment horizontal="left" vertical="center"/>
    </xf>
    <xf numFmtId="0" fontId="0" fillId="3" borderId="1" xfId="0" applyFill="1" applyBorder="1"/>
    <xf numFmtId="0" fontId="17" fillId="3" borderId="1" xfId="0" applyFont="1" applyFill="1" applyBorder="1"/>
    <xf numFmtId="0" fontId="17" fillId="0" borderId="0" xfId="0" applyFont="1"/>
    <xf numFmtId="0" fontId="10" fillId="0" borderId="0" xfId="0" applyFont="1"/>
    <xf numFmtId="2" fontId="10" fillId="0" borderId="1" xfId="0" applyNumberFormat="1" applyFont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Continuous" vertical="center"/>
    </xf>
    <xf numFmtId="0" fontId="17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17" fillId="0" borderId="0" xfId="0" applyFont="1" applyBorder="1"/>
    <xf numFmtId="0" fontId="10" fillId="0" borderId="0" xfId="0" applyFont="1" applyBorder="1"/>
    <xf numFmtId="0" fontId="5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2" fontId="18" fillId="0" borderId="2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9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13" fillId="9" borderId="1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11" fillId="0" borderId="0" xfId="0" applyFont="1" applyAlignment="1"/>
    <xf numFmtId="0" fontId="0" fillId="0" borderId="0" xfId="0" applyAlignment="1">
      <alignment horizontal="centerContinuous"/>
    </xf>
    <xf numFmtId="0" fontId="21" fillId="0" borderId="0" xfId="0" applyFont="1" applyAlignment="1">
      <alignment horizontal="centerContinuous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Continuous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2" fontId="22" fillId="0" borderId="47" xfId="0" applyNumberFormat="1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vertical="center"/>
    </xf>
    <xf numFmtId="0" fontId="2" fillId="0" borderId="51" xfId="0" applyFont="1" applyBorder="1" applyAlignment="1">
      <alignment horizontal="center" vertical="center"/>
    </xf>
    <xf numFmtId="0" fontId="22" fillId="0" borderId="52" xfId="0" applyFont="1" applyFill="1" applyBorder="1" applyAlignment="1">
      <alignment horizontal="left" vertical="center"/>
    </xf>
    <xf numFmtId="0" fontId="22" fillId="0" borderId="52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2" fontId="22" fillId="0" borderId="2" xfId="0" applyNumberFormat="1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5" fillId="0" borderId="52" xfId="0" applyFont="1" applyFill="1" applyBorder="1" applyAlignment="1">
      <alignment vertical="center"/>
    </xf>
    <xf numFmtId="0" fontId="2" fillId="0" borderId="58" xfId="0" applyFont="1" applyFill="1" applyBorder="1" applyAlignment="1">
      <alignment vertical="center"/>
    </xf>
    <xf numFmtId="0" fontId="2" fillId="0" borderId="59" xfId="0" applyFont="1" applyFill="1" applyBorder="1" applyAlignment="1">
      <alignment horizontal="left" vertical="center"/>
    </xf>
    <xf numFmtId="0" fontId="22" fillId="0" borderId="59" xfId="0" applyFont="1" applyFill="1" applyBorder="1" applyAlignment="1">
      <alignment horizontal="center" vertical="center"/>
    </xf>
    <xf numFmtId="0" fontId="22" fillId="0" borderId="60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2" fontId="22" fillId="0" borderId="65" xfId="0" applyNumberFormat="1" applyFont="1" applyFill="1" applyBorder="1" applyAlignment="1">
      <alignment horizontal="center" vertical="center"/>
    </xf>
    <xf numFmtId="0" fontId="22" fillId="0" borderId="6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7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2" fontId="22" fillId="0" borderId="5" xfId="0" applyNumberFormat="1" applyFont="1" applyFill="1" applyBorder="1" applyAlignment="1">
      <alignment horizontal="center" vertical="center"/>
    </xf>
    <xf numFmtId="0" fontId="22" fillId="0" borderId="74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left" vertical="center"/>
    </xf>
    <xf numFmtId="0" fontId="2" fillId="0" borderId="62" xfId="0" applyFont="1" applyFill="1" applyBorder="1" applyAlignment="1">
      <alignment horizontal="left" vertical="center"/>
    </xf>
    <xf numFmtId="0" fontId="2" fillId="0" borderId="77" xfId="0" applyFont="1" applyBorder="1" applyAlignment="1">
      <alignment horizontal="center" vertical="center"/>
    </xf>
    <xf numFmtId="0" fontId="22" fillId="0" borderId="78" xfId="0" applyFont="1" applyFill="1" applyBorder="1" applyAlignment="1">
      <alignment horizontal="left" vertical="center"/>
    </xf>
    <xf numFmtId="0" fontId="22" fillId="0" borderId="78" xfId="0" applyFont="1" applyFill="1" applyBorder="1" applyAlignment="1">
      <alignment horizontal="center" vertical="center"/>
    </xf>
    <xf numFmtId="0" fontId="22" fillId="0" borderId="79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2" fontId="22" fillId="0" borderId="77" xfId="0" applyNumberFormat="1" applyFont="1" applyFill="1" applyBorder="1" applyAlignment="1">
      <alignment horizontal="center" vertical="center"/>
    </xf>
    <xf numFmtId="2" fontId="22" fillId="0" borderId="82" xfId="0" applyNumberFormat="1" applyFont="1" applyFill="1" applyBorder="1" applyAlignment="1">
      <alignment horizontal="center" vertical="center"/>
    </xf>
    <xf numFmtId="0" fontId="22" fillId="0" borderId="83" xfId="0" applyFont="1" applyFill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left" vertical="center"/>
    </xf>
    <xf numFmtId="0" fontId="22" fillId="0" borderId="37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2" fontId="22" fillId="0" borderId="36" xfId="0" applyNumberFormat="1" applyFont="1" applyFill="1" applyBorder="1" applyAlignment="1">
      <alignment horizontal="center" vertical="center"/>
    </xf>
    <xf numFmtId="0" fontId="22" fillId="0" borderId="84" xfId="0" applyFont="1" applyFill="1" applyBorder="1" applyAlignment="1">
      <alignment horizontal="center" vertical="center"/>
    </xf>
    <xf numFmtId="2" fontId="22" fillId="0" borderId="42" xfId="0" applyNumberFormat="1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vertical="center"/>
    </xf>
    <xf numFmtId="0" fontId="2" fillId="0" borderId="29" xfId="0" applyFont="1" applyFill="1" applyBorder="1" applyAlignment="1">
      <alignment horizontal="left" vertical="center"/>
    </xf>
    <xf numFmtId="0" fontId="22" fillId="0" borderId="29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5" fillId="0" borderId="29" xfId="0" applyFont="1" applyFill="1" applyBorder="1"/>
    <xf numFmtId="0" fontId="25" fillId="0" borderId="52" xfId="0" applyFont="1" applyFill="1" applyBorder="1"/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2" fontId="22" fillId="0" borderId="86" xfId="0" applyNumberFormat="1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left" vertical="center"/>
    </xf>
    <xf numFmtId="0" fontId="2" fillId="0" borderId="88" xfId="0" applyFont="1" applyFill="1" applyBorder="1" applyAlignment="1">
      <alignment horizontal="left" vertical="center"/>
    </xf>
    <xf numFmtId="0" fontId="2" fillId="0" borderId="89" xfId="0" applyFont="1" applyFill="1" applyBorder="1" applyAlignment="1">
      <alignment horizontal="center" vertical="center"/>
    </xf>
    <xf numFmtId="2" fontId="22" fillId="0" borderId="90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5" fillId="0" borderId="37" xfId="0" applyFont="1" applyFill="1" applyBorder="1"/>
    <xf numFmtId="0" fontId="22" fillId="0" borderId="0" xfId="0" applyFont="1" applyAlignment="1">
      <alignment horizontal="left"/>
    </xf>
    <xf numFmtId="2" fontId="26" fillId="0" borderId="0" xfId="0" applyNumberFormat="1" applyFont="1" applyAlignment="1">
      <alignment horizontal="left"/>
    </xf>
    <xf numFmtId="0" fontId="26" fillId="0" borderId="0" xfId="0" applyNumberFormat="1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Continuous"/>
    </xf>
    <xf numFmtId="0" fontId="25" fillId="0" borderId="0" xfId="0" applyFont="1" applyAlignment="1">
      <alignment horizontal="center"/>
    </xf>
    <xf numFmtId="0" fontId="28" fillId="0" borderId="0" xfId="0" applyFont="1"/>
    <xf numFmtId="0" fontId="0" fillId="0" borderId="1" xfId="0" applyBorder="1" applyAlignment="1">
      <alignment horizontal="right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2" fontId="11" fillId="0" borderId="1" xfId="0" applyNumberFormat="1" applyFont="1" applyBorder="1"/>
    <xf numFmtId="2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3" borderId="8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18" fillId="3" borderId="8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 wrapText="1"/>
    </xf>
    <xf numFmtId="0" fontId="24" fillId="0" borderId="14" xfId="0" applyFont="1" applyBorder="1"/>
    <xf numFmtId="0" fontId="29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30" fillId="0" borderId="0" xfId="0" applyFont="1"/>
    <xf numFmtId="0" fontId="31" fillId="0" borderId="0" xfId="0" applyFont="1"/>
    <xf numFmtId="0" fontId="27" fillId="0" borderId="0" xfId="0" applyFont="1"/>
    <xf numFmtId="0" fontId="32" fillId="0" borderId="0" xfId="0" applyFont="1"/>
    <xf numFmtId="0" fontId="33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30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32" fillId="0" borderId="95" xfId="0" applyFont="1" applyBorder="1"/>
    <xf numFmtId="0" fontId="32" fillId="0" borderId="0" xfId="0" applyFont="1" applyBorder="1"/>
    <xf numFmtId="0" fontId="27" fillId="0" borderId="0" xfId="0" applyFont="1" applyAlignment="1">
      <alignment horizontal="centerContinuous"/>
    </xf>
    <xf numFmtId="14" fontId="27" fillId="0" borderId="0" xfId="0" applyNumberFormat="1" applyFont="1" applyAlignment="1">
      <alignment horizontal="left"/>
    </xf>
    <xf numFmtId="0" fontId="1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" fillId="0" borderId="0" xfId="0" applyFont="1"/>
    <xf numFmtId="0" fontId="26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26" fillId="0" borderId="0" xfId="0" applyFont="1" applyAlignment="1"/>
    <xf numFmtId="0" fontId="26" fillId="0" borderId="0" xfId="0" applyFont="1" applyAlignment="1">
      <alignment horizontal="left" vertic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2" fillId="0" borderId="5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2" fillId="0" borderId="9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2" fontId="22" fillId="0" borderId="51" xfId="0" applyNumberFormat="1" applyFont="1" applyFill="1" applyBorder="1" applyAlignment="1">
      <alignment horizontal="center" vertical="center"/>
    </xf>
    <xf numFmtId="0" fontId="26" fillId="0" borderId="0" xfId="0" applyFont="1" applyAlignment="1"/>
    <xf numFmtId="0" fontId="26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26" fillId="0" borderId="0" xfId="0" applyFont="1" applyAlignment="1"/>
    <xf numFmtId="0" fontId="26" fillId="0" borderId="0" xfId="0" applyFont="1" applyAlignment="1">
      <alignment horizontal="center"/>
    </xf>
    <xf numFmtId="0" fontId="0" fillId="0" borderId="0" xfId="0" applyBorder="1"/>
    <xf numFmtId="0" fontId="22" fillId="1" borderId="29" xfId="0" applyFont="1" applyFill="1" applyBorder="1" applyAlignment="1">
      <alignment vertical="center" wrapText="1"/>
    </xf>
    <xf numFmtId="0" fontId="22" fillId="1" borderId="23" xfId="0" applyFont="1" applyFill="1" applyBorder="1" applyAlignment="1">
      <alignment horizontal="centerContinuous" vertical="center"/>
    </xf>
    <xf numFmtId="0" fontId="22" fillId="1" borderId="32" xfId="0" applyFont="1" applyFill="1" applyBorder="1" applyAlignment="1">
      <alignment horizontal="centerContinuous" vertical="center"/>
    </xf>
    <xf numFmtId="0" fontId="22" fillId="1" borderId="33" xfId="0" applyFont="1" applyFill="1" applyBorder="1" applyAlignment="1">
      <alignment horizontal="centerContinuous" vertical="center"/>
    </xf>
    <xf numFmtId="0" fontId="22" fillId="1" borderId="34" xfId="0" applyFont="1" applyFill="1" applyBorder="1" applyAlignment="1">
      <alignment horizontal="centerContinuous" vertical="center"/>
    </xf>
    <xf numFmtId="0" fontId="22" fillId="1" borderId="24" xfId="0" applyFont="1" applyFill="1" applyBorder="1" applyAlignment="1">
      <alignment horizontal="centerContinuous" vertical="center"/>
    </xf>
    <xf numFmtId="0" fontId="22" fillId="1" borderId="25" xfId="0" applyFont="1" applyFill="1" applyBorder="1" applyAlignment="1">
      <alignment horizontal="centerContinuous" vertical="center"/>
    </xf>
    <xf numFmtId="0" fontId="22" fillId="1" borderId="37" xfId="0" applyFont="1" applyFill="1" applyBorder="1" applyAlignment="1">
      <alignment vertical="center" wrapText="1"/>
    </xf>
    <xf numFmtId="0" fontId="22" fillId="1" borderId="23" xfId="0" applyFont="1" applyFill="1" applyBorder="1" applyAlignment="1">
      <alignment horizontal="center" vertical="center"/>
    </xf>
    <xf numFmtId="0" fontId="22" fillId="1" borderId="41" xfId="0" applyFont="1" applyFill="1" applyBorder="1" applyAlignment="1">
      <alignment horizontal="center" vertical="center" wrapText="1"/>
    </xf>
    <xf numFmtId="0" fontId="22" fillId="1" borderId="42" xfId="0" applyFont="1" applyFill="1" applyBorder="1" applyAlignment="1">
      <alignment horizontal="center" vertical="center"/>
    </xf>
    <xf numFmtId="0" fontId="22" fillId="1" borderId="34" xfId="0" applyFont="1" applyFill="1" applyBorder="1" applyAlignment="1">
      <alignment horizontal="center" vertical="center"/>
    </xf>
    <xf numFmtId="0" fontId="22" fillId="1" borderId="24" xfId="0" applyFont="1" applyFill="1" applyBorder="1" applyAlignment="1">
      <alignment horizontal="center" vertical="center"/>
    </xf>
    <xf numFmtId="0" fontId="22" fillId="1" borderId="25" xfId="0" applyFont="1" applyFill="1" applyBorder="1" applyAlignment="1">
      <alignment horizontal="center" vertical="center"/>
    </xf>
    <xf numFmtId="0" fontId="22" fillId="0" borderId="0" xfId="0" applyFont="1" applyAlignme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10" fillId="3" borderId="1" xfId="0" applyFont="1" applyFill="1" applyBorder="1" applyAlignment="1">
      <alignment vertical="center"/>
    </xf>
    <xf numFmtId="0" fontId="10" fillId="3" borderId="96" xfId="0" applyFont="1" applyFill="1" applyBorder="1" applyAlignment="1">
      <alignment vertical="center"/>
    </xf>
    <xf numFmtId="0" fontId="10" fillId="3" borderId="14" xfId="0" applyFont="1" applyFill="1" applyBorder="1" applyAlignment="1">
      <alignment vertical="center"/>
    </xf>
    <xf numFmtId="0" fontId="10" fillId="3" borderId="103" xfId="0" applyFont="1" applyFill="1" applyBorder="1" applyAlignment="1">
      <alignment vertical="center"/>
    </xf>
    <xf numFmtId="0" fontId="10" fillId="3" borderId="100" xfId="0" applyFont="1" applyFill="1" applyBorder="1" applyAlignment="1">
      <alignment vertical="center"/>
    </xf>
    <xf numFmtId="0" fontId="10" fillId="3" borderId="102" xfId="0" applyFont="1" applyFill="1" applyBorder="1" applyAlignment="1">
      <alignment vertical="center"/>
    </xf>
    <xf numFmtId="0" fontId="10" fillId="3" borderId="101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10" fillId="3" borderId="99" xfId="0" applyFont="1" applyFill="1" applyBorder="1" applyAlignment="1">
      <alignment horizontal="center" vertical="center"/>
    </xf>
    <xf numFmtId="0" fontId="10" fillId="3" borderId="99" xfId="0" applyFont="1" applyFill="1" applyBorder="1" applyAlignment="1">
      <alignment vertical="center"/>
    </xf>
    <xf numFmtId="0" fontId="10" fillId="3" borderId="2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right" vertical="center"/>
    </xf>
    <xf numFmtId="0" fontId="17" fillId="12" borderId="1" xfId="0" applyFont="1" applyFill="1" applyBorder="1" applyAlignment="1">
      <alignment vertical="center"/>
    </xf>
    <xf numFmtId="2" fontId="10" fillId="3" borderId="1" xfId="0" applyNumberFormat="1" applyFont="1" applyFill="1" applyBorder="1" applyAlignment="1">
      <alignment horizontal="right" vertical="center"/>
    </xf>
    <xf numFmtId="0" fontId="17" fillId="13" borderId="1" xfId="0" applyFont="1" applyFill="1" applyBorder="1" applyAlignment="1">
      <alignment vertical="center"/>
    </xf>
    <xf numFmtId="0" fontId="10" fillId="14" borderId="1" xfId="0" applyFont="1" applyFill="1" applyBorder="1" applyAlignment="1">
      <alignment vertical="center"/>
    </xf>
    <xf numFmtId="1" fontId="10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0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left" vertical="center"/>
    </xf>
    <xf numFmtId="2" fontId="10" fillId="0" borderId="3" xfId="0" applyNumberFormat="1" applyFont="1" applyBorder="1" applyAlignment="1">
      <alignment horizontal="center" vertical="center"/>
    </xf>
    <xf numFmtId="0" fontId="17" fillId="12" borderId="3" xfId="0" applyFont="1" applyFill="1" applyBorder="1" applyAlignment="1">
      <alignment vertical="center"/>
    </xf>
    <xf numFmtId="2" fontId="10" fillId="3" borderId="3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2" fillId="15" borderId="23" xfId="0" applyFont="1" applyFill="1" applyBorder="1" applyAlignment="1">
      <alignment horizontal="centerContinuous" vertical="center" wrapText="1"/>
    </xf>
    <xf numFmtId="0" fontId="22" fillId="15" borderId="24" xfId="0" applyFont="1" applyFill="1" applyBorder="1" applyAlignment="1">
      <alignment horizontal="centerContinuous" vertical="center" wrapText="1"/>
    </xf>
    <xf numFmtId="0" fontId="22" fillId="15" borderId="24" xfId="0" applyFont="1" applyFill="1" applyBorder="1" applyAlignment="1">
      <alignment horizontal="centerContinuous" vertical="center"/>
    </xf>
    <xf numFmtId="0" fontId="22" fillId="15" borderId="25" xfId="0" applyFont="1" applyFill="1" applyBorder="1" applyAlignment="1">
      <alignment horizontal="centerContinuous" vertical="center"/>
    </xf>
    <xf numFmtId="0" fontId="22" fillId="15" borderId="26" xfId="0" applyFont="1" applyFill="1" applyBorder="1" applyAlignment="1">
      <alignment horizontal="centerContinuous" vertical="center"/>
    </xf>
    <xf numFmtId="0" fontId="22" fillId="15" borderId="27" xfId="0" applyFont="1" applyFill="1" applyBorder="1" applyAlignment="1">
      <alignment horizontal="centerContinuous" vertical="center"/>
    </xf>
    <xf numFmtId="0" fontId="22" fillId="15" borderId="28" xfId="0" applyFont="1" applyFill="1" applyBorder="1" applyAlignment="1">
      <alignment horizontal="centerContinuous" vertical="center"/>
    </xf>
    <xf numFmtId="0" fontId="22" fillId="15" borderId="29" xfId="0" applyFont="1" applyFill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3" borderId="0" xfId="0" applyFont="1" applyFill="1" applyBorder="1"/>
    <xf numFmtId="0" fontId="8" fillId="15" borderId="0" xfId="0" applyFont="1" applyFill="1" applyBorder="1"/>
    <xf numFmtId="0" fontId="0" fillId="15" borderId="0" xfId="0" applyFill="1"/>
    <xf numFmtId="0" fontId="26" fillId="0" borderId="0" xfId="0" applyFont="1" applyAlignment="1"/>
    <xf numFmtId="0" fontId="22" fillId="0" borderId="76" xfId="0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/>
    </xf>
    <xf numFmtId="2" fontId="10" fillId="0" borderId="72" xfId="0" applyNumberFormat="1" applyFont="1" applyBorder="1" applyAlignment="1">
      <alignment horizontal="center" vertical="center"/>
    </xf>
    <xf numFmtId="0" fontId="11" fillId="3" borderId="1" xfId="0" applyFont="1" applyFill="1" applyBorder="1"/>
    <xf numFmtId="2" fontId="10" fillId="2" borderId="72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vertical="center"/>
    </xf>
    <xf numFmtId="2" fontId="10" fillId="2" borderId="3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right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1" fontId="10" fillId="2" borderId="1" xfId="0" applyNumberFormat="1" applyFont="1" applyFill="1" applyBorder="1" applyAlignment="1">
      <alignment horizontal="right" vertical="center"/>
    </xf>
    <xf numFmtId="2" fontId="11" fillId="2" borderId="1" xfId="0" applyNumberFormat="1" applyFont="1" applyFill="1" applyBorder="1" applyAlignment="1">
      <alignment horizontal="left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10" fillId="8" borderId="3" xfId="0" applyNumberFormat="1" applyFont="1" applyFill="1" applyBorder="1" applyAlignment="1">
      <alignment horizontal="center" vertical="center"/>
    </xf>
    <xf numFmtId="2" fontId="11" fillId="8" borderId="1" xfId="0" applyNumberFormat="1" applyFont="1" applyFill="1" applyBorder="1" applyAlignment="1">
      <alignment horizontal="left" vertical="center"/>
    </xf>
    <xf numFmtId="0" fontId="12" fillId="0" borderId="0" xfId="0" applyFont="1"/>
    <xf numFmtId="2" fontId="11" fillId="0" borderId="72" xfId="0" applyNumberFormat="1" applyFont="1" applyBorder="1" applyAlignment="1">
      <alignment horizontal="center" vertical="center"/>
    </xf>
    <xf numFmtId="0" fontId="37" fillId="12" borderId="3" xfId="0" applyFont="1" applyFill="1" applyBorder="1" applyAlignment="1">
      <alignment vertical="center"/>
    </xf>
    <xf numFmtId="2" fontId="11" fillId="8" borderId="3" xfId="0" applyNumberFormat="1" applyFont="1" applyFill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2" fontId="11" fillId="0" borderId="3" xfId="0" applyNumberFormat="1" applyFont="1" applyBorder="1" applyAlignment="1">
      <alignment horizontal="center" vertical="center"/>
    </xf>
    <xf numFmtId="2" fontId="38" fillId="8" borderId="1" xfId="0" applyNumberFormat="1" applyFont="1" applyFill="1" applyBorder="1" applyAlignment="1">
      <alignment horizontal="left" vertical="center"/>
    </xf>
    <xf numFmtId="2" fontId="38" fillId="2" borderId="1" xfId="0" applyNumberFormat="1" applyFont="1" applyFill="1" applyBorder="1" applyAlignment="1">
      <alignment horizontal="left" vertical="center"/>
    </xf>
    <xf numFmtId="2" fontId="11" fillId="2" borderId="7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2" fillId="4" borderId="109" xfId="0" applyFont="1" applyFill="1" applyBorder="1" applyAlignment="1">
      <alignment horizontal="left" vertical="center"/>
    </xf>
    <xf numFmtId="0" fontId="12" fillId="4" borderId="110" xfId="0" applyFont="1" applyFill="1" applyBorder="1" applyAlignment="1">
      <alignment horizontal="left" vertical="center"/>
    </xf>
    <xf numFmtId="0" fontId="12" fillId="4" borderId="117" xfId="0" applyFont="1" applyFill="1" applyBorder="1" applyAlignment="1">
      <alignment horizontal="left" vertical="center"/>
    </xf>
    <xf numFmtId="0" fontId="2" fillId="4" borderId="97" xfId="0" applyFont="1" applyFill="1" applyBorder="1" applyAlignment="1">
      <alignment vertical="center"/>
    </xf>
    <xf numFmtId="0" fontId="40" fillId="0" borderId="0" xfId="0" applyFont="1" applyAlignment="1"/>
    <xf numFmtId="0" fontId="1" fillId="16" borderId="116" xfId="0" applyFont="1" applyFill="1" applyBorder="1" applyAlignment="1">
      <alignment vertical="center"/>
    </xf>
    <xf numFmtId="0" fontId="26" fillId="0" borderId="0" xfId="0" applyFont="1" applyBorder="1"/>
    <xf numFmtId="0" fontId="2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0" fillId="8" borderId="3" xfId="0" applyFont="1" applyFill="1" applyBorder="1" applyAlignment="1">
      <alignment vertical="center"/>
    </xf>
    <xf numFmtId="0" fontId="11" fillId="8" borderId="3" xfId="0" applyFont="1" applyFill="1" applyBorder="1" applyAlignment="1">
      <alignment vertical="center"/>
    </xf>
    <xf numFmtId="0" fontId="2" fillId="4" borderId="126" xfId="0" applyFont="1" applyFill="1" applyBorder="1" applyAlignment="1">
      <alignment horizontal="left" vertical="center"/>
    </xf>
    <xf numFmtId="0" fontId="2" fillId="4" borderId="96" xfId="0" applyFont="1" applyFill="1" applyBorder="1" applyAlignment="1">
      <alignment horizontal="left" vertical="center"/>
    </xf>
    <xf numFmtId="0" fontId="2" fillId="3" borderId="96" xfId="0" applyFont="1" applyFill="1" applyBorder="1" applyAlignment="1">
      <alignment horizontal="left" vertical="center"/>
    </xf>
    <xf numFmtId="0" fontId="2" fillId="4" borderId="91" xfId="0" applyFont="1" applyFill="1" applyBorder="1" applyAlignment="1">
      <alignment horizontal="left" vertical="center"/>
    </xf>
    <xf numFmtId="0" fontId="41" fillId="0" borderId="128" xfId="0" applyFont="1" applyBorder="1" applyAlignment="1"/>
    <xf numFmtId="0" fontId="41" fillId="0" borderId="130" xfId="0" applyFont="1" applyBorder="1" applyAlignment="1"/>
    <xf numFmtId="0" fontId="22" fillId="0" borderId="129" xfId="0" applyFont="1" applyFill="1" applyBorder="1" applyAlignment="1">
      <alignment vertical="center"/>
    </xf>
    <xf numFmtId="0" fontId="41" fillId="0" borderId="131" xfId="0" applyFont="1" applyBorder="1" applyAlignment="1"/>
    <xf numFmtId="0" fontId="14" fillId="16" borderId="125" xfId="0" applyFont="1" applyFill="1" applyBorder="1" applyAlignment="1">
      <alignment vertical="center" wrapText="1"/>
    </xf>
    <xf numFmtId="0" fontId="14" fillId="16" borderId="105" xfId="0" applyFont="1" applyFill="1" applyBorder="1" applyAlignment="1">
      <alignment vertical="center" wrapText="1"/>
    </xf>
    <xf numFmtId="0" fontId="22" fillId="0" borderId="132" xfId="0" applyFont="1" applyFill="1" applyBorder="1" applyAlignment="1">
      <alignment vertical="center"/>
    </xf>
    <xf numFmtId="0" fontId="41" fillId="0" borderId="134" xfId="0" applyFont="1" applyBorder="1" applyAlignment="1"/>
    <xf numFmtId="0" fontId="34" fillId="0" borderId="0" xfId="0" applyFont="1" applyAlignment="1"/>
    <xf numFmtId="0" fontId="2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10" fillId="8" borderId="17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left"/>
    </xf>
    <xf numFmtId="2" fontId="10" fillId="8" borderId="72" xfId="0" applyNumberFormat="1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2" fontId="10" fillId="8" borderId="1" xfId="0" applyNumberFormat="1" applyFont="1" applyFill="1" applyBorder="1" applyAlignment="1">
      <alignment horizontal="right" vertical="center"/>
    </xf>
    <xf numFmtId="2" fontId="10" fillId="8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vertical="center"/>
    </xf>
    <xf numFmtId="1" fontId="10" fillId="8" borderId="1" xfId="0" applyNumberFormat="1" applyFont="1" applyFill="1" applyBorder="1" applyAlignment="1">
      <alignment horizontal="right" vertical="center"/>
    </xf>
    <xf numFmtId="0" fontId="10" fillId="8" borderId="19" xfId="0" applyFont="1" applyFill="1" applyBorder="1" applyAlignment="1">
      <alignment horizontal="center" vertical="center"/>
    </xf>
    <xf numFmtId="2" fontId="11" fillId="8" borderId="72" xfId="0" applyNumberFormat="1" applyFont="1" applyFill="1" applyBorder="1" applyAlignment="1">
      <alignment horizontal="center" vertical="center"/>
    </xf>
    <xf numFmtId="0" fontId="37" fillId="8" borderId="3" xfId="0" applyFont="1" applyFill="1" applyBorder="1" applyAlignment="1">
      <alignment vertical="center"/>
    </xf>
    <xf numFmtId="0" fontId="37" fillId="8" borderId="1" xfId="0" applyFont="1" applyFill="1" applyBorder="1" applyAlignment="1">
      <alignment vertical="center"/>
    </xf>
    <xf numFmtId="2" fontId="11" fillId="8" borderId="1" xfId="0" applyNumberFormat="1" applyFont="1" applyFill="1" applyBorder="1" applyAlignment="1">
      <alignment horizontal="right" vertical="center"/>
    </xf>
    <xf numFmtId="2" fontId="11" fillId="8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" fontId="11" fillId="8" borderId="1" xfId="0" applyNumberFormat="1" applyFont="1" applyFill="1" applyBorder="1" applyAlignment="1">
      <alignment horizontal="right" vertical="center"/>
    </xf>
    <xf numFmtId="0" fontId="11" fillId="8" borderId="1" xfId="0" applyFont="1" applyFill="1" applyBorder="1" applyAlignment="1">
      <alignment horizontal="left"/>
    </xf>
    <xf numFmtId="0" fontId="17" fillId="0" borderId="0" xfId="0" applyFont="1" applyAlignment="1">
      <alignment vertical="center"/>
    </xf>
    <xf numFmtId="0" fontId="11" fillId="0" borderId="1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2" fillId="0" borderId="0" xfId="0" applyFont="1" applyAlignment="1"/>
    <xf numFmtId="0" fontId="13" fillId="9" borderId="15" xfId="0" applyFont="1" applyFill="1" applyBorder="1" applyAlignment="1">
      <alignment horizontal="center"/>
    </xf>
    <xf numFmtId="0" fontId="13" fillId="9" borderId="16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0" fontId="13" fillId="10" borderId="10" xfId="0" applyFont="1" applyFill="1" applyBorder="1" applyAlignment="1">
      <alignment horizontal="center"/>
    </xf>
    <xf numFmtId="0" fontId="13" fillId="10" borderId="12" xfId="0" applyFont="1" applyFill="1" applyBorder="1" applyAlignment="1">
      <alignment horizontal="center"/>
    </xf>
    <xf numFmtId="0" fontId="13" fillId="4" borderId="93" xfId="0" applyFont="1" applyFill="1" applyBorder="1" applyAlignment="1">
      <alignment horizontal="center"/>
    </xf>
    <xf numFmtId="0" fontId="13" fillId="4" borderId="94" xfId="0" applyFont="1" applyFill="1" applyBorder="1" applyAlignment="1">
      <alignment horizontal="center"/>
    </xf>
    <xf numFmtId="0" fontId="13" fillId="2" borderId="91" xfId="0" applyFont="1" applyFill="1" applyBorder="1" applyAlignment="1">
      <alignment horizontal="center"/>
    </xf>
    <xf numFmtId="0" fontId="13" fillId="2" borderId="92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 textRotation="90"/>
    </xf>
    <xf numFmtId="0" fontId="12" fillId="2" borderId="13" xfId="0" applyFont="1" applyFill="1" applyBorder="1" applyAlignment="1">
      <alignment horizontal="center" textRotation="90"/>
    </xf>
    <xf numFmtId="0" fontId="11" fillId="0" borderId="0" xfId="0" applyFont="1" applyAlignment="1">
      <alignment horizontal="center"/>
    </xf>
    <xf numFmtId="0" fontId="13" fillId="6" borderId="7" xfId="0" applyFont="1" applyFill="1" applyBorder="1" applyAlignment="1">
      <alignment horizontal="center"/>
    </xf>
    <xf numFmtId="14" fontId="11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9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8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/>
    </xf>
    <xf numFmtId="0" fontId="10" fillId="3" borderId="96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91" xfId="0" applyFont="1" applyFill="1" applyBorder="1" applyAlignment="1">
      <alignment horizontal="center" vertical="center" wrapText="1"/>
    </xf>
    <xf numFmtId="0" fontId="10" fillId="3" borderId="92" xfId="0" applyFont="1" applyFill="1" applyBorder="1" applyAlignment="1">
      <alignment horizontal="center" vertical="center" wrapText="1"/>
    </xf>
    <xf numFmtId="0" fontId="10" fillId="3" borderId="104" xfId="0" applyFont="1" applyFill="1" applyBorder="1" applyAlignment="1">
      <alignment horizontal="center" vertical="center" wrapText="1"/>
    </xf>
    <xf numFmtId="0" fontId="22" fillId="1" borderId="31" xfId="0" applyFont="1" applyFill="1" applyBorder="1" applyAlignment="1">
      <alignment horizontal="center" vertical="center"/>
    </xf>
    <xf numFmtId="0" fontId="22" fillId="1" borderId="27" xfId="0" applyFont="1" applyFill="1" applyBorder="1" applyAlignment="1">
      <alignment horizontal="center" vertical="center"/>
    </xf>
    <xf numFmtId="0" fontId="22" fillId="1" borderId="39" xfId="0" applyFont="1" applyFill="1" applyBorder="1" applyAlignment="1">
      <alignment horizontal="center" vertical="center"/>
    </xf>
    <xf numFmtId="0" fontId="22" fillId="1" borderId="40" xfId="0" applyFont="1" applyFill="1" applyBorder="1" applyAlignment="1">
      <alignment horizontal="center" vertical="center"/>
    </xf>
    <xf numFmtId="0" fontId="22" fillId="1" borderId="22" xfId="0" applyFont="1" applyFill="1" applyBorder="1" applyAlignment="1">
      <alignment horizontal="center" vertical="center" textRotation="90"/>
    </xf>
    <xf numFmtId="0" fontId="22" fillId="1" borderId="30" xfId="0" applyFont="1" applyFill="1" applyBorder="1" applyAlignment="1">
      <alignment horizontal="center" vertical="center" textRotation="90"/>
    </xf>
    <xf numFmtId="0" fontId="22" fillId="1" borderId="35" xfId="0" applyFont="1" applyFill="1" applyBorder="1" applyAlignment="1">
      <alignment horizontal="center" vertical="center" textRotation="90"/>
    </xf>
    <xf numFmtId="0" fontId="22" fillId="1" borderId="26" xfId="0" applyFont="1" applyFill="1" applyBorder="1" applyAlignment="1">
      <alignment horizontal="center" vertical="center" wrapText="1"/>
    </xf>
    <xf numFmtId="0" fontId="22" fillId="1" borderId="36" xfId="0" applyFont="1" applyFill="1" applyBorder="1" applyAlignment="1">
      <alignment horizontal="center" vertical="center" wrapText="1"/>
    </xf>
    <xf numFmtId="0" fontId="22" fillId="1" borderId="29" xfId="0" applyFont="1" applyFill="1" applyBorder="1" applyAlignment="1">
      <alignment horizontal="center" vertical="center" wrapText="1"/>
    </xf>
    <xf numFmtId="0" fontId="22" fillId="1" borderId="37" xfId="0" applyFont="1" applyFill="1" applyBorder="1" applyAlignment="1">
      <alignment horizontal="center" vertical="center" wrapText="1"/>
    </xf>
    <xf numFmtId="0" fontId="22" fillId="1" borderId="28" xfId="0" applyFont="1" applyFill="1" applyBorder="1" applyAlignment="1">
      <alignment horizontal="center" vertical="center"/>
    </xf>
    <xf numFmtId="0" fontId="22" fillId="1" borderId="38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61" xfId="0" applyFont="1" applyFill="1" applyBorder="1" applyAlignment="1">
      <alignment horizontal="left" vertical="center"/>
    </xf>
    <xf numFmtId="0" fontId="2" fillId="0" borderId="62" xfId="0" applyFont="1" applyFill="1" applyBorder="1" applyAlignment="1">
      <alignment horizontal="left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2" fillId="0" borderId="70" xfId="0" applyFont="1" applyFill="1" applyBorder="1" applyAlignment="1">
      <alignment horizontal="left" vertical="center"/>
    </xf>
    <xf numFmtId="0" fontId="22" fillId="0" borderId="52" xfId="0" applyFont="1" applyFill="1" applyBorder="1" applyAlignment="1">
      <alignment horizontal="left" vertical="center"/>
    </xf>
    <xf numFmtId="0" fontId="22" fillId="0" borderId="70" xfId="0" applyFont="1" applyFill="1" applyBorder="1" applyAlignment="1">
      <alignment horizontal="center" vertical="center"/>
    </xf>
    <xf numFmtId="0" fontId="22" fillId="0" borderId="52" xfId="0" applyFont="1" applyFill="1" applyBorder="1" applyAlignment="1">
      <alignment horizontal="center" vertical="center"/>
    </xf>
    <xf numFmtId="0" fontId="22" fillId="0" borderId="71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0" fontId="2" fillId="0" borderId="8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51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2" fontId="22" fillId="0" borderId="75" xfId="0" applyNumberFormat="1" applyFont="1" applyFill="1" applyBorder="1" applyAlignment="1">
      <alignment horizontal="center" vertical="center"/>
    </xf>
    <xf numFmtId="2" fontId="22" fillId="0" borderId="67" xfId="0" applyNumberFormat="1" applyFont="1" applyFill="1" applyBorder="1" applyAlignment="1">
      <alignment horizontal="center" vertical="center"/>
    </xf>
    <xf numFmtId="0" fontId="22" fillId="0" borderId="76" xfId="0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left" vertical="center"/>
    </xf>
    <xf numFmtId="0" fontId="2" fillId="0" borderId="81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8" fillId="0" borderId="28" xfId="0" applyFont="1" applyFill="1" applyBorder="1" applyAlignment="1">
      <alignment horizontal="center" vertical="center" textRotation="90"/>
    </xf>
    <xf numFmtId="0" fontId="18" fillId="0" borderId="53" xfId="0" applyFont="1" applyFill="1" applyBorder="1" applyAlignment="1">
      <alignment horizontal="center" vertical="center" textRotation="90"/>
    </xf>
    <xf numFmtId="0" fontId="18" fillId="0" borderId="38" xfId="0" applyFont="1" applyFill="1" applyBorder="1" applyAlignment="1">
      <alignment horizontal="center" vertical="center" textRotation="90"/>
    </xf>
    <xf numFmtId="0" fontId="26" fillId="0" borderId="28" xfId="0" applyFont="1" applyFill="1" applyBorder="1" applyAlignment="1">
      <alignment horizontal="center" vertical="center" textRotation="90"/>
    </xf>
    <xf numFmtId="0" fontId="26" fillId="0" borderId="53" xfId="0" applyFont="1" applyFill="1" applyBorder="1" applyAlignment="1">
      <alignment horizontal="center" vertical="center" textRotation="90"/>
    </xf>
    <xf numFmtId="0" fontId="26" fillId="0" borderId="38" xfId="0" applyFont="1" applyFill="1" applyBorder="1" applyAlignment="1">
      <alignment horizontal="center" vertical="center" textRotation="90"/>
    </xf>
    <xf numFmtId="2" fontId="22" fillId="0" borderId="49" xfId="0" applyNumberFormat="1" applyFont="1" applyFill="1" applyBorder="1" applyAlignment="1">
      <alignment horizontal="center" vertical="center"/>
    </xf>
    <xf numFmtId="2" fontId="22" fillId="0" borderId="56" xfId="0" applyNumberFormat="1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2" fontId="26" fillId="0" borderId="49" xfId="0" applyNumberFormat="1" applyFont="1" applyFill="1" applyBorder="1" applyAlignment="1">
      <alignment horizontal="center" vertical="center"/>
    </xf>
    <xf numFmtId="2" fontId="26" fillId="0" borderId="56" xfId="0" applyNumberFormat="1" applyFont="1" applyFill="1" applyBorder="1" applyAlignment="1">
      <alignment horizontal="center" vertical="center"/>
    </xf>
    <xf numFmtId="2" fontId="26" fillId="0" borderId="42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12" fillId="4" borderId="119" xfId="0" applyFont="1" applyFill="1" applyBorder="1" applyAlignment="1">
      <alignment horizontal="left" vertical="center"/>
    </xf>
    <xf numFmtId="0" fontId="12" fillId="4" borderId="109" xfId="0" applyFont="1" applyFill="1" applyBorder="1" applyAlignment="1">
      <alignment horizontal="left" vertical="center"/>
    </xf>
    <xf numFmtId="0" fontId="22" fillId="0" borderId="129" xfId="0" applyFont="1" applyFill="1" applyBorder="1" applyAlignment="1">
      <alignment vertical="center"/>
    </xf>
    <xf numFmtId="0" fontId="22" fillId="0" borderId="3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2" fillId="0" borderId="133" xfId="0" applyFont="1" applyFill="1" applyBorder="1" applyAlignment="1">
      <alignment vertical="center"/>
    </xf>
    <xf numFmtId="0" fontId="22" fillId="0" borderId="63" xfId="0" applyFont="1" applyFill="1" applyBorder="1" applyAlignment="1">
      <alignment vertical="center"/>
    </xf>
    <xf numFmtId="0" fontId="22" fillId="0" borderId="89" xfId="0" applyFont="1" applyFill="1" applyBorder="1" applyAlignment="1">
      <alignment vertical="center"/>
    </xf>
    <xf numFmtId="0" fontId="22" fillId="0" borderId="59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/>
    </xf>
    <xf numFmtId="0" fontId="12" fillId="4" borderId="117" xfId="0" applyFont="1" applyFill="1" applyBorder="1" applyAlignment="1">
      <alignment horizontal="left" vertical="center"/>
    </xf>
    <xf numFmtId="0" fontId="12" fillId="4" borderId="118" xfId="0" applyFont="1" applyFill="1" applyBorder="1" applyAlignment="1">
      <alignment horizontal="left" vertical="center"/>
    </xf>
    <xf numFmtId="0" fontId="19" fillId="0" borderId="104" xfId="0" applyFont="1" applyFill="1" applyBorder="1" applyAlignment="1">
      <alignment horizontal="center" vertical="center" wrapText="1"/>
    </xf>
    <xf numFmtId="0" fontId="19" fillId="0" borderId="121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2" fillId="4" borderId="108" xfId="0" applyFont="1" applyFill="1" applyBorder="1" applyAlignment="1">
      <alignment horizontal="left" vertical="center"/>
    </xf>
    <xf numFmtId="0" fontId="14" fillId="0" borderId="113" xfId="0" applyFont="1" applyFill="1" applyBorder="1" applyAlignment="1">
      <alignment horizontal="center" vertical="center" textRotation="90"/>
    </xf>
    <xf numFmtId="0" fontId="14" fillId="0" borderId="114" xfId="0" applyFont="1" applyFill="1" applyBorder="1" applyAlignment="1">
      <alignment horizontal="center" vertical="center" textRotation="90"/>
    </xf>
    <xf numFmtId="0" fontId="14" fillId="0" borderId="115" xfId="0" applyFont="1" applyFill="1" applyBorder="1" applyAlignment="1">
      <alignment horizontal="center" vertical="center" textRotation="90"/>
    </xf>
    <xf numFmtId="0" fontId="19" fillId="0" borderId="111" xfId="0" applyFont="1" applyFill="1" applyBorder="1" applyAlignment="1">
      <alignment horizontal="center" vertical="center" wrapText="1"/>
    </xf>
    <xf numFmtId="0" fontId="19" fillId="0" borderId="112" xfId="0" applyFont="1" applyFill="1" applyBorder="1" applyAlignment="1">
      <alignment horizontal="center" vertical="center" wrapText="1"/>
    </xf>
    <xf numFmtId="0" fontId="22" fillId="0" borderId="107" xfId="0" applyFont="1" applyFill="1" applyBorder="1" applyAlignment="1">
      <alignment vertical="center"/>
    </xf>
    <xf numFmtId="0" fontId="22" fillId="0" borderId="106" xfId="0" applyFont="1" applyFill="1" applyBorder="1" applyAlignment="1">
      <alignment vertical="center"/>
    </xf>
    <xf numFmtId="14" fontId="11" fillId="0" borderId="0" xfId="0" applyNumberFormat="1" applyFont="1" applyAlignment="1">
      <alignment horizontal="center"/>
    </xf>
    <xf numFmtId="22" fontId="26" fillId="0" borderId="0" xfId="0" applyNumberFormat="1" applyFont="1" applyBorder="1" applyAlignment="1">
      <alignment horizontal="center"/>
    </xf>
    <xf numFmtId="14" fontId="26" fillId="0" borderId="0" xfId="0" applyNumberFormat="1" applyFont="1" applyBorder="1" applyAlignment="1">
      <alignment horizontal="left"/>
    </xf>
    <xf numFmtId="0" fontId="20" fillId="15" borderId="125" xfId="0" applyFont="1" applyFill="1" applyBorder="1" applyAlignment="1">
      <alignment horizontal="center" vertical="center" textRotation="135"/>
    </xf>
    <xf numFmtId="0" fontId="19" fillId="0" borderId="105" xfId="0" applyFont="1" applyBorder="1" applyAlignment="1">
      <alignment textRotation="135"/>
    </xf>
    <xf numFmtId="0" fontId="39" fillId="15" borderId="122" xfId="0" applyFont="1" applyFill="1" applyBorder="1" applyAlignment="1">
      <alignment horizontal="center"/>
    </xf>
    <xf numFmtId="0" fontId="14" fillId="0" borderId="120" xfId="0" applyFont="1" applyFill="1" applyBorder="1" applyAlignment="1">
      <alignment horizontal="center" vertical="center" textRotation="90"/>
    </xf>
    <xf numFmtId="0" fontId="34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13" fillId="15" borderId="93" xfId="0" applyFont="1" applyFill="1" applyBorder="1" applyAlignment="1">
      <alignment horizontal="center" vertical="center"/>
    </xf>
    <xf numFmtId="0" fontId="13" fillId="15" borderId="122" xfId="0" applyFont="1" applyFill="1" applyBorder="1" applyAlignment="1">
      <alignment horizontal="center" vertical="center"/>
    </xf>
    <xf numFmtId="0" fontId="13" fillId="15" borderId="94" xfId="0" applyFont="1" applyFill="1" applyBorder="1" applyAlignment="1">
      <alignment horizontal="center" vertical="center"/>
    </xf>
    <xf numFmtId="0" fontId="13" fillId="15" borderId="123" xfId="0" applyFont="1" applyFill="1" applyBorder="1" applyAlignment="1">
      <alignment horizontal="center" vertical="center"/>
    </xf>
    <xf numFmtId="0" fontId="13" fillId="15" borderId="116" xfId="0" applyFont="1" applyFill="1" applyBorder="1" applyAlignment="1">
      <alignment horizontal="center" vertical="center"/>
    </xf>
    <xf numFmtId="0" fontId="13" fillId="15" borderId="124" xfId="0" applyFont="1" applyFill="1" applyBorder="1" applyAlignment="1">
      <alignment horizontal="center" vertical="center"/>
    </xf>
    <xf numFmtId="0" fontId="22" fillId="0" borderId="127" xfId="0" applyFont="1" applyFill="1" applyBorder="1" applyAlignment="1">
      <alignment vertical="center"/>
    </xf>
    <xf numFmtId="0" fontId="22" fillId="0" borderId="112" xfId="0" applyFont="1" applyFill="1" applyBorder="1" applyAlignment="1">
      <alignment vertical="center"/>
    </xf>
    <xf numFmtId="0" fontId="22" fillId="0" borderId="13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0F2D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427006</xdr:colOff>
      <xdr:row>4</xdr:row>
      <xdr:rowOff>6524</xdr:rowOff>
    </xdr:from>
    <xdr:ext cx="3438107" cy="923926"/>
    <xdr:sp macro="" textlink="">
      <xdr:nvSpPr>
        <xdr:cNvPr id="2" name="ZoneTexte 1"/>
        <xdr:cNvSpPr txBox="1"/>
      </xdr:nvSpPr>
      <xdr:spPr>
        <a:xfrm rot="1437141">
          <a:off x="9523381" y="797099"/>
          <a:ext cx="3438107" cy="9239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4000">
              <a:latin typeface="Algerian" pitchFamily="82" charset="0"/>
            </a:rPr>
            <a:t>Semeste    1</a:t>
          </a:r>
        </a:p>
      </xdr:txBody>
    </xdr:sp>
    <xdr:clientData/>
  </xdr:oneCellAnchor>
  <xdr:oneCellAnchor>
    <xdr:from>
      <xdr:col>23</xdr:col>
      <xdr:colOff>436648</xdr:colOff>
      <xdr:row>3</xdr:row>
      <xdr:rowOff>32030</xdr:rowOff>
    </xdr:from>
    <xdr:ext cx="3467278" cy="640766"/>
    <xdr:sp macro="" textlink="">
      <xdr:nvSpPr>
        <xdr:cNvPr id="4" name="ZoneTexte 3"/>
        <xdr:cNvSpPr txBox="1"/>
      </xdr:nvSpPr>
      <xdr:spPr>
        <a:xfrm rot="1240105">
          <a:off x="13676398" y="622580"/>
          <a:ext cx="3467278" cy="6407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4000">
              <a:latin typeface="Algerian" pitchFamily="82" charset="0"/>
            </a:rPr>
            <a:t>Semeste    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133348</xdr:rowOff>
    </xdr:from>
    <xdr:to>
      <xdr:col>8</xdr:col>
      <xdr:colOff>314325</xdr:colOff>
      <xdr:row>13</xdr:row>
      <xdr:rowOff>95249</xdr:rowOff>
    </xdr:to>
    <xdr:sp macro="" textlink="">
      <xdr:nvSpPr>
        <xdr:cNvPr id="2" name="Rectangle 1"/>
        <xdr:cNvSpPr/>
      </xdr:nvSpPr>
      <xdr:spPr>
        <a:xfrm>
          <a:off x="1152525" y="2590798"/>
          <a:ext cx="4124325" cy="495301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cmpd="thickThin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fr-FR"/>
        </a:p>
      </xdr:txBody>
    </xdr:sp>
    <xdr:clientData/>
  </xdr:twoCellAnchor>
  <xdr:twoCellAnchor>
    <xdr:from>
      <xdr:col>3</xdr:col>
      <xdr:colOff>495300</xdr:colOff>
      <xdr:row>11</xdr:row>
      <xdr:rowOff>161925</xdr:rowOff>
    </xdr:from>
    <xdr:to>
      <xdr:col>8</xdr:col>
      <xdr:colOff>114300</xdr:colOff>
      <xdr:row>13</xdr:row>
      <xdr:rowOff>47625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381125" y="2581275"/>
          <a:ext cx="3429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ctr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Algerian" pitchFamily="82" charset="0"/>
            </a:rPr>
            <a:t>ATTESTATION  DE  RéUSSITE</a:t>
          </a:r>
        </a:p>
      </xdr:txBody>
    </xdr:sp>
    <xdr:clientData/>
  </xdr:twoCellAnchor>
  <xdr:twoCellAnchor>
    <xdr:from>
      <xdr:col>8</xdr:col>
      <xdr:colOff>152400</xdr:colOff>
      <xdr:row>6</xdr:row>
      <xdr:rowOff>57150</xdr:rowOff>
    </xdr:from>
    <xdr:to>
      <xdr:col>9</xdr:col>
      <xdr:colOff>0</xdr:colOff>
      <xdr:row>11</xdr:row>
      <xdr:rowOff>450</xdr:rowOff>
    </xdr:to>
    <xdr:sp macro="" textlink="">
      <xdr:nvSpPr>
        <xdr:cNvPr id="4" name="Rectangle 3"/>
        <xdr:cNvSpPr/>
      </xdr:nvSpPr>
      <xdr:spPr>
        <a:xfrm>
          <a:off x="5114925" y="1485900"/>
          <a:ext cx="1466850" cy="97200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C10" sqref="C10:D42"/>
    </sheetView>
  </sheetViews>
  <sheetFormatPr baseColWidth="10" defaultRowHeight="15"/>
  <cols>
    <col min="1" max="1" width="3.7109375" style="323" customWidth="1"/>
    <col min="2" max="2" width="14.28515625" style="2" customWidth="1"/>
    <col min="3" max="3" width="16.7109375" style="2" customWidth="1"/>
    <col min="4" max="4" width="16.28515625" style="2" customWidth="1"/>
    <col min="5" max="16384" width="11.42578125" style="2"/>
  </cols>
  <sheetData>
    <row r="1" spans="1:6">
      <c r="B1" s="2" t="s">
        <v>402</v>
      </c>
    </row>
    <row r="2" spans="1:6">
      <c r="B2" s="2" t="s">
        <v>403</v>
      </c>
    </row>
    <row r="3" spans="1:6">
      <c r="B3" s="2" t="s">
        <v>114</v>
      </c>
    </row>
    <row r="4" spans="1:6">
      <c r="B4" s="2" t="s">
        <v>115</v>
      </c>
    </row>
    <row r="5" spans="1:6">
      <c r="B5" s="2" t="s">
        <v>316</v>
      </c>
    </row>
    <row r="6" spans="1:6">
      <c r="B6" s="2" t="s">
        <v>404</v>
      </c>
    </row>
    <row r="7" spans="1:6">
      <c r="B7" s="2" t="s">
        <v>116</v>
      </c>
    </row>
    <row r="9" spans="1:6">
      <c r="A9" s="323" t="s">
        <v>3</v>
      </c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</row>
    <row r="10" spans="1:6">
      <c r="A10" s="324">
        <v>1</v>
      </c>
      <c r="B10" s="322" t="s">
        <v>86</v>
      </c>
      <c r="C10" s="322" t="s">
        <v>122</v>
      </c>
      <c r="D10" s="322" t="s">
        <v>37</v>
      </c>
      <c r="E10" s="322" t="s">
        <v>87</v>
      </c>
      <c r="F10" s="322" t="s">
        <v>88</v>
      </c>
    </row>
    <row r="11" spans="1:6">
      <c r="A11" s="324">
        <v>2</v>
      </c>
      <c r="B11" s="322" t="s">
        <v>405</v>
      </c>
      <c r="C11" s="322" t="s">
        <v>406</v>
      </c>
      <c r="D11" s="322" t="s">
        <v>407</v>
      </c>
      <c r="E11" s="322" t="s">
        <v>408</v>
      </c>
      <c r="F11" s="322" t="s">
        <v>409</v>
      </c>
    </row>
    <row r="12" spans="1:6">
      <c r="A12" s="324">
        <v>3</v>
      </c>
      <c r="B12" s="322" t="s">
        <v>410</v>
      </c>
      <c r="C12" s="322" t="s">
        <v>411</v>
      </c>
      <c r="D12" s="322" t="s">
        <v>37</v>
      </c>
      <c r="E12" s="322" t="s">
        <v>412</v>
      </c>
      <c r="F12" s="322" t="s">
        <v>413</v>
      </c>
    </row>
    <row r="13" spans="1:6">
      <c r="A13" s="324">
        <v>4</v>
      </c>
      <c r="B13" s="322" t="s">
        <v>414</v>
      </c>
      <c r="C13" s="322" t="s">
        <v>415</v>
      </c>
      <c r="D13" s="322" t="s">
        <v>416</v>
      </c>
      <c r="E13" s="322" t="s">
        <v>417</v>
      </c>
      <c r="F13" s="322" t="s">
        <v>418</v>
      </c>
    </row>
    <row r="14" spans="1:6">
      <c r="A14" s="324">
        <v>5</v>
      </c>
      <c r="B14" s="322" t="s">
        <v>419</v>
      </c>
      <c r="C14" s="322" t="s">
        <v>420</v>
      </c>
      <c r="D14" s="322" t="s">
        <v>421</v>
      </c>
      <c r="E14" s="322" t="s">
        <v>422</v>
      </c>
      <c r="F14" s="322" t="s">
        <v>423</v>
      </c>
    </row>
    <row r="15" spans="1:6">
      <c r="A15" s="324">
        <v>6</v>
      </c>
      <c r="B15" s="322" t="s">
        <v>424</v>
      </c>
      <c r="C15" s="322" t="s">
        <v>425</v>
      </c>
      <c r="D15" s="322" t="s">
        <v>45</v>
      </c>
      <c r="E15" s="322" t="s">
        <v>426</v>
      </c>
      <c r="F15" s="322" t="s">
        <v>427</v>
      </c>
    </row>
    <row r="16" spans="1:6">
      <c r="A16" s="324">
        <v>7</v>
      </c>
      <c r="B16" s="322" t="s">
        <v>428</v>
      </c>
      <c r="C16" s="322" t="s">
        <v>429</v>
      </c>
      <c r="D16" s="322" t="s">
        <v>407</v>
      </c>
      <c r="E16" s="322" t="s">
        <v>430</v>
      </c>
      <c r="F16" s="322" t="s">
        <v>431</v>
      </c>
    </row>
    <row r="17" spans="1:6">
      <c r="A17" s="324">
        <v>8</v>
      </c>
      <c r="B17" s="322" t="s">
        <v>432</v>
      </c>
      <c r="C17" s="322" t="s">
        <v>433</v>
      </c>
      <c r="D17" s="322" t="s">
        <v>37</v>
      </c>
      <c r="E17" s="322" t="s">
        <v>434</v>
      </c>
      <c r="F17" s="322" t="s">
        <v>55</v>
      </c>
    </row>
    <row r="18" spans="1:6">
      <c r="A18" s="324">
        <v>9</v>
      </c>
      <c r="B18" s="322" t="s">
        <v>435</v>
      </c>
      <c r="C18" s="322" t="s">
        <v>436</v>
      </c>
      <c r="D18" s="322" t="s">
        <v>437</v>
      </c>
      <c r="E18" s="322" t="s">
        <v>438</v>
      </c>
      <c r="F18" s="322" t="s">
        <v>439</v>
      </c>
    </row>
    <row r="19" spans="1:6">
      <c r="A19" s="324">
        <v>10</v>
      </c>
      <c r="B19" s="322" t="s">
        <v>440</v>
      </c>
      <c r="C19" s="322" t="s">
        <v>441</v>
      </c>
      <c r="D19" s="322" t="s">
        <v>42</v>
      </c>
      <c r="E19" s="322" t="s">
        <v>442</v>
      </c>
      <c r="F19" s="322" t="s">
        <v>443</v>
      </c>
    </row>
    <row r="20" spans="1:6">
      <c r="A20" s="324">
        <v>11</v>
      </c>
      <c r="B20" s="322" t="s">
        <v>444</v>
      </c>
      <c r="C20" s="322" t="s">
        <v>445</v>
      </c>
      <c r="D20" s="322" t="s">
        <v>58</v>
      </c>
      <c r="E20" s="322" t="s">
        <v>446</v>
      </c>
      <c r="F20" s="322" t="s">
        <v>44</v>
      </c>
    </row>
    <row r="21" spans="1:6">
      <c r="A21" s="324">
        <v>12</v>
      </c>
      <c r="B21" s="322" t="s">
        <v>447</v>
      </c>
      <c r="C21" s="322" t="s">
        <v>448</v>
      </c>
      <c r="D21" s="322" t="s">
        <v>37</v>
      </c>
      <c r="E21" s="322" t="s">
        <v>449</v>
      </c>
      <c r="F21" s="322" t="s">
        <v>450</v>
      </c>
    </row>
    <row r="22" spans="1:6">
      <c r="A22" s="324">
        <v>13</v>
      </c>
      <c r="B22" s="322" t="s">
        <v>451</v>
      </c>
      <c r="C22" s="322" t="s">
        <v>452</v>
      </c>
      <c r="D22" s="322" t="s">
        <v>453</v>
      </c>
      <c r="E22" s="322" t="s">
        <v>454</v>
      </c>
      <c r="F22" s="322" t="s">
        <v>455</v>
      </c>
    </row>
    <row r="23" spans="1:6">
      <c r="A23" s="324">
        <v>14</v>
      </c>
      <c r="B23" s="322" t="s">
        <v>456</v>
      </c>
      <c r="C23" s="322" t="s">
        <v>457</v>
      </c>
      <c r="D23" s="322" t="s">
        <v>458</v>
      </c>
      <c r="E23" s="322" t="s">
        <v>459</v>
      </c>
      <c r="F23" s="322" t="s">
        <v>460</v>
      </c>
    </row>
    <row r="24" spans="1:6">
      <c r="A24" s="324">
        <v>15</v>
      </c>
      <c r="B24" s="322" t="s">
        <v>461</v>
      </c>
      <c r="C24" s="322" t="s">
        <v>462</v>
      </c>
      <c r="D24" s="322" t="s">
        <v>37</v>
      </c>
      <c r="E24" s="322" t="s">
        <v>463</v>
      </c>
      <c r="F24" s="322" t="s">
        <v>79</v>
      </c>
    </row>
    <row r="25" spans="1:6">
      <c r="A25" s="324">
        <v>16</v>
      </c>
      <c r="B25" s="322" t="s">
        <v>464</v>
      </c>
      <c r="C25" s="322" t="s">
        <v>465</v>
      </c>
      <c r="D25" s="322" t="s">
        <v>33</v>
      </c>
      <c r="E25" s="322" t="s">
        <v>466</v>
      </c>
      <c r="F25" s="322" t="s">
        <v>52</v>
      </c>
    </row>
    <row r="26" spans="1:6">
      <c r="A26" s="324">
        <v>17</v>
      </c>
      <c r="B26" s="322" t="s">
        <v>467</v>
      </c>
      <c r="C26" s="322" t="s">
        <v>468</v>
      </c>
      <c r="D26" s="322" t="s">
        <v>48</v>
      </c>
      <c r="E26" s="322" t="s">
        <v>469</v>
      </c>
      <c r="F26" s="322" t="s">
        <v>470</v>
      </c>
    </row>
    <row r="27" spans="1:6">
      <c r="A27" s="324">
        <v>18</v>
      </c>
      <c r="B27" s="322" t="s">
        <v>111</v>
      </c>
      <c r="C27" s="322" t="s">
        <v>471</v>
      </c>
      <c r="D27" s="322" t="s">
        <v>131</v>
      </c>
      <c r="E27" s="322" t="s">
        <v>112</v>
      </c>
      <c r="F27" s="322" t="s">
        <v>113</v>
      </c>
    </row>
    <row r="28" spans="1:6">
      <c r="A28" s="324">
        <v>19</v>
      </c>
      <c r="B28" s="322" t="s">
        <v>137</v>
      </c>
      <c r="C28" s="322" t="s">
        <v>472</v>
      </c>
      <c r="D28" s="322" t="s">
        <v>139</v>
      </c>
      <c r="E28" s="322" t="s">
        <v>138</v>
      </c>
      <c r="F28" s="322" t="s">
        <v>49</v>
      </c>
    </row>
    <row r="29" spans="1:6">
      <c r="A29" s="324">
        <v>20</v>
      </c>
      <c r="B29" s="322" t="s">
        <v>473</v>
      </c>
      <c r="C29" s="322" t="s">
        <v>474</v>
      </c>
      <c r="D29" s="322" t="s">
        <v>37</v>
      </c>
      <c r="E29" s="322" t="s">
        <v>475</v>
      </c>
      <c r="F29" s="322" t="s">
        <v>476</v>
      </c>
    </row>
    <row r="30" spans="1:6">
      <c r="A30" s="324">
        <v>21</v>
      </c>
      <c r="B30" s="322" t="s">
        <v>477</v>
      </c>
      <c r="C30" s="322" t="s">
        <v>478</v>
      </c>
      <c r="D30" s="322" t="s">
        <v>32</v>
      </c>
      <c r="E30" s="322" t="s">
        <v>479</v>
      </c>
      <c r="F30" s="322" t="s">
        <v>480</v>
      </c>
    </row>
    <row r="31" spans="1:6">
      <c r="A31" s="324">
        <v>22</v>
      </c>
      <c r="B31" s="322" t="s">
        <v>481</v>
      </c>
      <c r="C31" s="322" t="s">
        <v>482</v>
      </c>
      <c r="D31" s="322" t="s">
        <v>458</v>
      </c>
      <c r="E31" s="322" t="s">
        <v>483</v>
      </c>
      <c r="F31" s="322" t="s">
        <v>484</v>
      </c>
    </row>
    <row r="32" spans="1:6">
      <c r="A32" s="324">
        <v>23</v>
      </c>
      <c r="B32" s="322" t="s">
        <v>485</v>
      </c>
      <c r="C32" s="322" t="s">
        <v>486</v>
      </c>
      <c r="D32" s="322" t="s">
        <v>33</v>
      </c>
      <c r="E32" s="322" t="s">
        <v>487</v>
      </c>
      <c r="F32" s="322" t="s">
        <v>488</v>
      </c>
    </row>
    <row r="33" spans="1:6">
      <c r="A33" s="324">
        <v>24</v>
      </c>
      <c r="B33" s="322" t="s">
        <v>489</v>
      </c>
      <c r="C33" s="322" t="s">
        <v>490</v>
      </c>
      <c r="D33" s="322" t="s">
        <v>33</v>
      </c>
      <c r="E33" s="322" t="s">
        <v>491</v>
      </c>
      <c r="F33" s="322" t="s">
        <v>492</v>
      </c>
    </row>
    <row r="34" spans="1:6">
      <c r="A34" s="324">
        <v>25</v>
      </c>
      <c r="B34" s="322" t="s">
        <v>352</v>
      </c>
      <c r="C34" s="322" t="s">
        <v>493</v>
      </c>
      <c r="D34" s="322" t="s">
        <v>356</v>
      </c>
      <c r="E34" s="322" t="s">
        <v>353</v>
      </c>
      <c r="F34" s="322" t="s">
        <v>354</v>
      </c>
    </row>
    <row r="35" spans="1:6">
      <c r="A35" s="324">
        <v>26</v>
      </c>
      <c r="B35" s="322" t="s">
        <v>494</v>
      </c>
      <c r="C35" s="322" t="s">
        <v>495</v>
      </c>
      <c r="D35" s="322" t="s">
        <v>33</v>
      </c>
      <c r="E35" s="322" t="s">
        <v>496</v>
      </c>
      <c r="F35" s="322" t="s">
        <v>431</v>
      </c>
    </row>
    <row r="36" spans="1:6">
      <c r="A36" s="324">
        <v>27</v>
      </c>
      <c r="B36" s="322" t="s">
        <v>497</v>
      </c>
      <c r="C36" s="322" t="s">
        <v>498</v>
      </c>
      <c r="D36" s="322" t="s">
        <v>499</v>
      </c>
      <c r="E36" s="322" t="s">
        <v>500</v>
      </c>
      <c r="F36" s="322" t="s">
        <v>501</v>
      </c>
    </row>
    <row r="37" spans="1:6">
      <c r="A37" s="324">
        <v>28</v>
      </c>
      <c r="B37" s="322" t="s">
        <v>502</v>
      </c>
      <c r="C37" s="322" t="s">
        <v>503</v>
      </c>
      <c r="D37" s="322" t="s">
        <v>37</v>
      </c>
      <c r="E37" s="322" t="s">
        <v>504</v>
      </c>
      <c r="F37" s="322" t="s">
        <v>505</v>
      </c>
    </row>
    <row r="38" spans="1:6">
      <c r="A38" s="324">
        <v>29</v>
      </c>
      <c r="B38" s="322" t="s">
        <v>161</v>
      </c>
      <c r="C38" s="322" t="s">
        <v>39</v>
      </c>
      <c r="D38" s="322" t="s">
        <v>58</v>
      </c>
      <c r="E38" s="322" t="s">
        <v>63</v>
      </c>
      <c r="F38" s="322" t="s">
        <v>162</v>
      </c>
    </row>
    <row r="39" spans="1:6">
      <c r="A39" s="324">
        <v>30</v>
      </c>
      <c r="B39" s="322" t="s">
        <v>359</v>
      </c>
      <c r="C39" s="322" t="s">
        <v>506</v>
      </c>
      <c r="D39" s="322" t="s">
        <v>130</v>
      </c>
      <c r="E39" s="322" t="s">
        <v>360</v>
      </c>
      <c r="F39" s="322" t="s">
        <v>361</v>
      </c>
    </row>
    <row r="40" spans="1:6">
      <c r="A40" s="324">
        <v>31</v>
      </c>
      <c r="B40" s="322" t="s">
        <v>507</v>
      </c>
      <c r="C40" s="322" t="s">
        <v>508</v>
      </c>
      <c r="D40" s="322" t="s">
        <v>421</v>
      </c>
      <c r="E40" s="322" t="s">
        <v>509</v>
      </c>
      <c r="F40" s="322" t="s">
        <v>510</v>
      </c>
    </row>
    <row r="41" spans="1:6">
      <c r="A41" s="324">
        <v>32</v>
      </c>
      <c r="B41" s="322" t="s">
        <v>511</v>
      </c>
      <c r="C41" s="322" t="s">
        <v>512</v>
      </c>
      <c r="D41" s="322" t="s">
        <v>33</v>
      </c>
      <c r="E41" s="322" t="s">
        <v>513</v>
      </c>
      <c r="F41" s="322" t="s">
        <v>514</v>
      </c>
    </row>
    <row r="42" spans="1:6">
      <c r="A42" s="324">
        <v>33</v>
      </c>
      <c r="B42" s="322" t="s">
        <v>515</v>
      </c>
      <c r="C42" s="322" t="s">
        <v>516</v>
      </c>
      <c r="D42" s="322" t="s">
        <v>139</v>
      </c>
      <c r="E42" s="322" t="s">
        <v>517</v>
      </c>
      <c r="F42" s="322" t="s">
        <v>518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8"/>
  <sheetViews>
    <sheetView topLeftCell="A13" workbookViewId="0">
      <pane xSplit="5" ySplit="3" topLeftCell="AG34" activePane="bottomRight" state="frozen"/>
      <selection activeCell="AG42" sqref="AG42"/>
      <selection pane="topRight" activeCell="AG42" sqref="AG42"/>
      <selection pane="bottomLeft" activeCell="AG42" sqref="AG42"/>
      <selection pane="bottomRight" activeCell="AG42" sqref="AG42"/>
    </sheetView>
  </sheetViews>
  <sheetFormatPr baseColWidth="10" defaultRowHeight="15"/>
  <cols>
    <col min="1" max="1" width="4.85546875" style="2" customWidth="1"/>
    <col min="2" max="2" width="4.140625" customWidth="1"/>
    <col min="3" max="3" width="13" customWidth="1"/>
    <col min="4" max="4" width="17.5703125" customWidth="1"/>
    <col min="5" max="5" width="16.85546875" customWidth="1"/>
    <col min="6" max="8" width="9.140625" customWidth="1"/>
    <col min="9" max="11" width="9.28515625" customWidth="1"/>
    <col min="12" max="14" width="10.28515625" customWidth="1"/>
    <col min="15" max="15" width="9" customWidth="1"/>
    <col min="16" max="16" width="9" style="2" customWidth="1"/>
    <col min="17" max="17" width="10" customWidth="1"/>
    <col min="18" max="18" width="10" style="2" customWidth="1"/>
    <col min="19" max="19" width="12" customWidth="1"/>
    <col min="20" max="20" width="12" style="2" customWidth="1"/>
    <col min="21" max="21" width="10.42578125" style="4" customWidth="1"/>
    <col min="22" max="22" width="10.42578125" style="2" customWidth="1"/>
    <col min="23" max="23" width="4.7109375" customWidth="1"/>
    <col min="33" max="33" width="14.5703125" customWidth="1"/>
    <col min="34" max="35" width="14.85546875" customWidth="1"/>
    <col min="36" max="36" width="15" customWidth="1"/>
  </cols>
  <sheetData>
    <row r="1" spans="1:36" s="2" customFormat="1">
      <c r="H1" s="1" t="s">
        <v>65</v>
      </c>
      <c r="I1" s="1"/>
      <c r="J1" s="1"/>
      <c r="K1" s="12"/>
      <c r="U1" s="4"/>
      <c r="W1" s="29"/>
    </row>
    <row r="2" spans="1:36" s="2" customFormat="1" ht="15.75">
      <c r="H2" s="31"/>
      <c r="I2" s="31" t="s">
        <v>66</v>
      </c>
      <c r="J2" s="31"/>
      <c r="K2" s="31"/>
      <c r="U2" s="4"/>
      <c r="W2" s="29"/>
    </row>
    <row r="3" spans="1:36" s="2" customFormat="1" ht="15.75">
      <c r="G3" s="13"/>
      <c r="H3" s="13"/>
      <c r="I3" s="31" t="s">
        <v>183</v>
      </c>
      <c r="J3" s="31"/>
      <c r="K3" s="13"/>
      <c r="U3" s="4"/>
      <c r="W3" s="29"/>
    </row>
    <row r="4" spans="1:36" s="2" customFormat="1" ht="15.75">
      <c r="I4" s="368" t="s">
        <v>67</v>
      </c>
      <c r="J4" s="368"/>
      <c r="K4" s="368"/>
      <c r="L4" s="368"/>
      <c r="M4" s="368"/>
      <c r="U4" s="4"/>
      <c r="W4" s="29"/>
    </row>
    <row r="5" spans="1:36" s="2" customFormat="1" ht="15.75">
      <c r="D5" s="14" t="s">
        <v>68</v>
      </c>
      <c r="H5" s="14"/>
      <c r="I5" s="14"/>
      <c r="J5" s="14"/>
      <c r="K5" s="14"/>
      <c r="U5" s="4"/>
      <c r="W5" s="29"/>
    </row>
    <row r="6" spans="1:36" s="2" customFormat="1" ht="15.75">
      <c r="D6" s="14" t="s">
        <v>69</v>
      </c>
      <c r="H6" s="14"/>
      <c r="I6" s="14"/>
      <c r="J6" s="14"/>
      <c r="K6" s="14"/>
      <c r="U6" s="4"/>
      <c r="W6" s="29"/>
    </row>
    <row r="7" spans="1:36" s="2" customFormat="1" ht="15.75">
      <c r="D7" s="14" t="s">
        <v>70</v>
      </c>
      <c r="I7" s="14"/>
      <c r="J7" s="14"/>
      <c r="K7" s="14"/>
      <c r="U7" s="4"/>
      <c r="W7" s="29"/>
    </row>
    <row r="8" spans="1:36" s="2" customFormat="1" ht="15.75">
      <c r="D8" s="14"/>
      <c r="K8" s="14"/>
      <c r="U8" s="4"/>
      <c r="W8" s="29"/>
    </row>
    <row r="9" spans="1:36" s="2" customFormat="1" ht="15.75">
      <c r="I9" s="14"/>
      <c r="J9" s="14"/>
      <c r="K9" s="14"/>
      <c r="U9" s="4"/>
      <c r="W9" s="29"/>
    </row>
    <row r="10" spans="1:36" s="2" customFormat="1" ht="15.75">
      <c r="I10" s="14"/>
      <c r="J10" s="14"/>
      <c r="U10" s="4"/>
      <c r="W10" s="29"/>
    </row>
    <row r="11" spans="1:36" s="2" customFormat="1" ht="18">
      <c r="I11" s="32" t="s">
        <v>71</v>
      </c>
      <c r="J11" s="32"/>
      <c r="K11" s="32"/>
      <c r="L11" s="32"/>
      <c r="M11" s="32"/>
      <c r="N11" s="32"/>
      <c r="O11" s="32"/>
      <c r="P11" s="32"/>
      <c r="U11" s="4"/>
      <c r="W11" s="29"/>
    </row>
    <row r="12" spans="1:36" s="20" customFormat="1" ht="15.75" thickBot="1">
      <c r="F12" s="21"/>
      <c r="G12" s="21"/>
      <c r="H12" s="21"/>
      <c r="I12" s="22"/>
      <c r="J12" s="21"/>
      <c r="K12" s="22"/>
      <c r="L12" s="22"/>
      <c r="M12" s="21"/>
      <c r="N12" s="22"/>
      <c r="O12" s="21"/>
      <c r="P12" s="21"/>
      <c r="Q12" s="21"/>
      <c r="R12" s="21"/>
      <c r="S12" s="21"/>
      <c r="T12" s="21"/>
      <c r="U12" s="21"/>
      <c r="V12" s="21"/>
      <c r="W12" s="30"/>
      <c r="X12" s="21"/>
      <c r="Y12" s="21"/>
      <c r="Z12" s="22"/>
      <c r="AA12" s="21"/>
      <c r="AB12" s="22"/>
      <c r="AC12" s="21"/>
      <c r="AD12" s="22"/>
      <c r="AE12" s="21"/>
      <c r="AF12" s="21"/>
    </row>
    <row r="13" spans="1:36" s="2" customFormat="1" ht="24" customHeight="1" thickBot="1">
      <c r="F13" s="369" t="s">
        <v>175</v>
      </c>
      <c r="G13" s="369"/>
      <c r="H13" s="369"/>
      <c r="I13" s="369"/>
      <c r="J13" s="369"/>
      <c r="K13" s="369"/>
      <c r="L13" s="369"/>
      <c r="M13" s="369"/>
      <c r="N13" s="369"/>
      <c r="O13" s="351" t="s">
        <v>179</v>
      </c>
      <c r="P13" s="352"/>
      <c r="Q13" s="352"/>
      <c r="R13" s="58"/>
      <c r="S13" s="364" t="s">
        <v>180</v>
      </c>
      <c r="T13" s="365"/>
      <c r="U13" s="362" t="s">
        <v>181</v>
      </c>
      <c r="V13" s="363"/>
      <c r="W13" s="29"/>
      <c r="X13" s="369" t="s">
        <v>175</v>
      </c>
      <c r="Y13" s="369"/>
      <c r="Z13" s="369"/>
      <c r="AA13" s="369"/>
      <c r="AB13" s="369"/>
      <c r="AC13" s="369"/>
      <c r="AD13" s="369"/>
      <c r="AE13" s="369"/>
      <c r="AF13" s="369"/>
      <c r="AG13" s="351" t="s">
        <v>179</v>
      </c>
      <c r="AH13" s="352"/>
      <c r="AI13" s="25" t="s">
        <v>180</v>
      </c>
      <c r="AJ13" s="26" t="s">
        <v>181</v>
      </c>
    </row>
    <row r="14" spans="1:36" s="2" customFormat="1" ht="23.25" customHeight="1" thickBot="1">
      <c r="F14" s="353" t="s">
        <v>172</v>
      </c>
      <c r="G14" s="354"/>
      <c r="H14" s="355"/>
      <c r="I14" s="353" t="s">
        <v>173</v>
      </c>
      <c r="J14" s="354"/>
      <c r="K14" s="355"/>
      <c r="L14" s="353" t="s">
        <v>174</v>
      </c>
      <c r="M14" s="354"/>
      <c r="N14" s="355"/>
      <c r="O14" s="356" t="s">
        <v>176</v>
      </c>
      <c r="P14" s="357"/>
      <c r="Q14" s="356" t="s">
        <v>177</v>
      </c>
      <c r="R14" s="357"/>
      <c r="S14" s="358" t="s">
        <v>178</v>
      </c>
      <c r="T14" s="359"/>
      <c r="U14" s="360" t="s">
        <v>182</v>
      </c>
      <c r="V14" s="361"/>
      <c r="W14" s="29"/>
      <c r="X14" s="353" t="s">
        <v>184</v>
      </c>
      <c r="Y14" s="354"/>
      <c r="Z14" s="355"/>
      <c r="AA14" s="353" t="s">
        <v>185</v>
      </c>
      <c r="AB14" s="354"/>
      <c r="AC14" s="355"/>
      <c r="AD14" s="353" t="s">
        <v>186</v>
      </c>
      <c r="AE14" s="354"/>
      <c r="AF14" s="355"/>
      <c r="AG14" s="18" t="s">
        <v>187</v>
      </c>
      <c r="AH14" s="19" t="s">
        <v>188</v>
      </c>
      <c r="AI14" s="27" t="s">
        <v>178</v>
      </c>
      <c r="AJ14" s="23" t="s">
        <v>189</v>
      </c>
    </row>
    <row r="15" spans="1:36" s="2" customFormat="1" ht="27" customHeight="1">
      <c r="B15" s="15" t="s">
        <v>3</v>
      </c>
      <c r="C15" s="15" t="s">
        <v>72</v>
      </c>
      <c r="D15" s="15" t="s">
        <v>73</v>
      </c>
      <c r="E15" s="15" t="s">
        <v>8</v>
      </c>
      <c r="F15" s="17" t="s">
        <v>74</v>
      </c>
      <c r="G15" s="17" t="s">
        <v>75</v>
      </c>
      <c r="H15" s="17" t="s">
        <v>76</v>
      </c>
      <c r="I15" s="17" t="s">
        <v>74</v>
      </c>
      <c r="J15" s="17" t="s">
        <v>75</v>
      </c>
      <c r="K15" s="17" t="s">
        <v>76</v>
      </c>
      <c r="L15" s="17" t="s">
        <v>74</v>
      </c>
      <c r="M15" s="17" t="s">
        <v>75</v>
      </c>
      <c r="N15" s="17" t="s">
        <v>76</v>
      </c>
      <c r="O15" s="17" t="s">
        <v>74</v>
      </c>
      <c r="P15" s="17" t="s">
        <v>76</v>
      </c>
      <c r="Q15" s="17" t="s">
        <v>74</v>
      </c>
      <c r="R15" s="17" t="s">
        <v>76</v>
      </c>
      <c r="S15" s="24" t="s">
        <v>74</v>
      </c>
      <c r="T15" s="17" t="s">
        <v>76</v>
      </c>
      <c r="U15" s="17" t="s">
        <v>74</v>
      </c>
      <c r="V15" s="17" t="s">
        <v>76</v>
      </c>
      <c r="W15" s="29"/>
      <c r="X15" s="17" t="s">
        <v>74</v>
      </c>
      <c r="Y15" s="17" t="s">
        <v>75</v>
      </c>
      <c r="Z15" s="17" t="s">
        <v>76</v>
      </c>
      <c r="AA15" s="17" t="s">
        <v>74</v>
      </c>
      <c r="AB15" s="17" t="s">
        <v>75</v>
      </c>
      <c r="AC15" s="17" t="s">
        <v>76</v>
      </c>
      <c r="AD15" s="17" t="s">
        <v>74</v>
      </c>
      <c r="AE15" s="17" t="s">
        <v>75</v>
      </c>
      <c r="AF15" s="17" t="s">
        <v>76</v>
      </c>
      <c r="AG15" s="17" t="s">
        <v>74</v>
      </c>
      <c r="AH15" s="17" t="s">
        <v>74</v>
      </c>
      <c r="AI15" s="24" t="s">
        <v>74</v>
      </c>
      <c r="AJ15" s="17" t="s">
        <v>74</v>
      </c>
    </row>
    <row r="16" spans="1:36" s="2" customFormat="1" ht="18" customHeight="1">
      <c r="A16" s="366" t="s">
        <v>171</v>
      </c>
      <c r="B16" s="16">
        <v>1</v>
      </c>
      <c r="C16" s="325" t="s">
        <v>86</v>
      </c>
      <c r="D16" s="325" t="s">
        <v>87</v>
      </c>
      <c r="E16" s="325" t="s">
        <v>88</v>
      </c>
      <c r="F16" s="3">
        <v>11</v>
      </c>
      <c r="G16" s="3">
        <v>11</v>
      </c>
      <c r="H16" s="28">
        <f>((F16*2)+G16)/3</f>
        <v>11</v>
      </c>
      <c r="I16" s="152">
        <v>7.5</v>
      </c>
      <c r="J16" s="152">
        <v>7.5</v>
      </c>
      <c r="K16" s="28">
        <f t="shared" ref="K16:K39" si="0">((I16*2)+J16)/3</f>
        <v>7.5</v>
      </c>
      <c r="L16" s="3">
        <v>8.67</v>
      </c>
      <c r="M16" s="3">
        <v>8.67</v>
      </c>
      <c r="N16" s="28">
        <f t="shared" ref="N16:N39" si="1">((L16*2)+M16)/3</f>
        <v>8.67</v>
      </c>
      <c r="O16" s="3">
        <v>12.5</v>
      </c>
      <c r="P16" s="150">
        <f>O16</f>
        <v>12.5</v>
      </c>
      <c r="Q16" s="3">
        <v>13</v>
      </c>
      <c r="R16" s="150">
        <f>Q16</f>
        <v>13</v>
      </c>
      <c r="S16" s="3">
        <v>12.5</v>
      </c>
      <c r="T16" s="151">
        <f>S16</f>
        <v>12.5</v>
      </c>
      <c r="U16" s="150">
        <v>8</v>
      </c>
      <c r="V16" s="151">
        <f>U16</f>
        <v>8</v>
      </c>
      <c r="W16" s="29"/>
      <c r="X16" s="3">
        <v>9</v>
      </c>
      <c r="Y16" s="3">
        <v>9</v>
      </c>
      <c r="Z16" s="28">
        <f>((X16*2)+Y16)/3</f>
        <v>9</v>
      </c>
      <c r="AA16" s="3">
        <v>10.67</v>
      </c>
      <c r="AB16" s="3">
        <v>10.67</v>
      </c>
      <c r="AC16" s="28">
        <f t="shared" ref="AC16:AC39" si="2">((AA16*2)+AB16)/3</f>
        <v>10.67</v>
      </c>
      <c r="AD16" s="3">
        <v>10</v>
      </c>
      <c r="AE16" s="3">
        <v>10</v>
      </c>
      <c r="AF16" s="28">
        <f t="shared" ref="AF16:AF39" si="3">((AD16*2)+AE16)/3</f>
        <v>10</v>
      </c>
      <c r="AG16" s="3">
        <v>4</v>
      </c>
      <c r="AH16" s="3">
        <v>11</v>
      </c>
      <c r="AI16" s="3">
        <v>11.5</v>
      </c>
      <c r="AJ16" s="3">
        <v>12</v>
      </c>
    </row>
    <row r="17" spans="1:36" s="2" customFormat="1" ht="18" customHeight="1">
      <c r="A17" s="367"/>
      <c r="B17" s="16">
        <f>B16+1</f>
        <v>2</v>
      </c>
      <c r="C17" s="325" t="s">
        <v>405</v>
      </c>
      <c r="D17" s="325" t="s">
        <v>408</v>
      </c>
      <c r="E17" s="325" t="s">
        <v>409</v>
      </c>
      <c r="F17" s="3">
        <v>5</v>
      </c>
      <c r="G17" s="3">
        <v>7.5</v>
      </c>
      <c r="H17" s="28">
        <f t="shared" ref="H17:H39" si="4">((F17*2)+G17)/3</f>
        <v>5.833333333333333</v>
      </c>
      <c r="I17" s="152">
        <v>3</v>
      </c>
      <c r="J17" s="152">
        <v>9</v>
      </c>
      <c r="K17" s="28">
        <f t="shared" si="0"/>
        <v>5</v>
      </c>
      <c r="L17" s="3">
        <v>9</v>
      </c>
      <c r="M17" s="3">
        <v>11</v>
      </c>
      <c r="N17" s="28">
        <f t="shared" si="1"/>
        <v>9.6666666666666661</v>
      </c>
      <c r="O17" s="3">
        <v>10</v>
      </c>
      <c r="P17" s="150">
        <f t="shared" ref="P17:P39" si="5">O17</f>
        <v>10</v>
      </c>
      <c r="Q17" s="3">
        <v>10</v>
      </c>
      <c r="R17" s="150">
        <f t="shared" ref="R17:R39" si="6">Q17</f>
        <v>10</v>
      </c>
      <c r="S17" s="3">
        <v>12</v>
      </c>
      <c r="T17" s="151">
        <f t="shared" ref="T17:T39" si="7">S17</f>
        <v>12</v>
      </c>
      <c r="U17" s="150">
        <v>9</v>
      </c>
      <c r="V17" s="151">
        <f t="shared" ref="V17:V39" si="8">U17</f>
        <v>9</v>
      </c>
      <c r="W17" s="29"/>
      <c r="X17" s="3">
        <v>7</v>
      </c>
      <c r="Y17" s="3">
        <v>9</v>
      </c>
      <c r="Z17" s="28">
        <f t="shared" ref="Z17:Z39" si="9">((X17*2)+Y17)/3</f>
        <v>7.666666666666667</v>
      </c>
      <c r="AA17" s="3">
        <v>7</v>
      </c>
      <c r="AB17" s="3">
        <v>13</v>
      </c>
      <c r="AC17" s="28">
        <f t="shared" si="2"/>
        <v>9</v>
      </c>
      <c r="AD17" s="3">
        <v>10</v>
      </c>
      <c r="AE17" s="3">
        <v>10</v>
      </c>
      <c r="AF17" s="28">
        <f t="shared" si="3"/>
        <v>10</v>
      </c>
      <c r="AG17" s="3">
        <v>6</v>
      </c>
      <c r="AH17" s="3">
        <v>12</v>
      </c>
      <c r="AI17" s="3">
        <v>12</v>
      </c>
      <c r="AJ17" s="3">
        <v>13.5</v>
      </c>
    </row>
    <row r="18" spans="1:36" s="2" customFormat="1" ht="18" customHeight="1">
      <c r="A18" s="367"/>
      <c r="B18" s="16">
        <f t="shared" ref="B18:B48" si="10">B17+1</f>
        <v>3</v>
      </c>
      <c r="C18" s="325" t="s">
        <v>410</v>
      </c>
      <c r="D18" s="325" t="s">
        <v>412</v>
      </c>
      <c r="E18" s="325" t="s">
        <v>413</v>
      </c>
      <c r="F18" s="3">
        <v>10</v>
      </c>
      <c r="G18" s="3">
        <v>13</v>
      </c>
      <c r="H18" s="28">
        <f t="shared" si="4"/>
        <v>11</v>
      </c>
      <c r="I18" s="152">
        <v>1.5</v>
      </c>
      <c r="J18" s="152">
        <v>11.5</v>
      </c>
      <c r="K18" s="28">
        <f t="shared" si="0"/>
        <v>4.833333333333333</v>
      </c>
      <c r="L18" s="3">
        <v>5</v>
      </c>
      <c r="M18" s="3">
        <v>12</v>
      </c>
      <c r="N18" s="28">
        <f t="shared" si="1"/>
        <v>7.333333333333333</v>
      </c>
      <c r="O18" s="3">
        <v>6.5</v>
      </c>
      <c r="P18" s="150">
        <f t="shared" si="5"/>
        <v>6.5</v>
      </c>
      <c r="Q18" s="3">
        <v>3</v>
      </c>
      <c r="R18" s="150">
        <f t="shared" si="6"/>
        <v>3</v>
      </c>
      <c r="S18" s="3">
        <v>11</v>
      </c>
      <c r="T18" s="151">
        <f t="shared" si="7"/>
        <v>11</v>
      </c>
      <c r="U18" s="150">
        <v>8</v>
      </c>
      <c r="V18" s="151">
        <f t="shared" si="8"/>
        <v>8</v>
      </c>
      <c r="W18" s="29"/>
      <c r="X18" s="3">
        <v>7</v>
      </c>
      <c r="Y18" s="3">
        <v>11.5</v>
      </c>
      <c r="Z18" s="28">
        <f t="shared" si="9"/>
        <v>8.5</v>
      </c>
      <c r="AA18" s="3">
        <v>11.5</v>
      </c>
      <c r="AB18" s="3">
        <v>13</v>
      </c>
      <c r="AC18" s="28">
        <f t="shared" si="2"/>
        <v>12</v>
      </c>
      <c r="AD18" s="3">
        <v>5</v>
      </c>
      <c r="AE18" s="3">
        <v>12</v>
      </c>
      <c r="AF18" s="28">
        <f t="shared" si="3"/>
        <v>7.333333333333333</v>
      </c>
      <c r="AG18" s="3">
        <v>10</v>
      </c>
      <c r="AH18" s="3">
        <v>11</v>
      </c>
      <c r="AI18" s="3">
        <v>12</v>
      </c>
      <c r="AJ18" s="3">
        <v>10</v>
      </c>
    </row>
    <row r="19" spans="1:36" s="2" customFormat="1" ht="18" customHeight="1">
      <c r="A19" s="367"/>
      <c r="B19" s="16">
        <f t="shared" si="10"/>
        <v>4</v>
      </c>
      <c r="C19" s="325" t="s">
        <v>414</v>
      </c>
      <c r="D19" s="325" t="s">
        <v>417</v>
      </c>
      <c r="E19" s="325" t="s">
        <v>418</v>
      </c>
      <c r="F19" s="3">
        <v>10</v>
      </c>
      <c r="G19" s="3">
        <v>10</v>
      </c>
      <c r="H19" s="28">
        <f t="shared" si="4"/>
        <v>10</v>
      </c>
      <c r="I19" s="152">
        <v>11.5</v>
      </c>
      <c r="J19" s="152">
        <v>10</v>
      </c>
      <c r="K19" s="28">
        <f t="shared" si="0"/>
        <v>11</v>
      </c>
      <c r="L19" s="3">
        <v>7</v>
      </c>
      <c r="M19" s="3">
        <v>10.5</v>
      </c>
      <c r="N19" s="28">
        <f t="shared" si="1"/>
        <v>8.1666666666666661</v>
      </c>
      <c r="O19" s="3">
        <v>10</v>
      </c>
      <c r="P19" s="150">
        <f t="shared" si="5"/>
        <v>10</v>
      </c>
      <c r="Q19" s="3">
        <v>10</v>
      </c>
      <c r="R19" s="150">
        <f t="shared" si="6"/>
        <v>10</v>
      </c>
      <c r="S19" s="3">
        <v>12</v>
      </c>
      <c r="T19" s="151">
        <f t="shared" si="7"/>
        <v>12</v>
      </c>
      <c r="U19" s="150">
        <v>10</v>
      </c>
      <c r="V19" s="151">
        <f t="shared" si="8"/>
        <v>10</v>
      </c>
      <c r="W19" s="29"/>
      <c r="X19" s="3">
        <v>15.5</v>
      </c>
      <c r="Y19" s="3">
        <v>12</v>
      </c>
      <c r="Z19" s="28">
        <f t="shared" si="9"/>
        <v>14.333333333333334</v>
      </c>
      <c r="AA19" s="3">
        <v>13</v>
      </c>
      <c r="AB19" s="3">
        <v>11.5</v>
      </c>
      <c r="AC19" s="28">
        <f t="shared" si="2"/>
        <v>12.5</v>
      </c>
      <c r="AD19" s="3">
        <v>9.5</v>
      </c>
      <c r="AE19" s="3">
        <v>11</v>
      </c>
      <c r="AF19" s="28">
        <f t="shared" si="3"/>
        <v>10</v>
      </c>
      <c r="AG19" s="3">
        <v>4</v>
      </c>
      <c r="AH19" s="3">
        <v>11</v>
      </c>
      <c r="AI19" s="3">
        <v>12.5</v>
      </c>
      <c r="AJ19" s="3">
        <v>0</v>
      </c>
    </row>
    <row r="20" spans="1:36" s="2" customFormat="1" ht="18" customHeight="1">
      <c r="A20" s="367"/>
      <c r="B20" s="16">
        <f t="shared" si="10"/>
        <v>5</v>
      </c>
      <c r="C20" s="325" t="s">
        <v>419</v>
      </c>
      <c r="D20" s="325" t="s">
        <v>422</v>
      </c>
      <c r="E20" s="325" t="s">
        <v>423</v>
      </c>
      <c r="F20" s="3">
        <v>13</v>
      </c>
      <c r="G20" s="3">
        <v>10</v>
      </c>
      <c r="H20" s="28">
        <f t="shared" si="4"/>
        <v>12</v>
      </c>
      <c r="I20" s="152">
        <v>6</v>
      </c>
      <c r="J20" s="152">
        <v>10</v>
      </c>
      <c r="K20" s="28">
        <f t="shared" si="0"/>
        <v>7.333333333333333</v>
      </c>
      <c r="L20" s="3">
        <v>6</v>
      </c>
      <c r="M20" s="3">
        <v>10.5</v>
      </c>
      <c r="N20" s="28">
        <f t="shared" si="1"/>
        <v>7.5</v>
      </c>
      <c r="O20" s="3">
        <v>6</v>
      </c>
      <c r="P20" s="150">
        <f t="shared" si="5"/>
        <v>6</v>
      </c>
      <c r="Q20" s="3">
        <v>7.5</v>
      </c>
      <c r="R20" s="150">
        <f t="shared" si="6"/>
        <v>7.5</v>
      </c>
      <c r="S20" s="3">
        <v>12</v>
      </c>
      <c r="T20" s="151">
        <f t="shared" si="7"/>
        <v>12</v>
      </c>
      <c r="U20" s="150">
        <v>6.5</v>
      </c>
      <c r="V20" s="151">
        <f t="shared" si="8"/>
        <v>6.5</v>
      </c>
      <c r="W20" s="29"/>
      <c r="X20" s="3">
        <v>14.5</v>
      </c>
      <c r="Y20" s="3">
        <v>12</v>
      </c>
      <c r="Z20" s="28">
        <f t="shared" si="9"/>
        <v>13.666666666666666</v>
      </c>
      <c r="AA20" s="3">
        <v>7</v>
      </c>
      <c r="AB20" s="3">
        <v>11</v>
      </c>
      <c r="AC20" s="28">
        <f t="shared" si="2"/>
        <v>8.3333333333333339</v>
      </c>
      <c r="AD20" s="3">
        <v>9.5</v>
      </c>
      <c r="AE20" s="3">
        <v>11</v>
      </c>
      <c r="AF20" s="28">
        <f t="shared" si="3"/>
        <v>10</v>
      </c>
      <c r="AG20" s="3">
        <v>5</v>
      </c>
      <c r="AH20" s="3">
        <v>12</v>
      </c>
      <c r="AI20" s="3">
        <v>12</v>
      </c>
      <c r="AJ20" s="3">
        <v>10</v>
      </c>
    </row>
    <row r="21" spans="1:36" s="2" customFormat="1" ht="18" customHeight="1">
      <c r="A21" s="367"/>
      <c r="B21" s="16">
        <f t="shared" si="10"/>
        <v>6</v>
      </c>
      <c r="C21" s="325" t="s">
        <v>424</v>
      </c>
      <c r="D21" s="325" t="s">
        <v>426</v>
      </c>
      <c r="E21" s="325" t="s">
        <v>427</v>
      </c>
      <c r="F21" s="3">
        <v>2</v>
      </c>
      <c r="G21" s="3">
        <v>7</v>
      </c>
      <c r="H21" s="28">
        <f t="shared" si="4"/>
        <v>3.6666666666666665</v>
      </c>
      <c r="I21" s="152">
        <v>0</v>
      </c>
      <c r="J21" s="152">
        <v>8.75</v>
      </c>
      <c r="K21" s="28">
        <f t="shared" si="0"/>
        <v>2.9166666666666665</v>
      </c>
      <c r="L21" s="3">
        <v>6.5</v>
      </c>
      <c r="M21" s="3">
        <v>11</v>
      </c>
      <c r="N21" s="28">
        <f t="shared" si="1"/>
        <v>8</v>
      </c>
      <c r="O21" s="3">
        <v>4</v>
      </c>
      <c r="P21" s="150">
        <f t="shared" si="5"/>
        <v>4</v>
      </c>
      <c r="Q21" s="3">
        <v>6</v>
      </c>
      <c r="R21" s="150">
        <f t="shared" si="6"/>
        <v>6</v>
      </c>
      <c r="S21" s="3">
        <v>11.5</v>
      </c>
      <c r="T21" s="151">
        <f t="shared" si="7"/>
        <v>11.5</v>
      </c>
      <c r="U21" s="150">
        <v>3.5</v>
      </c>
      <c r="V21" s="151">
        <f t="shared" si="8"/>
        <v>3.5</v>
      </c>
      <c r="W21" s="29"/>
      <c r="X21" s="3">
        <v>0</v>
      </c>
      <c r="Y21" s="3">
        <v>6</v>
      </c>
      <c r="Z21" s="28">
        <f t="shared" si="9"/>
        <v>2</v>
      </c>
      <c r="AA21" s="3" t="s">
        <v>528</v>
      </c>
      <c r="AB21" s="3"/>
      <c r="AC21" s="28" t="e">
        <f t="shared" si="2"/>
        <v>#VALUE!</v>
      </c>
      <c r="AD21" s="3" t="s">
        <v>526</v>
      </c>
      <c r="AE21" s="3" t="s">
        <v>532</v>
      </c>
      <c r="AF21" s="28" t="s">
        <v>532</v>
      </c>
      <c r="AG21" s="3">
        <v>1</v>
      </c>
      <c r="AH21" s="3" t="s">
        <v>535</v>
      </c>
      <c r="AI21" s="3" t="s">
        <v>526</v>
      </c>
      <c r="AJ21" s="3" t="s">
        <v>526</v>
      </c>
    </row>
    <row r="22" spans="1:36" s="2" customFormat="1" ht="18" customHeight="1">
      <c r="A22" s="367"/>
      <c r="B22" s="16">
        <f t="shared" si="10"/>
        <v>7</v>
      </c>
      <c r="C22" s="325" t="s">
        <v>428</v>
      </c>
      <c r="D22" s="325" t="s">
        <v>430</v>
      </c>
      <c r="E22" s="325" t="s">
        <v>431</v>
      </c>
      <c r="F22" s="3">
        <v>8</v>
      </c>
      <c r="G22" s="3">
        <v>11</v>
      </c>
      <c r="H22" s="28">
        <f t="shared" si="4"/>
        <v>9</v>
      </c>
      <c r="I22" s="152">
        <v>4.5</v>
      </c>
      <c r="J22" s="152">
        <v>10.5</v>
      </c>
      <c r="K22" s="28">
        <f t="shared" si="0"/>
        <v>6.5</v>
      </c>
      <c r="L22" s="3">
        <v>8</v>
      </c>
      <c r="M22" s="3">
        <v>10</v>
      </c>
      <c r="N22" s="28">
        <f t="shared" si="1"/>
        <v>8.6666666666666661</v>
      </c>
      <c r="O22" s="3">
        <v>13</v>
      </c>
      <c r="P22" s="150">
        <f t="shared" si="5"/>
        <v>13</v>
      </c>
      <c r="Q22" s="3">
        <v>10.5</v>
      </c>
      <c r="R22" s="150">
        <f t="shared" si="6"/>
        <v>10.5</v>
      </c>
      <c r="S22" s="3">
        <v>11</v>
      </c>
      <c r="T22" s="151">
        <f t="shared" si="7"/>
        <v>11</v>
      </c>
      <c r="U22" s="150">
        <v>8</v>
      </c>
      <c r="V22" s="151">
        <f t="shared" si="8"/>
        <v>8</v>
      </c>
      <c r="W22" s="29"/>
      <c r="X22" s="3">
        <v>9</v>
      </c>
      <c r="Y22" s="3">
        <v>9</v>
      </c>
      <c r="Z22" s="28">
        <f t="shared" si="9"/>
        <v>9</v>
      </c>
      <c r="AA22" s="3">
        <v>7</v>
      </c>
      <c r="AB22" s="3">
        <v>11</v>
      </c>
      <c r="AC22" s="28">
        <f t="shared" si="2"/>
        <v>8.3333333333333339</v>
      </c>
      <c r="AD22" s="3">
        <v>6</v>
      </c>
      <c r="AE22" s="3">
        <v>10</v>
      </c>
      <c r="AF22" s="28">
        <f t="shared" si="3"/>
        <v>7.333333333333333</v>
      </c>
      <c r="AG22" s="3">
        <v>3</v>
      </c>
      <c r="AH22" s="3">
        <v>12</v>
      </c>
      <c r="AI22" s="3">
        <v>11.5</v>
      </c>
      <c r="AJ22" s="3">
        <v>10.5</v>
      </c>
    </row>
    <row r="23" spans="1:36" s="2" customFormat="1" ht="18" customHeight="1">
      <c r="A23" s="367"/>
      <c r="B23" s="16">
        <f t="shared" si="10"/>
        <v>8</v>
      </c>
      <c r="C23" s="325" t="s">
        <v>432</v>
      </c>
      <c r="D23" s="325" t="s">
        <v>434</v>
      </c>
      <c r="E23" s="325" t="s">
        <v>55</v>
      </c>
      <c r="F23" s="3">
        <v>11</v>
      </c>
      <c r="G23" s="3">
        <v>12</v>
      </c>
      <c r="H23" s="28">
        <f t="shared" si="4"/>
        <v>11.333333333333334</v>
      </c>
      <c r="I23" s="152">
        <v>8</v>
      </c>
      <c r="J23" s="152">
        <v>13</v>
      </c>
      <c r="K23" s="28">
        <f t="shared" si="0"/>
        <v>9.6666666666666661</v>
      </c>
      <c r="L23" s="3">
        <v>10</v>
      </c>
      <c r="M23" s="3">
        <v>10.5</v>
      </c>
      <c r="N23" s="28">
        <f t="shared" si="1"/>
        <v>10.166666666666666</v>
      </c>
      <c r="O23" s="3">
        <v>13</v>
      </c>
      <c r="P23" s="150">
        <f t="shared" si="5"/>
        <v>13</v>
      </c>
      <c r="Q23" s="3">
        <v>10</v>
      </c>
      <c r="R23" s="150">
        <f t="shared" si="6"/>
        <v>10</v>
      </c>
      <c r="S23" s="3">
        <v>11.5</v>
      </c>
      <c r="T23" s="151">
        <f t="shared" si="7"/>
        <v>11.5</v>
      </c>
      <c r="U23" s="150">
        <v>13.5</v>
      </c>
      <c r="V23" s="151">
        <f t="shared" si="8"/>
        <v>13.5</v>
      </c>
      <c r="W23" s="29"/>
      <c r="X23" s="3">
        <v>12.5</v>
      </c>
      <c r="Y23" s="3">
        <v>14</v>
      </c>
      <c r="Z23" s="28">
        <f t="shared" si="9"/>
        <v>13</v>
      </c>
      <c r="AA23" s="3">
        <v>10.5</v>
      </c>
      <c r="AB23" s="3">
        <v>12</v>
      </c>
      <c r="AC23" s="28">
        <f t="shared" si="2"/>
        <v>11</v>
      </c>
      <c r="AD23" s="3">
        <v>10.5</v>
      </c>
      <c r="AE23" s="3">
        <v>11.5</v>
      </c>
      <c r="AF23" s="28">
        <f t="shared" si="3"/>
        <v>10.833333333333334</v>
      </c>
      <c r="AG23" s="3">
        <v>8</v>
      </c>
      <c r="AH23" s="3">
        <v>12</v>
      </c>
      <c r="AI23" s="3">
        <v>11.5</v>
      </c>
      <c r="AJ23" s="3">
        <v>13.5</v>
      </c>
    </row>
    <row r="24" spans="1:36" s="2" customFormat="1" ht="18" customHeight="1">
      <c r="A24" s="367"/>
      <c r="B24" s="16">
        <f t="shared" si="10"/>
        <v>9</v>
      </c>
      <c r="C24" s="325" t="s">
        <v>435</v>
      </c>
      <c r="D24" s="325" t="s">
        <v>438</v>
      </c>
      <c r="E24" s="325" t="s">
        <v>439</v>
      </c>
      <c r="F24" s="3" t="s">
        <v>526</v>
      </c>
      <c r="G24" s="3" t="s">
        <v>527</v>
      </c>
      <c r="H24" s="28" t="e">
        <f t="shared" si="4"/>
        <v>#VALUE!</v>
      </c>
      <c r="I24" s="152" t="s">
        <v>526</v>
      </c>
      <c r="J24" s="152" t="s">
        <v>526</v>
      </c>
      <c r="K24" s="28" t="e">
        <f t="shared" si="0"/>
        <v>#VALUE!</v>
      </c>
      <c r="L24" s="3" t="s">
        <v>526</v>
      </c>
      <c r="M24" s="3" t="s">
        <v>526</v>
      </c>
      <c r="N24" s="28" t="e">
        <f t="shared" si="1"/>
        <v>#VALUE!</v>
      </c>
      <c r="O24" s="3" t="s">
        <v>526</v>
      </c>
      <c r="P24" s="150" t="str">
        <f t="shared" si="5"/>
        <v>\</v>
      </c>
      <c r="Q24" s="3" t="s">
        <v>526</v>
      </c>
      <c r="R24" s="150" t="str">
        <f t="shared" si="6"/>
        <v>\</v>
      </c>
      <c r="S24" s="3" t="s">
        <v>526</v>
      </c>
      <c r="T24" s="151" t="str">
        <f t="shared" si="7"/>
        <v>\</v>
      </c>
      <c r="U24" s="150">
        <v>0</v>
      </c>
      <c r="V24" s="151">
        <f t="shared" si="8"/>
        <v>0</v>
      </c>
      <c r="W24" s="29"/>
      <c r="X24" s="3" t="s">
        <v>526</v>
      </c>
      <c r="Y24" s="3" t="s">
        <v>526</v>
      </c>
      <c r="Z24" s="28" t="e">
        <f t="shared" si="9"/>
        <v>#VALUE!</v>
      </c>
      <c r="AA24" s="3" t="s">
        <v>528</v>
      </c>
      <c r="AB24" s="3" t="s">
        <v>526</v>
      </c>
      <c r="AC24" s="28" t="e">
        <f t="shared" si="2"/>
        <v>#VALUE!</v>
      </c>
      <c r="AD24" s="3"/>
      <c r="AE24" s="3"/>
      <c r="AF24" s="28" t="s">
        <v>532</v>
      </c>
      <c r="AG24" s="3" t="s">
        <v>526</v>
      </c>
      <c r="AH24" s="3" t="s">
        <v>535</v>
      </c>
      <c r="AI24" s="3" t="s">
        <v>526</v>
      </c>
      <c r="AJ24" s="3" t="s">
        <v>526</v>
      </c>
    </row>
    <row r="25" spans="1:36" s="2" customFormat="1" ht="18" customHeight="1">
      <c r="A25" s="367"/>
      <c r="B25" s="16">
        <f t="shared" si="10"/>
        <v>10</v>
      </c>
      <c r="C25" s="325" t="s">
        <v>440</v>
      </c>
      <c r="D25" s="325" t="s">
        <v>442</v>
      </c>
      <c r="E25" s="325" t="s">
        <v>443</v>
      </c>
      <c r="F25" s="3">
        <v>14</v>
      </c>
      <c r="G25" s="3">
        <v>7.5</v>
      </c>
      <c r="H25" s="28">
        <f t="shared" si="4"/>
        <v>11.833333333333334</v>
      </c>
      <c r="I25" s="152">
        <v>9</v>
      </c>
      <c r="J25" s="152">
        <v>14</v>
      </c>
      <c r="K25" s="28">
        <f t="shared" si="0"/>
        <v>10.666666666666666</v>
      </c>
      <c r="L25" s="3">
        <v>11.5</v>
      </c>
      <c r="M25" s="3">
        <v>14.5</v>
      </c>
      <c r="N25" s="28">
        <f t="shared" si="1"/>
        <v>12.5</v>
      </c>
      <c r="O25" s="3">
        <v>13.5</v>
      </c>
      <c r="P25" s="150">
        <f t="shared" si="5"/>
        <v>13.5</v>
      </c>
      <c r="Q25" s="3">
        <v>10</v>
      </c>
      <c r="R25" s="150">
        <f t="shared" si="6"/>
        <v>10</v>
      </c>
      <c r="S25" s="3">
        <v>13.5</v>
      </c>
      <c r="T25" s="151">
        <f t="shared" si="7"/>
        <v>13.5</v>
      </c>
      <c r="U25" s="150">
        <v>12.5</v>
      </c>
      <c r="V25" s="151">
        <f t="shared" si="8"/>
        <v>12.5</v>
      </c>
      <c r="W25" s="29"/>
      <c r="X25" s="3">
        <v>7.5</v>
      </c>
      <c r="Y25" s="3">
        <v>12.5</v>
      </c>
      <c r="Z25" s="28">
        <f t="shared" si="9"/>
        <v>9.1666666666666661</v>
      </c>
      <c r="AA25" s="3">
        <v>11.5</v>
      </c>
      <c r="AB25" s="3">
        <v>14</v>
      </c>
      <c r="AC25" s="28">
        <f t="shared" si="2"/>
        <v>12.333333333333334</v>
      </c>
      <c r="AD25" s="3">
        <v>10</v>
      </c>
      <c r="AE25" s="3">
        <v>13</v>
      </c>
      <c r="AF25" s="28">
        <f t="shared" si="3"/>
        <v>11</v>
      </c>
      <c r="AG25" s="3">
        <v>9</v>
      </c>
      <c r="AH25" s="3">
        <v>12</v>
      </c>
      <c r="AI25" s="3">
        <v>13.5</v>
      </c>
      <c r="AJ25" s="3">
        <v>10</v>
      </c>
    </row>
    <row r="26" spans="1:36" s="2" customFormat="1" ht="18" customHeight="1">
      <c r="A26" s="367"/>
      <c r="B26" s="16">
        <f t="shared" si="10"/>
        <v>11</v>
      </c>
      <c r="C26" s="325" t="s">
        <v>444</v>
      </c>
      <c r="D26" s="325" t="s">
        <v>446</v>
      </c>
      <c r="E26" s="325" t="s">
        <v>44</v>
      </c>
      <c r="F26" s="3">
        <v>10</v>
      </c>
      <c r="G26" s="3">
        <v>9</v>
      </c>
      <c r="H26" s="28">
        <f t="shared" si="4"/>
        <v>9.6666666666666661</v>
      </c>
      <c r="I26" s="152">
        <v>1.5</v>
      </c>
      <c r="J26" s="152">
        <v>10.5</v>
      </c>
      <c r="K26" s="28">
        <f t="shared" si="0"/>
        <v>4.5</v>
      </c>
      <c r="L26" s="3">
        <v>5</v>
      </c>
      <c r="M26" s="3">
        <v>11</v>
      </c>
      <c r="N26" s="28">
        <f t="shared" si="1"/>
        <v>7</v>
      </c>
      <c r="O26" s="3">
        <v>6.5</v>
      </c>
      <c r="P26" s="150">
        <f t="shared" si="5"/>
        <v>6.5</v>
      </c>
      <c r="Q26" s="3">
        <v>4.5</v>
      </c>
      <c r="R26" s="150">
        <f t="shared" si="6"/>
        <v>4.5</v>
      </c>
      <c r="S26" s="3">
        <v>12</v>
      </c>
      <c r="T26" s="151">
        <f t="shared" si="7"/>
        <v>12</v>
      </c>
      <c r="U26" s="150">
        <v>3.5</v>
      </c>
      <c r="V26" s="151">
        <f t="shared" si="8"/>
        <v>3.5</v>
      </c>
      <c r="W26" s="29"/>
      <c r="X26" s="3">
        <v>9.5</v>
      </c>
      <c r="Y26" s="3">
        <v>10</v>
      </c>
      <c r="Z26" s="28">
        <f t="shared" si="9"/>
        <v>9.6666666666666661</v>
      </c>
      <c r="AA26" s="3">
        <v>6.5</v>
      </c>
      <c r="AB26" s="3">
        <v>12</v>
      </c>
      <c r="AC26" s="28">
        <f t="shared" si="2"/>
        <v>8.3333333333333339</v>
      </c>
      <c r="AD26" s="3">
        <v>10</v>
      </c>
      <c r="AE26" s="3">
        <v>9</v>
      </c>
      <c r="AF26" s="28">
        <f t="shared" si="3"/>
        <v>9.6666666666666661</v>
      </c>
      <c r="AG26" s="3">
        <v>7</v>
      </c>
      <c r="AH26" s="3">
        <v>11</v>
      </c>
      <c r="AI26" s="3">
        <v>11.5</v>
      </c>
      <c r="AJ26" s="3">
        <v>10</v>
      </c>
    </row>
    <row r="27" spans="1:36" s="2" customFormat="1" ht="18" customHeight="1">
      <c r="A27" s="367"/>
      <c r="B27" s="16">
        <f t="shared" si="10"/>
        <v>12</v>
      </c>
      <c r="C27" s="325" t="s">
        <v>447</v>
      </c>
      <c r="D27" s="325" t="s">
        <v>449</v>
      </c>
      <c r="E27" s="325" t="s">
        <v>450</v>
      </c>
      <c r="F27" s="3">
        <v>14</v>
      </c>
      <c r="G27" s="3">
        <v>10</v>
      </c>
      <c r="H27" s="28">
        <f t="shared" si="4"/>
        <v>12.666666666666666</v>
      </c>
      <c r="I27" s="152">
        <v>11</v>
      </c>
      <c r="J27" s="152">
        <v>12.25</v>
      </c>
      <c r="K27" s="28">
        <f t="shared" si="0"/>
        <v>11.416666666666666</v>
      </c>
      <c r="L27" s="3">
        <v>13</v>
      </c>
      <c r="M27" s="3">
        <v>12</v>
      </c>
      <c r="N27" s="28">
        <f t="shared" si="1"/>
        <v>12.666666666666666</v>
      </c>
      <c r="O27" s="3">
        <v>7.5</v>
      </c>
      <c r="P27" s="150">
        <f t="shared" si="5"/>
        <v>7.5</v>
      </c>
      <c r="Q27" s="3">
        <v>10</v>
      </c>
      <c r="R27" s="150">
        <f t="shared" si="6"/>
        <v>10</v>
      </c>
      <c r="S27" s="3">
        <v>11</v>
      </c>
      <c r="T27" s="151">
        <f t="shared" si="7"/>
        <v>11</v>
      </c>
      <c r="U27" s="150">
        <v>16.5</v>
      </c>
      <c r="V27" s="151">
        <f t="shared" si="8"/>
        <v>16.5</v>
      </c>
      <c r="W27" s="29"/>
      <c r="X27" s="3">
        <v>13.5</v>
      </c>
      <c r="Y27" s="3">
        <v>11.5</v>
      </c>
      <c r="Z27" s="28">
        <f t="shared" si="9"/>
        <v>12.833333333333334</v>
      </c>
      <c r="AA27" s="3">
        <v>11.5</v>
      </c>
      <c r="AB27" s="3">
        <v>13</v>
      </c>
      <c r="AC27" s="28">
        <f t="shared" si="2"/>
        <v>12</v>
      </c>
      <c r="AD27" s="3">
        <v>11</v>
      </c>
      <c r="AE27" s="3">
        <v>9.5</v>
      </c>
      <c r="AF27" s="28">
        <f t="shared" si="3"/>
        <v>10.5</v>
      </c>
      <c r="AG27" s="3">
        <v>6</v>
      </c>
      <c r="AH27" s="3">
        <v>11</v>
      </c>
      <c r="AI27" s="3">
        <v>11</v>
      </c>
      <c r="AJ27" s="3">
        <v>8</v>
      </c>
    </row>
    <row r="28" spans="1:36" s="2" customFormat="1" ht="18" customHeight="1">
      <c r="A28" s="367"/>
      <c r="B28" s="16">
        <f t="shared" si="10"/>
        <v>13</v>
      </c>
      <c r="C28" s="325" t="s">
        <v>451</v>
      </c>
      <c r="D28" s="325" t="s">
        <v>454</v>
      </c>
      <c r="E28" s="325" t="s">
        <v>455</v>
      </c>
      <c r="F28" s="3">
        <v>4</v>
      </c>
      <c r="G28" s="3">
        <v>9</v>
      </c>
      <c r="H28" s="28">
        <f t="shared" si="4"/>
        <v>5.666666666666667</v>
      </c>
      <c r="I28" s="153">
        <v>2.5</v>
      </c>
      <c r="J28" s="153">
        <v>11</v>
      </c>
      <c r="K28" s="28">
        <f t="shared" si="0"/>
        <v>5.333333333333333</v>
      </c>
      <c r="L28" s="3">
        <v>7</v>
      </c>
      <c r="M28" s="3">
        <v>11.5</v>
      </c>
      <c r="N28" s="28">
        <f t="shared" si="1"/>
        <v>8.5</v>
      </c>
      <c r="O28" s="3">
        <v>7.5</v>
      </c>
      <c r="P28" s="150">
        <f t="shared" si="5"/>
        <v>7.5</v>
      </c>
      <c r="Q28" s="3">
        <v>5</v>
      </c>
      <c r="R28" s="150">
        <f t="shared" si="6"/>
        <v>5</v>
      </c>
      <c r="S28" s="149">
        <v>11</v>
      </c>
      <c r="T28" s="151">
        <f t="shared" si="7"/>
        <v>11</v>
      </c>
      <c r="U28" s="150">
        <v>4</v>
      </c>
      <c r="V28" s="151">
        <f t="shared" si="8"/>
        <v>4</v>
      </c>
      <c r="W28" s="29"/>
      <c r="X28" s="3" t="s">
        <v>526</v>
      </c>
      <c r="Y28" s="3" t="s">
        <v>526</v>
      </c>
      <c r="Z28" s="28" t="e">
        <f t="shared" si="9"/>
        <v>#VALUE!</v>
      </c>
      <c r="AA28" s="3" t="s">
        <v>528</v>
      </c>
      <c r="AB28" s="3" t="s">
        <v>526</v>
      </c>
      <c r="AC28" s="28" t="e">
        <f t="shared" si="2"/>
        <v>#VALUE!</v>
      </c>
      <c r="AD28" s="3" t="s">
        <v>526</v>
      </c>
      <c r="AE28" s="3" t="s">
        <v>526</v>
      </c>
      <c r="AF28" s="28" t="s">
        <v>532</v>
      </c>
      <c r="AG28" s="3" t="s">
        <v>526</v>
      </c>
      <c r="AH28" s="3">
        <v>11</v>
      </c>
      <c r="AI28" s="3" t="s">
        <v>526</v>
      </c>
      <c r="AJ28" s="3" t="s">
        <v>526</v>
      </c>
    </row>
    <row r="29" spans="1:36" s="2" customFormat="1" ht="18" customHeight="1">
      <c r="A29" s="367"/>
      <c r="B29" s="16">
        <f t="shared" si="10"/>
        <v>14</v>
      </c>
      <c r="C29" s="325" t="s">
        <v>456</v>
      </c>
      <c r="D29" s="325" t="s">
        <v>459</v>
      </c>
      <c r="E29" s="325" t="s">
        <v>460</v>
      </c>
      <c r="F29" s="3">
        <v>13</v>
      </c>
      <c r="G29" s="3">
        <v>13</v>
      </c>
      <c r="H29" s="28">
        <f t="shared" si="4"/>
        <v>13</v>
      </c>
      <c r="I29" s="152">
        <v>8.5</v>
      </c>
      <c r="J29" s="152">
        <v>12.25</v>
      </c>
      <c r="K29" s="28">
        <f t="shared" si="0"/>
        <v>9.75</v>
      </c>
      <c r="L29" s="3">
        <v>10</v>
      </c>
      <c r="M29" s="3">
        <v>10</v>
      </c>
      <c r="N29" s="28">
        <f t="shared" si="1"/>
        <v>10</v>
      </c>
      <c r="O29" s="3">
        <v>7</v>
      </c>
      <c r="P29" s="150">
        <f t="shared" si="5"/>
        <v>7</v>
      </c>
      <c r="Q29" s="3">
        <v>5</v>
      </c>
      <c r="R29" s="150">
        <f t="shared" si="6"/>
        <v>5</v>
      </c>
      <c r="S29" s="3">
        <v>14</v>
      </c>
      <c r="T29" s="151">
        <f t="shared" si="7"/>
        <v>14</v>
      </c>
      <c r="U29" s="150">
        <v>11.5</v>
      </c>
      <c r="V29" s="151">
        <f t="shared" si="8"/>
        <v>11.5</v>
      </c>
      <c r="W29" s="29"/>
      <c r="X29" s="3">
        <v>11.5</v>
      </c>
      <c r="Y29" s="3">
        <v>13.5</v>
      </c>
      <c r="Z29" s="28">
        <f t="shared" si="9"/>
        <v>12.166666666666666</v>
      </c>
      <c r="AA29" s="3">
        <v>17</v>
      </c>
      <c r="AB29" s="3">
        <v>14</v>
      </c>
      <c r="AC29" s="28">
        <f t="shared" si="2"/>
        <v>16</v>
      </c>
      <c r="AD29" s="3">
        <v>11</v>
      </c>
      <c r="AE29" s="3">
        <v>13</v>
      </c>
      <c r="AF29" s="28">
        <f t="shared" si="3"/>
        <v>11.666666666666666</v>
      </c>
      <c r="AG29" s="3">
        <v>10.5</v>
      </c>
      <c r="AH29" s="3">
        <v>12</v>
      </c>
      <c r="AI29" s="3">
        <v>14.5</v>
      </c>
      <c r="AJ29" s="3">
        <v>15.5</v>
      </c>
    </row>
    <row r="30" spans="1:36" s="2" customFormat="1" ht="18" customHeight="1">
      <c r="A30" s="367"/>
      <c r="B30" s="16">
        <f t="shared" si="10"/>
        <v>15</v>
      </c>
      <c r="C30" s="325" t="s">
        <v>461</v>
      </c>
      <c r="D30" s="325" t="s">
        <v>463</v>
      </c>
      <c r="E30" s="325" t="s">
        <v>79</v>
      </c>
      <c r="F30" s="3">
        <v>12</v>
      </c>
      <c r="G30" s="3">
        <v>13</v>
      </c>
      <c r="H30" s="28">
        <f t="shared" si="4"/>
        <v>12.333333333333334</v>
      </c>
      <c r="I30" s="152">
        <v>10</v>
      </c>
      <c r="J30" s="152">
        <v>11.5</v>
      </c>
      <c r="K30" s="28">
        <f t="shared" si="0"/>
        <v>10.5</v>
      </c>
      <c r="L30" s="3">
        <v>11</v>
      </c>
      <c r="M30" s="3">
        <v>13</v>
      </c>
      <c r="N30" s="28">
        <f t="shared" si="1"/>
        <v>11.666666666666666</v>
      </c>
      <c r="O30" s="3">
        <v>11.5</v>
      </c>
      <c r="P30" s="150">
        <f t="shared" si="5"/>
        <v>11.5</v>
      </c>
      <c r="Q30" s="3">
        <v>10</v>
      </c>
      <c r="R30" s="150">
        <f t="shared" si="6"/>
        <v>10</v>
      </c>
      <c r="S30" s="3">
        <v>14</v>
      </c>
      <c r="T30" s="151">
        <f t="shared" si="7"/>
        <v>14</v>
      </c>
      <c r="U30" s="150">
        <v>11</v>
      </c>
      <c r="V30" s="151">
        <f t="shared" si="8"/>
        <v>11</v>
      </c>
      <c r="W30" s="29"/>
      <c r="X30" s="3">
        <v>13.5</v>
      </c>
      <c r="Y30" s="3">
        <v>14</v>
      </c>
      <c r="Z30" s="28">
        <f t="shared" si="9"/>
        <v>13.666666666666666</v>
      </c>
      <c r="AA30" s="3">
        <v>15.5</v>
      </c>
      <c r="AB30" s="3">
        <v>14</v>
      </c>
      <c r="AC30" s="28">
        <f t="shared" si="2"/>
        <v>15</v>
      </c>
      <c r="AD30" s="3">
        <v>11</v>
      </c>
      <c r="AE30" s="3">
        <v>15</v>
      </c>
      <c r="AF30" s="28">
        <f t="shared" si="3"/>
        <v>12.333333333333334</v>
      </c>
      <c r="AG30" s="3">
        <v>10</v>
      </c>
      <c r="AH30" s="3">
        <v>12</v>
      </c>
      <c r="AI30" s="3">
        <v>14</v>
      </c>
      <c r="AJ30" s="3">
        <v>16</v>
      </c>
    </row>
    <row r="31" spans="1:36" s="2" customFormat="1" ht="18" customHeight="1">
      <c r="A31" s="367"/>
      <c r="B31" s="16">
        <f t="shared" si="10"/>
        <v>16</v>
      </c>
      <c r="C31" s="325" t="s">
        <v>464</v>
      </c>
      <c r="D31" s="325" t="s">
        <v>466</v>
      </c>
      <c r="E31" s="325" t="s">
        <v>52</v>
      </c>
      <c r="F31" s="3">
        <v>16</v>
      </c>
      <c r="G31" s="3">
        <v>11</v>
      </c>
      <c r="H31" s="28">
        <f t="shared" si="4"/>
        <v>14.333333333333334</v>
      </c>
      <c r="I31" s="152">
        <v>0.5</v>
      </c>
      <c r="J31" s="152">
        <v>11</v>
      </c>
      <c r="K31" s="28">
        <f t="shared" si="0"/>
        <v>4</v>
      </c>
      <c r="L31" s="3">
        <v>12</v>
      </c>
      <c r="M31" s="3">
        <v>12.5</v>
      </c>
      <c r="N31" s="28">
        <f t="shared" si="1"/>
        <v>12.166666666666666</v>
      </c>
      <c r="O31" s="3">
        <v>8.5</v>
      </c>
      <c r="P31" s="150">
        <f t="shared" si="5"/>
        <v>8.5</v>
      </c>
      <c r="Q31" s="3">
        <v>10</v>
      </c>
      <c r="R31" s="150">
        <f t="shared" si="6"/>
        <v>10</v>
      </c>
      <c r="S31" s="3">
        <v>11.5</v>
      </c>
      <c r="T31" s="151">
        <f t="shared" si="7"/>
        <v>11.5</v>
      </c>
      <c r="U31" s="150">
        <v>5</v>
      </c>
      <c r="V31" s="151">
        <f t="shared" si="8"/>
        <v>5</v>
      </c>
      <c r="W31" s="29"/>
      <c r="X31" s="3">
        <v>14.5</v>
      </c>
      <c r="Y31" s="3">
        <v>11.5</v>
      </c>
      <c r="Z31" s="28">
        <f t="shared" si="9"/>
        <v>13.5</v>
      </c>
      <c r="AA31" s="3">
        <v>10.5</v>
      </c>
      <c r="AB31" s="3">
        <v>11</v>
      </c>
      <c r="AC31" s="28">
        <f t="shared" si="2"/>
        <v>10.666666666666666</v>
      </c>
      <c r="AD31" s="3">
        <v>11</v>
      </c>
      <c r="AE31" s="3">
        <v>9</v>
      </c>
      <c r="AF31" s="28">
        <f t="shared" si="3"/>
        <v>10.333333333333334</v>
      </c>
      <c r="AG31" s="3">
        <v>8</v>
      </c>
      <c r="AH31" s="3">
        <v>12</v>
      </c>
      <c r="AI31" s="3">
        <v>12</v>
      </c>
      <c r="AJ31" s="3">
        <v>11.5</v>
      </c>
    </row>
    <row r="32" spans="1:36" s="2" customFormat="1" ht="18" customHeight="1">
      <c r="A32" s="367"/>
      <c r="B32" s="16">
        <f t="shared" si="10"/>
        <v>17</v>
      </c>
      <c r="C32" s="325" t="s">
        <v>467</v>
      </c>
      <c r="D32" s="325" t="s">
        <v>469</v>
      </c>
      <c r="E32" s="325" t="s">
        <v>470</v>
      </c>
      <c r="F32" s="3">
        <v>13</v>
      </c>
      <c r="G32" s="3">
        <v>10</v>
      </c>
      <c r="H32" s="28">
        <f t="shared" si="4"/>
        <v>12</v>
      </c>
      <c r="I32" s="152">
        <v>2</v>
      </c>
      <c r="J32" s="152">
        <v>9</v>
      </c>
      <c r="K32" s="28">
        <f t="shared" si="0"/>
        <v>4.333333333333333</v>
      </c>
      <c r="L32" s="3">
        <v>10</v>
      </c>
      <c r="M32" s="3">
        <v>11</v>
      </c>
      <c r="N32" s="28">
        <f t="shared" si="1"/>
        <v>10.333333333333334</v>
      </c>
      <c r="O32" s="3">
        <v>8.5</v>
      </c>
      <c r="P32" s="150">
        <f t="shared" si="5"/>
        <v>8.5</v>
      </c>
      <c r="Q32" s="3">
        <v>10</v>
      </c>
      <c r="R32" s="150">
        <f t="shared" si="6"/>
        <v>10</v>
      </c>
      <c r="S32" s="3">
        <v>11.5</v>
      </c>
      <c r="T32" s="151">
        <f t="shared" si="7"/>
        <v>11.5</v>
      </c>
      <c r="U32" s="150">
        <v>8.5</v>
      </c>
      <c r="V32" s="151">
        <f t="shared" si="8"/>
        <v>8.5</v>
      </c>
      <c r="W32" s="29"/>
      <c r="X32" s="3">
        <v>7.5</v>
      </c>
      <c r="Y32" s="3">
        <v>10.5</v>
      </c>
      <c r="Z32" s="28">
        <f t="shared" si="9"/>
        <v>8.5</v>
      </c>
      <c r="AA32" s="3">
        <v>9</v>
      </c>
      <c r="AB32" s="3">
        <v>11</v>
      </c>
      <c r="AC32" s="28">
        <f t="shared" si="2"/>
        <v>9.6666666666666661</v>
      </c>
      <c r="AD32" s="3">
        <v>6</v>
      </c>
      <c r="AE32" s="3">
        <v>10</v>
      </c>
      <c r="AF32" s="28">
        <f t="shared" si="3"/>
        <v>7.333333333333333</v>
      </c>
      <c r="AG32" s="3">
        <v>4</v>
      </c>
      <c r="AH32" s="3">
        <v>11</v>
      </c>
      <c r="AI32" s="3">
        <v>11.5</v>
      </c>
      <c r="AJ32" s="3">
        <v>13.5</v>
      </c>
    </row>
    <row r="33" spans="1:36" s="2" customFormat="1" ht="18" customHeight="1">
      <c r="A33" s="367"/>
      <c r="B33" s="16">
        <f t="shared" si="10"/>
        <v>18</v>
      </c>
      <c r="C33" s="325" t="s">
        <v>111</v>
      </c>
      <c r="D33" s="325" t="s">
        <v>112</v>
      </c>
      <c r="E33" s="325" t="s">
        <v>113</v>
      </c>
      <c r="F33" s="3">
        <v>10.5</v>
      </c>
      <c r="G33" s="3">
        <v>10.5</v>
      </c>
      <c r="H33" s="28">
        <f t="shared" si="4"/>
        <v>10.5</v>
      </c>
      <c r="I33" s="152">
        <v>5</v>
      </c>
      <c r="J33" s="152">
        <v>12</v>
      </c>
      <c r="K33" s="28">
        <f t="shared" si="0"/>
        <v>7.333333333333333</v>
      </c>
      <c r="L33" s="3">
        <v>7.5</v>
      </c>
      <c r="M33" s="3">
        <v>10</v>
      </c>
      <c r="N33" s="28">
        <f t="shared" si="1"/>
        <v>8.3333333333333339</v>
      </c>
      <c r="O33" s="3">
        <v>8</v>
      </c>
      <c r="P33" s="150">
        <f t="shared" si="5"/>
        <v>8</v>
      </c>
      <c r="Q33" s="3">
        <v>11</v>
      </c>
      <c r="R33" s="150">
        <f t="shared" si="6"/>
        <v>11</v>
      </c>
      <c r="S33" s="3">
        <v>10</v>
      </c>
      <c r="T33" s="151">
        <f t="shared" si="7"/>
        <v>10</v>
      </c>
      <c r="U33" s="150">
        <v>3.5</v>
      </c>
      <c r="V33" s="151">
        <f t="shared" si="8"/>
        <v>3.5</v>
      </c>
      <c r="W33" s="29"/>
      <c r="X33" s="3">
        <v>1</v>
      </c>
      <c r="Y33" s="3">
        <v>11</v>
      </c>
      <c r="Z33" s="28">
        <f t="shared" si="9"/>
        <v>4.333333333333333</v>
      </c>
      <c r="AA33" s="3">
        <v>10</v>
      </c>
      <c r="AB33" s="3">
        <v>10</v>
      </c>
      <c r="AC33" s="28">
        <f t="shared" si="2"/>
        <v>10</v>
      </c>
      <c r="AD33" s="3">
        <v>3.5</v>
      </c>
      <c r="AE33" s="3">
        <v>5</v>
      </c>
      <c r="AF33" s="28">
        <f t="shared" si="3"/>
        <v>4</v>
      </c>
      <c r="AG33" s="3">
        <v>3</v>
      </c>
      <c r="AH33" s="3" t="s">
        <v>535</v>
      </c>
      <c r="AI33" s="3">
        <v>10</v>
      </c>
      <c r="AJ33" s="3" t="s">
        <v>526</v>
      </c>
    </row>
    <row r="34" spans="1:36" s="2" customFormat="1" ht="18" customHeight="1">
      <c r="A34" s="367"/>
      <c r="B34" s="16">
        <f t="shared" si="10"/>
        <v>19</v>
      </c>
      <c r="C34" s="325" t="s">
        <v>137</v>
      </c>
      <c r="D34" s="325" t="s">
        <v>138</v>
      </c>
      <c r="E34" s="325" t="s">
        <v>49</v>
      </c>
      <c r="F34" s="3">
        <v>11</v>
      </c>
      <c r="G34" s="3">
        <v>8.5</v>
      </c>
      <c r="H34" s="28">
        <f t="shared" si="4"/>
        <v>10.166666666666666</v>
      </c>
      <c r="I34" s="152">
        <v>8.5</v>
      </c>
      <c r="J34" s="152">
        <v>13</v>
      </c>
      <c r="K34" s="28">
        <f t="shared" si="0"/>
        <v>10</v>
      </c>
      <c r="L34" s="3">
        <v>11.17</v>
      </c>
      <c r="M34" s="3">
        <v>11.17</v>
      </c>
      <c r="N34" s="28">
        <f t="shared" si="1"/>
        <v>11.17</v>
      </c>
      <c r="O34" s="3">
        <v>11.5</v>
      </c>
      <c r="P34" s="150">
        <f t="shared" si="5"/>
        <v>11.5</v>
      </c>
      <c r="Q34" s="3">
        <v>10</v>
      </c>
      <c r="R34" s="150">
        <f t="shared" si="6"/>
        <v>10</v>
      </c>
      <c r="S34" s="3">
        <v>10</v>
      </c>
      <c r="T34" s="151">
        <f t="shared" si="7"/>
        <v>10</v>
      </c>
      <c r="U34" s="150">
        <v>10.5</v>
      </c>
      <c r="V34" s="151">
        <f t="shared" si="8"/>
        <v>10.5</v>
      </c>
      <c r="W34" s="29"/>
      <c r="X34" s="3">
        <v>11.08</v>
      </c>
      <c r="Y34" s="3">
        <v>11.08</v>
      </c>
      <c r="Z34" s="28">
        <f t="shared" si="9"/>
        <v>11.08</v>
      </c>
      <c r="AA34" s="3">
        <v>10</v>
      </c>
      <c r="AB34" s="3">
        <v>10</v>
      </c>
      <c r="AC34" s="28">
        <f t="shared" si="2"/>
        <v>10</v>
      </c>
      <c r="AD34" s="3">
        <v>10.17</v>
      </c>
      <c r="AE34" s="3">
        <v>10.17</v>
      </c>
      <c r="AF34" s="28">
        <f t="shared" si="3"/>
        <v>10.17</v>
      </c>
      <c r="AG34" s="3">
        <v>14</v>
      </c>
      <c r="AH34" s="3">
        <v>13</v>
      </c>
      <c r="AI34" s="3">
        <v>10</v>
      </c>
      <c r="AJ34" s="3">
        <v>11</v>
      </c>
    </row>
    <row r="35" spans="1:36" s="2" customFormat="1" ht="18" customHeight="1">
      <c r="A35" s="367"/>
      <c r="B35" s="16">
        <f t="shared" si="10"/>
        <v>20</v>
      </c>
      <c r="C35" s="325" t="s">
        <v>473</v>
      </c>
      <c r="D35" s="325" t="s">
        <v>475</v>
      </c>
      <c r="E35" s="325" t="s">
        <v>476</v>
      </c>
      <c r="F35" s="3">
        <v>9</v>
      </c>
      <c r="G35" s="3">
        <v>12.5</v>
      </c>
      <c r="H35" s="28">
        <f t="shared" si="4"/>
        <v>10.166666666666666</v>
      </c>
      <c r="I35" s="152">
        <v>3</v>
      </c>
      <c r="J35" s="152">
        <v>11</v>
      </c>
      <c r="K35" s="28">
        <f t="shared" si="0"/>
        <v>5.666666666666667</v>
      </c>
      <c r="L35" s="3">
        <v>7</v>
      </c>
      <c r="M35" s="3">
        <v>10.5</v>
      </c>
      <c r="N35" s="28">
        <f t="shared" si="1"/>
        <v>8.1666666666666661</v>
      </c>
      <c r="O35" s="3">
        <v>10</v>
      </c>
      <c r="P35" s="150">
        <f t="shared" si="5"/>
        <v>10</v>
      </c>
      <c r="Q35" s="3">
        <v>10</v>
      </c>
      <c r="R35" s="150">
        <f t="shared" si="6"/>
        <v>10</v>
      </c>
      <c r="S35" s="3">
        <v>11.5</v>
      </c>
      <c r="T35" s="151">
        <f t="shared" si="7"/>
        <v>11.5</v>
      </c>
      <c r="U35" s="150">
        <v>5</v>
      </c>
      <c r="V35" s="151">
        <f t="shared" si="8"/>
        <v>5</v>
      </c>
      <c r="W35" s="29"/>
      <c r="X35" s="3">
        <v>9</v>
      </c>
      <c r="Y35" s="3">
        <v>11</v>
      </c>
      <c r="Z35" s="28">
        <f t="shared" si="9"/>
        <v>9.6666666666666661</v>
      </c>
      <c r="AA35" s="3">
        <v>6.5</v>
      </c>
      <c r="AB35" s="3">
        <v>13</v>
      </c>
      <c r="AC35" s="28">
        <f t="shared" si="2"/>
        <v>8.6666666666666661</v>
      </c>
      <c r="AD35" s="3">
        <v>10.5</v>
      </c>
      <c r="AE35" s="3">
        <v>11</v>
      </c>
      <c r="AF35" s="28">
        <f t="shared" si="3"/>
        <v>10.666666666666666</v>
      </c>
      <c r="AG35" s="3">
        <v>8</v>
      </c>
      <c r="AH35" s="3">
        <v>12</v>
      </c>
      <c r="AI35" s="3">
        <v>11.5</v>
      </c>
      <c r="AJ35" s="3">
        <v>7.5</v>
      </c>
    </row>
    <row r="36" spans="1:36" s="2" customFormat="1" ht="18" customHeight="1">
      <c r="A36" s="367"/>
      <c r="B36" s="16">
        <f t="shared" si="10"/>
        <v>21</v>
      </c>
      <c r="C36" s="325" t="s">
        <v>477</v>
      </c>
      <c r="D36" s="325" t="s">
        <v>479</v>
      </c>
      <c r="E36" s="325" t="s">
        <v>480</v>
      </c>
      <c r="F36" s="3">
        <v>11</v>
      </c>
      <c r="G36" s="3">
        <v>11.5</v>
      </c>
      <c r="H36" s="28">
        <f t="shared" si="4"/>
        <v>11.166666666666666</v>
      </c>
      <c r="I36" s="152">
        <v>10.5</v>
      </c>
      <c r="J36" s="152">
        <v>13</v>
      </c>
      <c r="K36" s="28">
        <f t="shared" si="0"/>
        <v>11.333333333333334</v>
      </c>
      <c r="L36" s="3">
        <v>10.5</v>
      </c>
      <c r="M36" s="3">
        <v>12</v>
      </c>
      <c r="N36" s="28">
        <f t="shared" si="1"/>
        <v>11</v>
      </c>
      <c r="O36" s="3">
        <v>2</v>
      </c>
      <c r="P36" s="150">
        <f t="shared" si="5"/>
        <v>2</v>
      </c>
      <c r="Q36" s="3">
        <v>10</v>
      </c>
      <c r="R36" s="150">
        <f t="shared" si="6"/>
        <v>10</v>
      </c>
      <c r="S36" s="3">
        <v>11.5</v>
      </c>
      <c r="T36" s="151">
        <f t="shared" si="7"/>
        <v>11.5</v>
      </c>
      <c r="U36" s="150">
        <v>8.5</v>
      </c>
      <c r="V36" s="151">
        <f t="shared" si="8"/>
        <v>8.5</v>
      </c>
      <c r="W36" s="29"/>
      <c r="X36" s="3">
        <v>14</v>
      </c>
      <c r="Y36" s="3">
        <v>10</v>
      </c>
      <c r="Z36" s="28">
        <f t="shared" si="9"/>
        <v>12.666666666666666</v>
      </c>
      <c r="AA36" s="3">
        <v>10</v>
      </c>
      <c r="AB36" s="3">
        <v>12</v>
      </c>
      <c r="AC36" s="28">
        <f t="shared" si="2"/>
        <v>10.666666666666666</v>
      </c>
      <c r="AD36" s="3">
        <v>10</v>
      </c>
      <c r="AE36" s="3">
        <v>12.5</v>
      </c>
      <c r="AF36" s="28">
        <f t="shared" si="3"/>
        <v>10.833333333333334</v>
      </c>
      <c r="AG36" s="3">
        <v>6.5</v>
      </c>
      <c r="AH36" s="3">
        <v>11</v>
      </c>
      <c r="AI36" s="3">
        <v>12</v>
      </c>
      <c r="AJ36" s="3">
        <v>14</v>
      </c>
    </row>
    <row r="37" spans="1:36" s="2" customFormat="1" ht="18" customHeight="1">
      <c r="A37" s="367"/>
      <c r="B37" s="16">
        <f t="shared" si="10"/>
        <v>22</v>
      </c>
      <c r="C37" s="325" t="s">
        <v>481</v>
      </c>
      <c r="D37" s="325" t="s">
        <v>483</v>
      </c>
      <c r="E37" s="325" t="s">
        <v>484</v>
      </c>
      <c r="F37" s="3">
        <v>13</v>
      </c>
      <c r="G37" s="3">
        <v>8.5</v>
      </c>
      <c r="H37" s="28">
        <f t="shared" si="4"/>
        <v>11.5</v>
      </c>
      <c r="I37" s="152">
        <v>2.5</v>
      </c>
      <c r="J37" s="152">
        <v>9.75</v>
      </c>
      <c r="K37" s="28">
        <f t="shared" si="0"/>
        <v>4.916666666666667</v>
      </c>
      <c r="L37" s="3">
        <v>8</v>
      </c>
      <c r="M37" s="3">
        <v>10.5</v>
      </c>
      <c r="N37" s="28">
        <f t="shared" si="1"/>
        <v>8.8333333333333339</v>
      </c>
      <c r="O37" s="3">
        <v>6.5</v>
      </c>
      <c r="P37" s="150">
        <f t="shared" si="5"/>
        <v>6.5</v>
      </c>
      <c r="Q37" s="3">
        <v>10</v>
      </c>
      <c r="R37" s="150">
        <f t="shared" si="6"/>
        <v>10</v>
      </c>
      <c r="S37" s="3">
        <v>11.5</v>
      </c>
      <c r="T37" s="151">
        <f t="shared" si="7"/>
        <v>11.5</v>
      </c>
      <c r="U37" s="150">
        <v>8</v>
      </c>
      <c r="V37" s="151">
        <f t="shared" si="8"/>
        <v>8</v>
      </c>
      <c r="W37" s="29"/>
      <c r="X37" s="3">
        <v>10</v>
      </c>
      <c r="Y37" s="3">
        <v>10</v>
      </c>
      <c r="Z37" s="28">
        <f t="shared" si="9"/>
        <v>10</v>
      </c>
      <c r="AA37" s="3">
        <v>10</v>
      </c>
      <c r="AB37" s="3">
        <v>13</v>
      </c>
      <c r="AC37" s="28">
        <f t="shared" si="2"/>
        <v>11</v>
      </c>
      <c r="AD37" s="3">
        <v>10</v>
      </c>
      <c r="AE37" s="3">
        <v>13</v>
      </c>
      <c r="AF37" s="28">
        <f t="shared" si="3"/>
        <v>11</v>
      </c>
      <c r="AG37" s="3">
        <v>6</v>
      </c>
      <c r="AH37" s="3">
        <v>10</v>
      </c>
      <c r="AI37" s="3">
        <v>11.5</v>
      </c>
      <c r="AJ37" s="3">
        <v>10.5</v>
      </c>
    </row>
    <row r="38" spans="1:36" s="2" customFormat="1" ht="15" customHeight="1">
      <c r="A38" s="367"/>
      <c r="B38" s="16">
        <f t="shared" si="10"/>
        <v>23</v>
      </c>
      <c r="C38" s="325" t="s">
        <v>485</v>
      </c>
      <c r="D38" s="325" t="s">
        <v>487</v>
      </c>
      <c r="E38" s="325" t="s">
        <v>488</v>
      </c>
      <c r="F38" s="3">
        <v>1</v>
      </c>
      <c r="G38" s="3" t="s">
        <v>527</v>
      </c>
      <c r="H38" s="28" t="e">
        <f t="shared" si="4"/>
        <v>#VALUE!</v>
      </c>
      <c r="I38" s="152">
        <v>0</v>
      </c>
      <c r="J38" s="152" t="s">
        <v>526</v>
      </c>
      <c r="K38" s="28" t="e">
        <f t="shared" si="0"/>
        <v>#VALUE!</v>
      </c>
      <c r="L38" s="3">
        <v>1.5</v>
      </c>
      <c r="M38" s="3">
        <v>9.5</v>
      </c>
      <c r="N38" s="28">
        <f t="shared" si="1"/>
        <v>4.166666666666667</v>
      </c>
      <c r="O38" s="3">
        <v>2</v>
      </c>
      <c r="P38" s="150">
        <f t="shared" si="5"/>
        <v>2</v>
      </c>
      <c r="Q38" s="3">
        <v>4</v>
      </c>
      <c r="R38" s="150">
        <f t="shared" si="6"/>
        <v>4</v>
      </c>
      <c r="S38" s="3" t="s">
        <v>526</v>
      </c>
      <c r="T38" s="151" t="str">
        <f t="shared" si="7"/>
        <v>\</v>
      </c>
      <c r="U38" s="150">
        <v>0</v>
      </c>
      <c r="V38" s="151">
        <f t="shared" si="8"/>
        <v>0</v>
      </c>
      <c r="W38" s="29"/>
      <c r="X38" s="3">
        <v>0</v>
      </c>
      <c r="Y38" s="3" t="s">
        <v>526</v>
      </c>
      <c r="Z38" s="28" t="e">
        <f t="shared" si="9"/>
        <v>#VALUE!</v>
      </c>
      <c r="AA38" s="3" t="s">
        <v>528</v>
      </c>
      <c r="AB38" s="3" t="s">
        <v>526</v>
      </c>
      <c r="AC38" s="28" t="e">
        <f t="shared" si="2"/>
        <v>#VALUE!</v>
      </c>
      <c r="AD38" s="3">
        <v>3</v>
      </c>
      <c r="AE38" s="3">
        <v>10</v>
      </c>
      <c r="AF38" s="28">
        <f t="shared" si="3"/>
        <v>5.333333333333333</v>
      </c>
      <c r="AG38" s="3">
        <v>1</v>
      </c>
      <c r="AH38" s="3">
        <v>2</v>
      </c>
      <c r="AI38" s="3" t="s">
        <v>526</v>
      </c>
      <c r="AJ38" s="3">
        <v>8</v>
      </c>
    </row>
    <row r="39" spans="1:36" s="2" customFormat="1" ht="15.75">
      <c r="A39" s="367"/>
      <c r="B39" s="16">
        <f t="shared" si="10"/>
        <v>24</v>
      </c>
      <c r="C39" s="325" t="s">
        <v>489</v>
      </c>
      <c r="D39" s="325" t="s">
        <v>491</v>
      </c>
      <c r="E39" s="325" t="s">
        <v>492</v>
      </c>
      <c r="F39" s="3">
        <v>10</v>
      </c>
      <c r="G39" s="3">
        <v>8</v>
      </c>
      <c r="H39" s="28">
        <f t="shared" si="4"/>
        <v>9.3333333333333339</v>
      </c>
      <c r="I39" s="152">
        <v>6.5</v>
      </c>
      <c r="J39" s="152">
        <v>11.5</v>
      </c>
      <c r="K39" s="28">
        <f t="shared" si="0"/>
        <v>8.1666666666666661</v>
      </c>
      <c r="L39" s="3">
        <v>7.5</v>
      </c>
      <c r="M39" s="3">
        <v>13</v>
      </c>
      <c r="N39" s="28">
        <f t="shared" si="1"/>
        <v>9.3333333333333339</v>
      </c>
      <c r="O39" s="3">
        <v>5</v>
      </c>
      <c r="P39" s="150">
        <f t="shared" si="5"/>
        <v>5</v>
      </c>
      <c r="Q39" s="3">
        <v>6.5</v>
      </c>
      <c r="R39" s="150">
        <f t="shared" si="6"/>
        <v>6.5</v>
      </c>
      <c r="S39" s="3">
        <v>14</v>
      </c>
      <c r="T39" s="151">
        <f t="shared" si="7"/>
        <v>14</v>
      </c>
      <c r="U39" s="150">
        <v>1</v>
      </c>
      <c r="V39" s="151">
        <f t="shared" si="8"/>
        <v>1</v>
      </c>
      <c r="W39" s="29"/>
      <c r="X39" s="3">
        <v>8.5</v>
      </c>
      <c r="Y39" s="3">
        <v>10.5</v>
      </c>
      <c r="Z39" s="28">
        <f t="shared" si="9"/>
        <v>9.1666666666666661</v>
      </c>
      <c r="AA39" s="3">
        <v>11.5</v>
      </c>
      <c r="AB39" s="3">
        <v>13</v>
      </c>
      <c r="AC39" s="28">
        <f t="shared" si="2"/>
        <v>12</v>
      </c>
      <c r="AD39" s="3">
        <v>5</v>
      </c>
      <c r="AE39" s="3">
        <v>9</v>
      </c>
      <c r="AF39" s="28">
        <f t="shared" si="3"/>
        <v>6.333333333333333</v>
      </c>
      <c r="AG39" s="3">
        <v>6</v>
      </c>
      <c r="AH39" s="3">
        <v>10</v>
      </c>
      <c r="AI39" s="3">
        <v>14</v>
      </c>
      <c r="AJ39" s="3">
        <v>8.5</v>
      </c>
    </row>
    <row r="40" spans="1:36" ht="15.75">
      <c r="A40" s="367"/>
      <c r="B40" s="16">
        <f t="shared" si="10"/>
        <v>25</v>
      </c>
      <c r="C40" s="325" t="s">
        <v>352</v>
      </c>
      <c r="D40" s="325" t="s">
        <v>353</v>
      </c>
      <c r="E40" s="325" t="s">
        <v>354</v>
      </c>
      <c r="F40" s="3">
        <v>11</v>
      </c>
      <c r="G40" s="3">
        <v>9.5</v>
      </c>
      <c r="H40" s="28">
        <f t="shared" ref="H40:H48" si="11">((F40*2)+G40)/3</f>
        <v>10.5</v>
      </c>
      <c r="I40" s="152">
        <v>7.5</v>
      </c>
      <c r="J40" s="152">
        <v>9.25</v>
      </c>
      <c r="K40" s="28">
        <f t="shared" ref="K40:K48" si="12">((I40*2)+J40)/3</f>
        <v>8.0833333333333339</v>
      </c>
      <c r="L40" s="3">
        <v>12.5</v>
      </c>
      <c r="M40" s="3">
        <v>12.5</v>
      </c>
      <c r="N40" s="28">
        <f t="shared" ref="N40:N48" si="13">((L40*2)+M40)/3</f>
        <v>12.5</v>
      </c>
      <c r="O40" s="3">
        <v>10</v>
      </c>
      <c r="P40" s="150">
        <f t="shared" ref="P40:P48" si="14">O40</f>
        <v>10</v>
      </c>
      <c r="Q40" s="3">
        <v>11.5</v>
      </c>
      <c r="R40" s="150">
        <f t="shared" ref="R40:R48" si="15">Q40</f>
        <v>11.5</v>
      </c>
      <c r="S40" s="3">
        <v>10.5</v>
      </c>
      <c r="T40" s="151">
        <f t="shared" ref="T40:T48" si="16">S40</f>
        <v>10.5</v>
      </c>
      <c r="U40" s="150">
        <v>11</v>
      </c>
      <c r="V40" s="151">
        <f t="shared" ref="V40:V48" si="17">U40</f>
        <v>11</v>
      </c>
      <c r="W40" s="29"/>
      <c r="X40" s="3">
        <v>9.5</v>
      </c>
      <c r="Y40" s="3">
        <v>9.5</v>
      </c>
      <c r="Z40" s="28">
        <f t="shared" ref="Z40:Z48" si="18">((X40*2)+Y40)/3</f>
        <v>9.5</v>
      </c>
      <c r="AA40" s="3">
        <v>13.67</v>
      </c>
      <c r="AB40" s="3">
        <v>13.67</v>
      </c>
      <c r="AC40" s="28">
        <f t="shared" ref="AC40:AC48" si="19">((AA40*2)+AB40)/3</f>
        <v>13.67</v>
      </c>
      <c r="AD40" s="3">
        <v>14</v>
      </c>
      <c r="AE40" s="3">
        <v>14</v>
      </c>
      <c r="AF40" s="28">
        <f t="shared" ref="AF40:AF48" si="20">((AD40*2)+AE40)/3</f>
        <v>14</v>
      </c>
      <c r="AG40" s="3">
        <v>14</v>
      </c>
      <c r="AH40" s="3">
        <v>11.5</v>
      </c>
      <c r="AI40" s="3">
        <v>14</v>
      </c>
      <c r="AJ40" s="3">
        <v>10</v>
      </c>
    </row>
    <row r="41" spans="1:36" ht="15.75">
      <c r="A41" s="367"/>
      <c r="B41" s="16">
        <f t="shared" si="10"/>
        <v>26</v>
      </c>
      <c r="C41" s="325" t="s">
        <v>494</v>
      </c>
      <c r="D41" s="325" t="s">
        <v>496</v>
      </c>
      <c r="E41" s="325" t="s">
        <v>431</v>
      </c>
      <c r="F41" s="3" t="s">
        <v>526</v>
      </c>
      <c r="G41" s="3" t="s">
        <v>527</v>
      </c>
      <c r="H41" s="28" t="e">
        <f t="shared" si="11"/>
        <v>#VALUE!</v>
      </c>
      <c r="I41" s="152" t="s">
        <v>526</v>
      </c>
      <c r="J41" s="152" t="s">
        <v>526</v>
      </c>
      <c r="K41" s="28" t="e">
        <f t="shared" si="12"/>
        <v>#VALUE!</v>
      </c>
      <c r="L41" s="3" t="s">
        <v>526</v>
      </c>
      <c r="M41" s="3" t="s">
        <v>526</v>
      </c>
      <c r="N41" s="28" t="e">
        <f t="shared" si="13"/>
        <v>#VALUE!</v>
      </c>
      <c r="O41" s="3" t="s">
        <v>526</v>
      </c>
      <c r="P41" s="150" t="str">
        <f t="shared" si="14"/>
        <v>\</v>
      </c>
      <c r="Q41" s="3" t="s">
        <v>526</v>
      </c>
      <c r="R41" s="150" t="str">
        <f t="shared" si="15"/>
        <v>\</v>
      </c>
      <c r="S41" s="3" t="s">
        <v>526</v>
      </c>
      <c r="T41" s="151" t="str">
        <f t="shared" si="16"/>
        <v>\</v>
      </c>
      <c r="U41" s="150" t="s">
        <v>528</v>
      </c>
      <c r="V41" s="151" t="str">
        <f t="shared" si="17"/>
        <v>ABS</v>
      </c>
      <c r="W41" s="29"/>
      <c r="X41" s="3" t="s">
        <v>526</v>
      </c>
      <c r="Y41" s="3" t="s">
        <v>526</v>
      </c>
      <c r="Z41" s="28" t="e">
        <f t="shared" si="18"/>
        <v>#VALUE!</v>
      </c>
      <c r="AA41" s="3" t="s">
        <v>528</v>
      </c>
      <c r="AB41" s="3" t="s">
        <v>526</v>
      </c>
      <c r="AC41" s="28" t="e">
        <f t="shared" si="19"/>
        <v>#VALUE!</v>
      </c>
      <c r="AD41" s="3" t="s">
        <v>526</v>
      </c>
      <c r="AE41" s="3" t="s">
        <v>526</v>
      </c>
      <c r="AF41" s="28" t="s">
        <v>532</v>
      </c>
      <c r="AG41" s="3" t="s">
        <v>526</v>
      </c>
      <c r="AH41" s="3" t="s">
        <v>535</v>
      </c>
      <c r="AI41" s="3" t="s">
        <v>526</v>
      </c>
      <c r="AJ41" s="3" t="s">
        <v>526</v>
      </c>
    </row>
    <row r="42" spans="1:36" ht="15.75">
      <c r="A42" s="367"/>
      <c r="B42" s="16">
        <f t="shared" si="10"/>
        <v>27</v>
      </c>
      <c r="C42" s="325" t="s">
        <v>497</v>
      </c>
      <c r="D42" s="325" t="s">
        <v>500</v>
      </c>
      <c r="E42" s="325" t="s">
        <v>501</v>
      </c>
      <c r="F42" s="3">
        <v>14</v>
      </c>
      <c r="G42" s="3">
        <v>8.5</v>
      </c>
      <c r="H42" s="28">
        <f t="shared" si="11"/>
        <v>12.166666666666666</v>
      </c>
      <c r="I42" s="152">
        <v>4</v>
      </c>
      <c r="J42" s="152">
        <v>9.25</v>
      </c>
      <c r="K42" s="28">
        <f t="shared" si="12"/>
        <v>5.75</v>
      </c>
      <c r="L42" s="3">
        <v>8.5</v>
      </c>
      <c r="M42" s="3">
        <v>10</v>
      </c>
      <c r="N42" s="28">
        <f t="shared" si="13"/>
        <v>9</v>
      </c>
      <c r="O42" s="3">
        <v>8</v>
      </c>
      <c r="P42" s="150">
        <f t="shared" si="14"/>
        <v>8</v>
      </c>
      <c r="Q42" s="3">
        <v>12</v>
      </c>
      <c r="R42" s="150">
        <f t="shared" si="15"/>
        <v>12</v>
      </c>
      <c r="S42" s="3">
        <v>11.5</v>
      </c>
      <c r="T42" s="151">
        <f t="shared" si="16"/>
        <v>11.5</v>
      </c>
      <c r="U42" s="150">
        <v>4</v>
      </c>
      <c r="V42" s="151">
        <f t="shared" si="17"/>
        <v>4</v>
      </c>
      <c r="W42" s="29"/>
      <c r="X42" s="3">
        <v>9</v>
      </c>
      <c r="Y42" s="3">
        <v>8</v>
      </c>
      <c r="Z42" s="28">
        <f t="shared" si="18"/>
        <v>8.6666666666666661</v>
      </c>
      <c r="AA42" s="3">
        <v>13.5</v>
      </c>
      <c r="AB42" s="3">
        <v>13</v>
      </c>
      <c r="AC42" s="28">
        <f t="shared" si="19"/>
        <v>13.333333333333334</v>
      </c>
      <c r="AD42" s="3">
        <v>10.5</v>
      </c>
      <c r="AE42" s="3">
        <v>10</v>
      </c>
      <c r="AF42" s="28">
        <f t="shared" si="20"/>
        <v>10.333333333333334</v>
      </c>
      <c r="AG42" s="3">
        <v>5</v>
      </c>
      <c r="AH42" s="3">
        <v>10</v>
      </c>
      <c r="AI42" s="3">
        <v>10.5</v>
      </c>
      <c r="AJ42" s="3">
        <v>10.5</v>
      </c>
    </row>
    <row r="43" spans="1:36" ht="15.75">
      <c r="A43" s="367"/>
      <c r="B43" s="16">
        <f t="shared" si="10"/>
        <v>28</v>
      </c>
      <c r="C43" s="325" t="s">
        <v>502</v>
      </c>
      <c r="D43" s="325" t="s">
        <v>504</v>
      </c>
      <c r="E43" s="325" t="s">
        <v>505</v>
      </c>
      <c r="F43" s="3">
        <v>13</v>
      </c>
      <c r="G43" s="3">
        <v>9</v>
      </c>
      <c r="H43" s="28">
        <f t="shared" si="11"/>
        <v>11.666666666666666</v>
      </c>
      <c r="I43" s="152">
        <v>8</v>
      </c>
      <c r="J43" s="152">
        <v>11</v>
      </c>
      <c r="K43" s="28">
        <f t="shared" si="12"/>
        <v>9</v>
      </c>
      <c r="L43" s="3">
        <v>7</v>
      </c>
      <c r="M43" s="3">
        <v>11</v>
      </c>
      <c r="N43" s="28">
        <f t="shared" si="13"/>
        <v>8.3333333333333339</v>
      </c>
      <c r="O43" s="3">
        <v>5</v>
      </c>
      <c r="P43" s="150">
        <f t="shared" si="14"/>
        <v>5</v>
      </c>
      <c r="Q43" s="3">
        <v>10</v>
      </c>
      <c r="R43" s="150">
        <f t="shared" si="15"/>
        <v>10</v>
      </c>
      <c r="S43" s="3">
        <v>11.5</v>
      </c>
      <c r="T43" s="151">
        <f t="shared" si="16"/>
        <v>11.5</v>
      </c>
      <c r="U43" s="150">
        <v>7.5</v>
      </c>
      <c r="V43" s="151">
        <f t="shared" si="17"/>
        <v>7.5</v>
      </c>
      <c r="W43" s="29"/>
      <c r="X43" s="3">
        <v>11.5</v>
      </c>
      <c r="Y43" s="3">
        <v>9</v>
      </c>
      <c r="Z43" s="28">
        <f t="shared" si="18"/>
        <v>10.666666666666666</v>
      </c>
      <c r="AA43" s="3">
        <v>11</v>
      </c>
      <c r="AB43" s="3">
        <v>13</v>
      </c>
      <c r="AC43" s="28">
        <f t="shared" si="19"/>
        <v>11.666666666666666</v>
      </c>
      <c r="AD43" s="3">
        <v>10</v>
      </c>
      <c r="AE43" s="3">
        <v>13</v>
      </c>
      <c r="AF43" s="28">
        <f t="shared" si="20"/>
        <v>11</v>
      </c>
      <c r="AG43" s="3">
        <v>8</v>
      </c>
      <c r="AH43" s="3">
        <v>11</v>
      </c>
      <c r="AI43" s="3">
        <v>12</v>
      </c>
      <c r="AJ43" s="3">
        <v>16.5</v>
      </c>
    </row>
    <row r="44" spans="1:36" ht="15.75">
      <c r="A44" s="367"/>
      <c r="B44" s="16">
        <f t="shared" si="10"/>
        <v>29</v>
      </c>
      <c r="C44" s="325" t="s">
        <v>161</v>
      </c>
      <c r="D44" s="325" t="s">
        <v>63</v>
      </c>
      <c r="E44" s="325" t="s">
        <v>162</v>
      </c>
      <c r="F44" s="3" t="s">
        <v>526</v>
      </c>
      <c r="G44" s="3" t="s">
        <v>527</v>
      </c>
      <c r="H44" s="28" t="e">
        <f t="shared" si="11"/>
        <v>#VALUE!</v>
      </c>
      <c r="I44" s="152">
        <v>10.25</v>
      </c>
      <c r="J44" s="152">
        <v>10.25</v>
      </c>
      <c r="K44" s="28">
        <f t="shared" si="12"/>
        <v>10.25</v>
      </c>
      <c r="L44" s="3" t="s">
        <v>526</v>
      </c>
      <c r="M44" s="3" t="s">
        <v>526</v>
      </c>
      <c r="N44" s="28" t="e">
        <f t="shared" si="13"/>
        <v>#VALUE!</v>
      </c>
      <c r="O44" s="3">
        <v>10.5</v>
      </c>
      <c r="P44" s="150">
        <f t="shared" si="14"/>
        <v>10.5</v>
      </c>
      <c r="Q44" s="3">
        <v>10</v>
      </c>
      <c r="R44" s="150">
        <f t="shared" si="15"/>
        <v>10</v>
      </c>
      <c r="S44" s="3">
        <v>13.75</v>
      </c>
      <c r="T44" s="151">
        <f t="shared" si="16"/>
        <v>13.75</v>
      </c>
      <c r="U44" s="150" t="s">
        <v>528</v>
      </c>
      <c r="V44" s="151" t="str">
        <f t="shared" si="17"/>
        <v>ABS</v>
      </c>
      <c r="W44" s="29"/>
      <c r="X44" s="3">
        <v>10.33</v>
      </c>
      <c r="Y44" s="3">
        <v>10.33</v>
      </c>
      <c r="Z44" s="28">
        <f t="shared" si="18"/>
        <v>10.33</v>
      </c>
      <c r="AA44" s="3">
        <v>13.5</v>
      </c>
      <c r="AB44" s="3">
        <v>13.5</v>
      </c>
      <c r="AC44" s="28">
        <f t="shared" si="19"/>
        <v>13.5</v>
      </c>
      <c r="AD44" s="3">
        <v>7.33</v>
      </c>
      <c r="AE44" s="3">
        <v>7.33</v>
      </c>
      <c r="AF44" s="28">
        <f t="shared" si="20"/>
        <v>7.330000000000001</v>
      </c>
      <c r="AG44" s="3">
        <v>13</v>
      </c>
      <c r="AH44" s="3">
        <v>12</v>
      </c>
      <c r="AI44" s="3">
        <v>12.5</v>
      </c>
      <c r="AJ44" s="3">
        <v>12</v>
      </c>
    </row>
    <row r="45" spans="1:36" ht="15.75">
      <c r="A45" s="367"/>
      <c r="B45" s="16">
        <f t="shared" si="10"/>
        <v>30</v>
      </c>
      <c r="C45" s="325" t="s">
        <v>359</v>
      </c>
      <c r="D45" s="325" t="s">
        <v>360</v>
      </c>
      <c r="E45" s="325" t="s">
        <v>361</v>
      </c>
      <c r="F45" s="3">
        <v>7</v>
      </c>
      <c r="G45" s="3">
        <v>8</v>
      </c>
      <c r="H45" s="28">
        <f t="shared" si="11"/>
        <v>7.333333333333333</v>
      </c>
      <c r="I45" s="152">
        <v>2</v>
      </c>
      <c r="J45" s="152">
        <v>8.5</v>
      </c>
      <c r="K45" s="28">
        <f t="shared" si="12"/>
        <v>4.166666666666667</v>
      </c>
      <c r="L45" s="3" t="s">
        <v>526</v>
      </c>
      <c r="M45" s="3">
        <v>12.5</v>
      </c>
      <c r="N45" s="28" t="e">
        <f t="shared" si="13"/>
        <v>#VALUE!</v>
      </c>
      <c r="O45" s="3">
        <v>10</v>
      </c>
      <c r="P45" s="150">
        <f t="shared" si="14"/>
        <v>10</v>
      </c>
      <c r="Q45" s="3">
        <v>12</v>
      </c>
      <c r="R45" s="150">
        <f t="shared" si="15"/>
        <v>12</v>
      </c>
      <c r="S45" s="3">
        <v>11</v>
      </c>
      <c r="T45" s="151">
        <f t="shared" si="16"/>
        <v>11</v>
      </c>
      <c r="U45" s="150">
        <v>3.5</v>
      </c>
      <c r="V45" s="151">
        <f t="shared" si="17"/>
        <v>3.5</v>
      </c>
      <c r="W45" s="29"/>
      <c r="X45" s="3">
        <v>9.5</v>
      </c>
      <c r="Y45" s="3">
        <v>9.5</v>
      </c>
      <c r="Z45" s="28">
        <f t="shared" si="18"/>
        <v>9.5</v>
      </c>
      <c r="AA45" s="3">
        <v>12.33</v>
      </c>
      <c r="AB45" s="3">
        <v>12.33</v>
      </c>
      <c r="AC45" s="28">
        <f t="shared" si="19"/>
        <v>12.33</v>
      </c>
      <c r="AD45" s="3">
        <v>12</v>
      </c>
      <c r="AE45" s="3">
        <v>12</v>
      </c>
      <c r="AF45" s="28">
        <f t="shared" si="20"/>
        <v>12</v>
      </c>
      <c r="AG45" s="3">
        <v>12.5</v>
      </c>
      <c r="AH45" s="3">
        <v>12</v>
      </c>
      <c r="AI45" s="3">
        <v>11</v>
      </c>
      <c r="AJ45" s="3">
        <v>7</v>
      </c>
    </row>
    <row r="46" spans="1:36" ht="15.75">
      <c r="A46" s="367"/>
      <c r="B46" s="16">
        <f t="shared" si="10"/>
        <v>31</v>
      </c>
      <c r="C46" s="325" t="s">
        <v>507</v>
      </c>
      <c r="D46" s="325" t="s">
        <v>509</v>
      </c>
      <c r="E46" s="325" t="s">
        <v>510</v>
      </c>
      <c r="F46" s="3">
        <v>12.5</v>
      </c>
      <c r="G46" s="3">
        <v>7</v>
      </c>
      <c r="H46" s="28">
        <f t="shared" si="11"/>
        <v>10.666666666666666</v>
      </c>
      <c r="I46" s="152">
        <v>3.5</v>
      </c>
      <c r="J46" s="152">
        <v>8.75</v>
      </c>
      <c r="K46" s="28">
        <f t="shared" si="12"/>
        <v>5.25</v>
      </c>
      <c r="L46" s="3">
        <v>5</v>
      </c>
      <c r="M46" s="3">
        <v>12</v>
      </c>
      <c r="N46" s="28">
        <f t="shared" si="13"/>
        <v>7.333333333333333</v>
      </c>
      <c r="O46" s="3">
        <v>8</v>
      </c>
      <c r="P46" s="150">
        <f t="shared" si="14"/>
        <v>8</v>
      </c>
      <c r="Q46" s="3">
        <v>6.5</v>
      </c>
      <c r="R46" s="150">
        <f t="shared" si="15"/>
        <v>6.5</v>
      </c>
      <c r="S46" s="3">
        <v>11.5</v>
      </c>
      <c r="T46" s="151">
        <f t="shared" si="16"/>
        <v>11.5</v>
      </c>
      <c r="U46" s="150">
        <v>6</v>
      </c>
      <c r="V46" s="151">
        <f t="shared" si="17"/>
        <v>6</v>
      </c>
      <c r="W46" s="29"/>
      <c r="X46" s="3">
        <v>13</v>
      </c>
      <c r="Y46" s="3">
        <v>10.5</v>
      </c>
      <c r="Z46" s="28">
        <f t="shared" si="18"/>
        <v>12.166666666666666</v>
      </c>
      <c r="AA46" s="3">
        <v>7.5</v>
      </c>
      <c r="AB46" s="3">
        <v>13.5</v>
      </c>
      <c r="AC46" s="28">
        <f t="shared" si="19"/>
        <v>9.5</v>
      </c>
      <c r="AD46" s="3">
        <v>12</v>
      </c>
      <c r="AE46" s="3">
        <v>12.5</v>
      </c>
      <c r="AF46" s="28">
        <f t="shared" si="20"/>
        <v>12.166666666666666</v>
      </c>
      <c r="AG46" s="3">
        <v>4.5</v>
      </c>
      <c r="AH46" s="3">
        <v>11</v>
      </c>
      <c r="AI46" s="3">
        <v>12</v>
      </c>
      <c r="AJ46" s="3">
        <v>4</v>
      </c>
    </row>
    <row r="47" spans="1:36" ht="15.75">
      <c r="A47" s="367"/>
      <c r="B47" s="16">
        <f t="shared" si="10"/>
        <v>32</v>
      </c>
      <c r="C47" s="325" t="s">
        <v>511</v>
      </c>
      <c r="D47" s="325" t="s">
        <v>513</v>
      </c>
      <c r="E47" s="325" t="s">
        <v>514</v>
      </c>
      <c r="F47" s="3">
        <v>11</v>
      </c>
      <c r="G47" s="3">
        <v>13</v>
      </c>
      <c r="H47" s="28">
        <f t="shared" si="11"/>
        <v>11.666666666666666</v>
      </c>
      <c r="I47" s="152">
        <v>8.5</v>
      </c>
      <c r="J47" s="152">
        <v>11</v>
      </c>
      <c r="K47" s="28">
        <f t="shared" si="12"/>
        <v>9.3333333333333339</v>
      </c>
      <c r="L47" s="3">
        <v>7</v>
      </c>
      <c r="M47" s="3">
        <v>10.5</v>
      </c>
      <c r="N47" s="28">
        <f t="shared" si="13"/>
        <v>8.1666666666666661</v>
      </c>
      <c r="O47" s="3">
        <v>6</v>
      </c>
      <c r="P47" s="150">
        <f t="shared" si="14"/>
        <v>6</v>
      </c>
      <c r="Q47" s="3">
        <v>4.5</v>
      </c>
      <c r="R47" s="150">
        <f t="shared" si="15"/>
        <v>4.5</v>
      </c>
      <c r="S47" s="3">
        <v>11.5</v>
      </c>
      <c r="T47" s="151">
        <f t="shared" si="16"/>
        <v>11.5</v>
      </c>
      <c r="U47" s="150">
        <v>6.5</v>
      </c>
      <c r="V47" s="151">
        <f t="shared" si="17"/>
        <v>6.5</v>
      </c>
      <c r="W47" s="29"/>
      <c r="X47" s="3">
        <v>4.5</v>
      </c>
      <c r="Y47" s="3">
        <v>10</v>
      </c>
      <c r="Z47" s="28">
        <f t="shared" si="18"/>
        <v>6.333333333333333</v>
      </c>
      <c r="AA47" s="3">
        <v>14.5</v>
      </c>
      <c r="AB47" s="3">
        <v>14.5</v>
      </c>
      <c r="AC47" s="28">
        <f t="shared" si="19"/>
        <v>14.5</v>
      </c>
      <c r="AD47" s="3">
        <v>10</v>
      </c>
      <c r="AE47" s="3">
        <v>12</v>
      </c>
      <c r="AF47" s="28">
        <f t="shared" si="20"/>
        <v>10.666666666666666</v>
      </c>
      <c r="AG47" s="3">
        <v>8.5</v>
      </c>
      <c r="AH47" s="3">
        <v>11</v>
      </c>
      <c r="AI47" s="3">
        <v>12</v>
      </c>
      <c r="AJ47" s="3">
        <v>7</v>
      </c>
    </row>
    <row r="48" spans="1:36" ht="15.75">
      <c r="A48" s="367"/>
      <c r="B48" s="16">
        <f t="shared" si="10"/>
        <v>33</v>
      </c>
      <c r="C48" s="325" t="s">
        <v>515</v>
      </c>
      <c r="D48" s="325" t="s">
        <v>517</v>
      </c>
      <c r="E48" s="325" t="s">
        <v>518</v>
      </c>
      <c r="F48" s="3">
        <v>14</v>
      </c>
      <c r="G48" s="3">
        <v>12</v>
      </c>
      <c r="H48" s="28">
        <f t="shared" si="11"/>
        <v>13.333333333333334</v>
      </c>
      <c r="I48" s="152">
        <v>6</v>
      </c>
      <c r="J48" s="152">
        <v>13.5</v>
      </c>
      <c r="K48" s="28">
        <f t="shared" si="12"/>
        <v>8.5</v>
      </c>
      <c r="L48" s="3">
        <v>9</v>
      </c>
      <c r="M48" s="3">
        <v>13.5</v>
      </c>
      <c r="N48" s="28">
        <f t="shared" si="13"/>
        <v>10.5</v>
      </c>
      <c r="O48" s="3">
        <v>10</v>
      </c>
      <c r="P48" s="150">
        <f t="shared" si="14"/>
        <v>10</v>
      </c>
      <c r="Q48" s="3">
        <v>6</v>
      </c>
      <c r="R48" s="150">
        <f t="shared" si="15"/>
        <v>6</v>
      </c>
      <c r="S48" s="3">
        <v>11.5</v>
      </c>
      <c r="T48" s="151">
        <f t="shared" si="16"/>
        <v>11.5</v>
      </c>
      <c r="U48" s="150">
        <v>10</v>
      </c>
      <c r="V48" s="151">
        <f t="shared" si="17"/>
        <v>10</v>
      </c>
      <c r="W48" s="29"/>
      <c r="X48" s="3">
        <v>14.5</v>
      </c>
      <c r="Y48" s="3">
        <v>13</v>
      </c>
      <c r="Z48" s="28">
        <f t="shared" si="18"/>
        <v>14</v>
      </c>
      <c r="AA48" s="3">
        <v>11.5</v>
      </c>
      <c r="AB48" s="3">
        <v>11.5</v>
      </c>
      <c r="AC48" s="28">
        <f t="shared" si="19"/>
        <v>11.5</v>
      </c>
      <c r="AD48" s="3">
        <v>10</v>
      </c>
      <c r="AE48" s="3">
        <v>13</v>
      </c>
      <c r="AF48" s="28">
        <f t="shared" si="20"/>
        <v>11</v>
      </c>
      <c r="AG48" s="3">
        <v>8</v>
      </c>
      <c r="AH48" s="3">
        <v>12</v>
      </c>
      <c r="AI48" s="3">
        <v>12</v>
      </c>
      <c r="AJ48" s="3">
        <v>8</v>
      </c>
    </row>
  </sheetData>
  <mergeCells count="18">
    <mergeCell ref="A16:A48"/>
    <mergeCell ref="F14:H14"/>
    <mergeCell ref="I4:M4"/>
    <mergeCell ref="X13:AF13"/>
    <mergeCell ref="O13:Q13"/>
    <mergeCell ref="I14:K14"/>
    <mergeCell ref="L14:N14"/>
    <mergeCell ref="F13:N13"/>
    <mergeCell ref="AG13:AH13"/>
    <mergeCell ref="X14:Z14"/>
    <mergeCell ref="AA14:AC14"/>
    <mergeCell ref="AD14:AF14"/>
    <mergeCell ref="O14:P14"/>
    <mergeCell ref="Q14:R14"/>
    <mergeCell ref="S14:T14"/>
    <mergeCell ref="U14:V14"/>
    <mergeCell ref="U13:V13"/>
    <mergeCell ref="S13:T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BH48"/>
  <sheetViews>
    <sheetView tabSelected="1" view="pageBreakPreview" zoomScale="75" zoomScaleSheetLayoutView="75" workbookViewId="0">
      <selection activeCell="Y48" sqref="Y48"/>
    </sheetView>
  </sheetViews>
  <sheetFormatPr baseColWidth="10" defaultRowHeight="15"/>
  <cols>
    <col min="1" max="1" width="3.7109375" customWidth="1"/>
    <col min="2" max="2" width="13.140625" customWidth="1"/>
    <col min="3" max="3" width="18.5703125" customWidth="1"/>
    <col min="4" max="4" width="21" customWidth="1"/>
    <col min="5" max="5" width="16.7109375" hidden="1" customWidth="1"/>
    <col min="6" max="6" width="15.28515625" hidden="1" customWidth="1"/>
    <col min="7" max="7" width="8" customWidth="1"/>
    <col min="8" max="8" width="3.5703125" style="2" hidden="1" customWidth="1"/>
    <col min="9" max="9" width="8" customWidth="1"/>
    <col min="10" max="10" width="3.5703125" style="2" hidden="1" customWidth="1"/>
    <col min="11" max="11" width="8" customWidth="1"/>
    <col min="12" max="12" width="3.5703125" style="2" hidden="1" customWidth="1"/>
    <col min="13" max="13" width="8" customWidth="1"/>
    <col min="14" max="14" width="3.5703125" style="2" hidden="1" customWidth="1"/>
    <col min="15" max="15" width="11.28515625" customWidth="1"/>
    <col min="16" max="16" width="3.5703125" style="2" hidden="1" customWidth="1"/>
    <col min="17" max="17" width="11.28515625" customWidth="1"/>
    <col min="18" max="18" width="3.5703125" style="2" hidden="1" customWidth="1"/>
    <col min="19" max="19" width="8" customWidth="1"/>
    <col min="20" max="20" width="3.5703125" style="2" hidden="1" customWidth="1"/>
    <col min="21" max="21" width="11.28515625" customWidth="1"/>
    <col min="22" max="22" width="3.5703125" style="2" hidden="1" customWidth="1"/>
    <col min="23" max="23" width="11.28515625" customWidth="1"/>
    <col min="24" max="24" width="3.5703125" style="2" hidden="1" customWidth="1"/>
    <col min="25" max="25" width="11.28515625" customWidth="1"/>
    <col min="26" max="26" width="6.7109375" style="2" hidden="1" customWidth="1"/>
    <col min="27" max="27" width="11.28515625" customWidth="1"/>
    <col min="28" max="28" width="4.140625" style="2" hidden="1" customWidth="1"/>
    <col min="29" max="29" width="8.5703125" customWidth="1"/>
    <col min="30" max="30" width="4" customWidth="1"/>
    <col min="31" max="31" width="17.85546875" style="2" hidden="1" customWidth="1"/>
    <col min="32" max="32" width="6.85546875" customWidth="1"/>
    <col min="33" max="33" width="3.5703125" style="2" hidden="1" customWidth="1"/>
    <col min="34" max="34" width="6.85546875" customWidth="1"/>
    <col min="35" max="35" width="3.5703125" style="2" hidden="1" customWidth="1"/>
    <col min="36" max="36" width="6.85546875" customWidth="1"/>
    <col min="37" max="37" width="3.5703125" style="2" hidden="1" customWidth="1"/>
    <col min="38" max="38" width="6.85546875" customWidth="1"/>
    <col min="39" max="39" width="3.5703125" style="2" hidden="1" customWidth="1"/>
    <col min="40" max="40" width="6.85546875" customWidth="1"/>
    <col min="41" max="41" width="3.5703125" style="2" hidden="1" customWidth="1"/>
    <col min="42" max="42" width="6.85546875" customWidth="1"/>
    <col min="43" max="43" width="3.5703125" style="2" hidden="1" customWidth="1"/>
    <col min="44" max="44" width="6.85546875" customWidth="1"/>
    <col min="45" max="45" width="3" style="2" hidden="1" customWidth="1"/>
    <col min="46" max="46" width="6.85546875" customWidth="1"/>
    <col min="47" max="47" width="3.5703125" style="2" hidden="1" customWidth="1"/>
    <col min="48" max="48" width="6.85546875" customWidth="1"/>
    <col min="49" max="49" width="3.5703125" style="2" hidden="1" customWidth="1"/>
    <col min="50" max="50" width="8.140625" customWidth="1"/>
    <col min="51" max="51" width="3.5703125" style="2" hidden="1" customWidth="1"/>
    <col min="52" max="52" width="8.140625" customWidth="1"/>
    <col min="53" max="53" width="4.140625" style="2" hidden="1" customWidth="1"/>
    <col min="54" max="54" width="10.140625" customWidth="1"/>
    <col min="55" max="55" width="5.140625" customWidth="1"/>
    <col min="56" max="56" width="7" hidden="1" customWidth="1"/>
    <col min="57" max="57" width="4.7109375" customWidth="1"/>
    <col min="58" max="58" width="19.28515625" style="246" customWidth="1"/>
    <col min="59" max="60" width="11.42578125" customWidth="1"/>
  </cols>
  <sheetData>
    <row r="1" spans="1:59" s="188" customFormat="1" ht="18.75">
      <c r="K1" s="204" t="s">
        <v>291</v>
      </c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F1" s="222"/>
    </row>
    <row r="2" spans="1:59" s="188" customFormat="1" ht="18.75">
      <c r="A2" s="162"/>
      <c r="B2" s="162"/>
      <c r="C2" s="162"/>
      <c r="I2" s="188" t="s">
        <v>65</v>
      </c>
      <c r="M2" s="186"/>
      <c r="N2" s="186"/>
      <c r="O2" s="204"/>
      <c r="P2" s="204"/>
      <c r="Q2" s="204"/>
      <c r="R2" s="204"/>
      <c r="S2" s="205"/>
      <c r="T2" s="205"/>
      <c r="AF2" s="205"/>
      <c r="AG2" s="205"/>
      <c r="AH2" s="205"/>
      <c r="AI2" s="205"/>
      <c r="AJ2" s="205"/>
      <c r="AK2" s="205"/>
      <c r="AL2" s="205"/>
      <c r="AM2" s="205"/>
      <c r="AN2" s="205"/>
      <c r="AP2" s="205"/>
      <c r="AQ2" s="205"/>
      <c r="AR2" s="205"/>
      <c r="AS2" s="205"/>
      <c r="AU2" s="205"/>
      <c r="AV2" s="205"/>
      <c r="AW2" s="205"/>
      <c r="AX2" s="205"/>
      <c r="AY2" s="205"/>
      <c r="AZ2" s="223"/>
      <c r="BA2" s="205"/>
      <c r="BB2" s="205"/>
      <c r="BC2" s="205"/>
      <c r="BD2" s="205"/>
      <c r="BE2" s="205"/>
      <c r="BF2" s="222"/>
    </row>
    <row r="3" spans="1:59" s="188" customFormat="1" ht="18.75">
      <c r="A3" s="162"/>
      <c r="B3" s="162"/>
      <c r="C3" s="162"/>
      <c r="K3" s="204" t="s">
        <v>296</v>
      </c>
      <c r="AG3" s="205"/>
      <c r="AH3" s="205"/>
      <c r="AI3" s="205"/>
      <c r="AJ3" s="205"/>
      <c r="AK3" s="205"/>
      <c r="AL3" s="205"/>
      <c r="AM3" s="205"/>
      <c r="AN3" s="205"/>
      <c r="AP3" s="204"/>
      <c r="AQ3" s="204"/>
      <c r="AR3" s="204"/>
      <c r="AS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22"/>
    </row>
    <row r="4" spans="1:59" s="188" customFormat="1" ht="18.75">
      <c r="A4" s="204" t="s">
        <v>183</v>
      </c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22"/>
    </row>
    <row r="5" spans="1:59" s="188" customFormat="1" ht="18.75" customHeight="1">
      <c r="A5" s="201" t="s">
        <v>67</v>
      </c>
      <c r="B5" s="201"/>
      <c r="C5" s="202"/>
      <c r="P5" s="189"/>
      <c r="Q5" s="189"/>
      <c r="R5" s="189"/>
      <c r="S5" s="189"/>
      <c r="T5" s="189"/>
      <c r="U5" s="189"/>
      <c r="V5" s="189"/>
      <c r="W5" s="189"/>
      <c r="X5" s="189"/>
      <c r="Y5" s="180"/>
      <c r="Z5" s="180"/>
      <c r="AA5" s="162"/>
      <c r="AB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222"/>
    </row>
    <row r="6" spans="1:59" s="188" customFormat="1" ht="18.75">
      <c r="A6" s="266" t="s">
        <v>519</v>
      </c>
      <c r="B6" s="186"/>
      <c r="C6" s="186"/>
      <c r="D6" s="180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222"/>
    </row>
    <row r="7" spans="1:59" ht="18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BB7" s="8"/>
      <c r="BC7" s="8"/>
      <c r="BD7" s="8"/>
      <c r="BE7" s="8"/>
      <c r="BF7" s="241"/>
    </row>
    <row r="8" spans="1:59" ht="21.75">
      <c r="A8" s="371" t="s">
        <v>191</v>
      </c>
      <c r="B8" s="371"/>
      <c r="C8" s="371"/>
      <c r="E8" s="320"/>
      <c r="F8" s="320"/>
      <c r="G8" s="350" t="s">
        <v>534</v>
      </c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G8" s="57"/>
      <c r="AH8" s="57"/>
      <c r="AI8" s="57"/>
      <c r="AL8" s="7"/>
      <c r="AM8" s="7"/>
      <c r="AP8" s="7"/>
      <c r="AQ8" s="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242"/>
    </row>
    <row r="9" spans="1:59" s="2" customFormat="1" ht="18.75">
      <c r="A9" s="379" t="s">
        <v>206</v>
      </c>
      <c r="B9" s="379"/>
      <c r="C9" s="7"/>
      <c r="D9" s="7"/>
      <c r="E9" s="7"/>
      <c r="F9" s="7"/>
      <c r="AG9" s="57"/>
      <c r="AH9" s="57"/>
      <c r="AI9" s="57"/>
      <c r="AM9" s="7"/>
      <c r="AP9" s="7"/>
      <c r="AQ9" s="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242"/>
    </row>
    <row r="10" spans="1:59" ht="30" customHeight="1">
      <c r="A10" s="2"/>
      <c r="B10" s="2"/>
      <c r="C10" s="2"/>
      <c r="D10" s="2"/>
      <c r="E10" s="2"/>
      <c r="F10" s="2"/>
      <c r="G10" s="372" t="s">
        <v>1</v>
      </c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  <c r="U10" s="372"/>
      <c r="V10" s="372"/>
      <c r="W10" s="372"/>
      <c r="X10" s="372"/>
      <c r="Y10" s="372"/>
      <c r="Z10" s="372"/>
      <c r="AA10" s="372"/>
      <c r="AB10" s="158"/>
      <c r="AC10" s="42"/>
      <c r="AD10" s="43"/>
      <c r="AE10" s="43"/>
      <c r="AF10" s="372" t="s">
        <v>2</v>
      </c>
      <c r="AG10" s="372"/>
      <c r="AH10" s="372"/>
      <c r="AI10" s="372"/>
      <c r="AJ10" s="372"/>
      <c r="AK10" s="372"/>
      <c r="AL10" s="372"/>
      <c r="AM10" s="372"/>
      <c r="AN10" s="372"/>
      <c r="AO10" s="372"/>
      <c r="AP10" s="372"/>
      <c r="AQ10" s="372"/>
      <c r="AR10" s="372"/>
      <c r="AS10" s="372"/>
      <c r="AT10" s="372"/>
      <c r="AU10" s="372"/>
      <c r="AV10" s="372"/>
      <c r="AW10" s="372"/>
      <c r="AX10" s="372"/>
      <c r="AY10" s="372"/>
      <c r="AZ10" s="372"/>
      <c r="BA10" s="158"/>
      <c r="BB10" s="42"/>
      <c r="BC10" s="45"/>
      <c r="BD10" s="36"/>
      <c r="BE10" s="2"/>
      <c r="BF10" s="243"/>
    </row>
    <row r="11" spans="1:59" ht="30" customHeight="1" thickBot="1">
      <c r="A11" s="4"/>
      <c r="B11" s="4"/>
      <c r="C11" s="4"/>
      <c r="D11" s="4"/>
      <c r="E11" s="4"/>
      <c r="F11" s="4"/>
      <c r="G11" s="376" t="s">
        <v>300</v>
      </c>
      <c r="H11" s="377"/>
      <c r="I11" s="377"/>
      <c r="J11" s="377"/>
      <c r="K11" s="377"/>
      <c r="L11" s="377"/>
      <c r="M11" s="377"/>
      <c r="N11" s="157"/>
      <c r="O11" s="374" t="s">
        <v>200</v>
      </c>
      <c r="P11" s="375"/>
      <c r="Q11" s="375"/>
      <c r="R11" s="375"/>
      <c r="S11" s="378"/>
      <c r="T11" s="181"/>
      <c r="U11" s="374" t="s">
        <v>299</v>
      </c>
      <c r="V11" s="375"/>
      <c r="W11" s="375"/>
      <c r="X11" s="181"/>
      <c r="Y11" s="373" t="s">
        <v>205</v>
      </c>
      <c r="Z11" s="373"/>
      <c r="AA11" s="373"/>
      <c r="AB11" s="182"/>
      <c r="AC11" s="183"/>
      <c r="AD11" s="183"/>
      <c r="AE11" s="183"/>
      <c r="AF11" s="380" t="s">
        <v>194</v>
      </c>
      <c r="AG11" s="380"/>
      <c r="AH11" s="380"/>
      <c r="AI11" s="380"/>
      <c r="AJ11" s="380"/>
      <c r="AK11" s="380"/>
      <c r="AL11" s="380"/>
      <c r="AM11" s="184"/>
      <c r="AN11" s="376" t="s">
        <v>286</v>
      </c>
      <c r="AO11" s="377"/>
      <c r="AP11" s="377"/>
      <c r="AQ11" s="377"/>
      <c r="AR11" s="377"/>
      <c r="AS11" s="184"/>
      <c r="AT11" s="380" t="s">
        <v>301</v>
      </c>
      <c r="AU11" s="380"/>
      <c r="AV11" s="380"/>
      <c r="AW11" s="184"/>
      <c r="AX11" s="380" t="s">
        <v>198</v>
      </c>
      <c r="AY11" s="380"/>
      <c r="AZ11" s="380"/>
      <c r="BA11" s="182"/>
      <c r="BB11" s="46"/>
      <c r="BC11" s="46"/>
      <c r="BD11" s="37"/>
      <c r="BE11" s="37"/>
      <c r="BF11" s="244"/>
    </row>
    <row r="12" spans="1:59" s="203" customFormat="1" ht="30" customHeight="1" thickBot="1">
      <c r="A12" s="224" t="s">
        <v>3</v>
      </c>
      <c r="B12" s="224" t="s">
        <v>72</v>
      </c>
      <c r="C12" s="224" t="s">
        <v>7</v>
      </c>
      <c r="D12" s="224" t="s">
        <v>8</v>
      </c>
      <c r="E12" s="224" t="s">
        <v>192</v>
      </c>
      <c r="F12" s="225" t="s">
        <v>193</v>
      </c>
      <c r="G12" s="226" t="s">
        <v>9</v>
      </c>
      <c r="H12" s="227" t="s">
        <v>18</v>
      </c>
      <c r="I12" s="228" t="s">
        <v>10</v>
      </c>
      <c r="J12" s="229" t="s">
        <v>18</v>
      </c>
      <c r="K12" s="226" t="s">
        <v>11</v>
      </c>
      <c r="L12" s="227" t="s">
        <v>18</v>
      </c>
      <c r="M12" s="230" t="s">
        <v>12</v>
      </c>
      <c r="N12" s="231" t="s">
        <v>18</v>
      </c>
      <c r="O12" s="226" t="s">
        <v>13</v>
      </c>
      <c r="P12" s="227" t="s">
        <v>18</v>
      </c>
      <c r="Q12" s="228" t="s">
        <v>14</v>
      </c>
      <c r="R12" s="229" t="s">
        <v>18</v>
      </c>
      <c r="S12" s="226" t="s">
        <v>202</v>
      </c>
      <c r="T12" s="231" t="s">
        <v>18</v>
      </c>
      <c r="U12" s="232" t="s">
        <v>15</v>
      </c>
      <c r="V12" s="229" t="s">
        <v>18</v>
      </c>
      <c r="W12" s="226" t="s">
        <v>203</v>
      </c>
      <c r="X12" s="231" t="s">
        <v>18</v>
      </c>
      <c r="Y12" s="233" t="s">
        <v>16</v>
      </c>
      <c r="Z12" s="229" t="s">
        <v>18</v>
      </c>
      <c r="AA12" s="226" t="s">
        <v>204</v>
      </c>
      <c r="AB12" s="227" t="s">
        <v>18</v>
      </c>
      <c r="AC12" s="229" t="s">
        <v>17</v>
      </c>
      <c r="AD12" s="226" t="s">
        <v>18</v>
      </c>
      <c r="AE12" s="245" t="s">
        <v>289</v>
      </c>
      <c r="AF12" s="234" t="s">
        <v>287</v>
      </c>
      <c r="AG12" s="191"/>
      <c r="AH12" s="191" t="s">
        <v>288</v>
      </c>
      <c r="AI12" s="191"/>
      <c r="AJ12" s="191" t="s">
        <v>21</v>
      </c>
      <c r="AK12" s="191"/>
      <c r="AL12" s="191" t="s">
        <v>22</v>
      </c>
      <c r="AM12" s="191"/>
      <c r="AN12" s="191" t="s">
        <v>10</v>
      </c>
      <c r="AO12" s="191"/>
      <c r="AP12" s="191" t="s">
        <v>23</v>
      </c>
      <c r="AQ12" s="191"/>
      <c r="AR12" s="191" t="s">
        <v>25</v>
      </c>
      <c r="AS12" s="191"/>
      <c r="AT12" s="191" t="s">
        <v>15</v>
      </c>
      <c r="AU12" s="191"/>
      <c r="AV12" s="191" t="s">
        <v>26</v>
      </c>
      <c r="AW12" s="191"/>
      <c r="AX12" s="191" t="s">
        <v>27</v>
      </c>
      <c r="AY12" s="191"/>
      <c r="AZ12" s="191" t="s">
        <v>28</v>
      </c>
      <c r="BA12" s="191"/>
      <c r="BB12" s="224" t="s">
        <v>29</v>
      </c>
      <c r="BC12" s="224" t="s">
        <v>18</v>
      </c>
      <c r="BD12" s="224" t="s">
        <v>30</v>
      </c>
      <c r="BE12" s="224" t="s">
        <v>290</v>
      </c>
      <c r="BF12" s="245" t="s">
        <v>289</v>
      </c>
    </row>
    <row r="13" spans="1:59" s="346" customFormat="1" ht="28.5" customHeight="1">
      <c r="A13" s="327">
        <v>1</v>
      </c>
      <c r="B13" s="345" t="s">
        <v>86</v>
      </c>
      <c r="C13" s="345" t="s">
        <v>87</v>
      </c>
      <c r="D13" s="345" t="s">
        <v>88</v>
      </c>
      <c r="E13" s="329" t="s">
        <v>122</v>
      </c>
      <c r="F13" s="329" t="s">
        <v>37</v>
      </c>
      <c r="G13" s="338">
        <f>'Saisie Note'!H16</f>
        <v>11</v>
      </c>
      <c r="H13" s="339">
        <f>IF(G13&gt;=9.995,6,0)</f>
        <v>6</v>
      </c>
      <c r="I13" s="287">
        <f>'Saisie Note'!K16</f>
        <v>7.5</v>
      </c>
      <c r="J13" s="339">
        <f>IF(I13&gt;=9.995,6,0)</f>
        <v>0</v>
      </c>
      <c r="K13" s="287">
        <f>'Saisie Note'!N16</f>
        <v>8.67</v>
      </c>
      <c r="L13" s="339">
        <f>IF(K13&gt;=9.995,6,0)</f>
        <v>0</v>
      </c>
      <c r="M13" s="287">
        <f>((G13*4)+(I13*4)+(K13*4))/12</f>
        <v>9.0566666666666666</v>
      </c>
      <c r="N13" s="340">
        <f>IF(M13&gt;=9.995,18,H13+J13+L13)</f>
        <v>6</v>
      </c>
      <c r="O13" s="287">
        <f>'Saisie Note'!P16</f>
        <v>12.5</v>
      </c>
      <c r="P13" s="339">
        <f>IF(O13&gt;=9.995,3,0)</f>
        <v>3</v>
      </c>
      <c r="Q13" s="287">
        <f>'Saisie Note'!R16</f>
        <v>13</v>
      </c>
      <c r="R13" s="339">
        <f>IF(Q13&gt;=9.995,3,0)</f>
        <v>3</v>
      </c>
      <c r="S13" s="287">
        <f>((O13*2)+(Q13*2))/4</f>
        <v>12.75</v>
      </c>
      <c r="T13" s="340">
        <f>IF(S13&gt;=9.995,6,P13+R13)</f>
        <v>6</v>
      </c>
      <c r="U13" s="287">
        <f>'Saisie Note'!S16</f>
        <v>12.5</v>
      </c>
      <c r="V13" s="339">
        <f>IF(U13&gt;=9.995,3,0)</f>
        <v>3</v>
      </c>
      <c r="W13" s="287">
        <f>U13</f>
        <v>12.5</v>
      </c>
      <c r="X13" s="340">
        <f>IF(W13&gt;=9.995,3,0)</f>
        <v>3</v>
      </c>
      <c r="Y13" s="287">
        <f>'Saisie Note'!U16</f>
        <v>8</v>
      </c>
      <c r="Z13" s="339">
        <f>IF(Y13&gt;=9.995,3,0)</f>
        <v>0</v>
      </c>
      <c r="AA13" s="287">
        <f>Y13</f>
        <v>8</v>
      </c>
      <c r="AB13" s="339">
        <f>IF(AA13&gt;=9.995,3,0)</f>
        <v>0</v>
      </c>
      <c r="AC13" s="287">
        <f>((M13*12)+(S13*4)+(W13*2)+(AA13*2))/20</f>
        <v>10.034000000000001</v>
      </c>
      <c r="AD13" s="307">
        <f>IF(AC13&gt;=9.995,30,N13+T13+X13+AB13)</f>
        <v>30</v>
      </c>
      <c r="AE13" s="283" t="str">
        <f>IF(AC13&gt;=9.995,"Admis(e)","Rattrapage")</f>
        <v>Admis(e)</v>
      </c>
      <c r="AF13" s="341">
        <f>'Saisie Note'!Z16</f>
        <v>9</v>
      </c>
      <c r="AG13" s="340">
        <f>IF(AF13&gt;=9.995,6,0)</f>
        <v>0</v>
      </c>
      <c r="AH13" s="341">
        <f>'Saisie Note'!AC16</f>
        <v>10.67</v>
      </c>
      <c r="AI13" s="340">
        <f>IF(AH13&gt;=9.995,6,0)</f>
        <v>6</v>
      </c>
      <c r="AJ13" s="341">
        <f>'Saisie Note'!AF16</f>
        <v>10</v>
      </c>
      <c r="AK13" s="340">
        <f>IF(AJ13&gt;=9.995,6,0)</f>
        <v>6</v>
      </c>
      <c r="AL13" s="341">
        <f>((AF13*4)+(AH13*4)+(AJ13*4))/12</f>
        <v>9.89</v>
      </c>
      <c r="AM13" s="340">
        <f>IF(AL13&gt;=9.995,18,AG13+AI13+AK13)</f>
        <v>12</v>
      </c>
      <c r="AN13" s="341">
        <f>'Saisie Note'!AG16</f>
        <v>4</v>
      </c>
      <c r="AO13" s="340">
        <f t="shared" ref="AO13" si="0">IF(AN13&gt;=9.995,3,0)</f>
        <v>0</v>
      </c>
      <c r="AP13" s="341">
        <f>'Saisie Note'!AH16</f>
        <v>11</v>
      </c>
      <c r="AQ13" s="340">
        <f t="shared" ref="AQ13" si="1">IF(AP13&gt;=9.995,3,0)</f>
        <v>3</v>
      </c>
      <c r="AR13" s="341">
        <f>((AN13*2)+(AP13*2))/4</f>
        <v>7.5</v>
      </c>
      <c r="AS13" s="340">
        <f t="shared" ref="AS13" si="2">IF(AR13&gt;=9.995,6,AO13+AQ13)</f>
        <v>3</v>
      </c>
      <c r="AT13" s="341">
        <f>'Saisie Note'!AI16</f>
        <v>11.5</v>
      </c>
      <c r="AU13" s="340">
        <f t="shared" ref="AU13" si="3">IF(AT13&gt;=9.995,3,0)</f>
        <v>3</v>
      </c>
      <c r="AV13" s="341">
        <f>AT13</f>
        <v>11.5</v>
      </c>
      <c r="AW13" s="340">
        <f t="shared" ref="AW13" si="4">IF(AV13&gt;=9.995,3,0)</f>
        <v>3</v>
      </c>
      <c r="AX13" s="341">
        <f>'Saisie Note'!AJ16</f>
        <v>12</v>
      </c>
      <c r="AY13" s="340">
        <f t="shared" ref="AY13" si="5">IF(AX13&gt;=9.995,3,0)</f>
        <v>3</v>
      </c>
      <c r="AZ13" s="341">
        <f>AX13</f>
        <v>12</v>
      </c>
      <c r="BA13" s="340">
        <f t="shared" ref="BA13" si="6">IF(AZ13&gt;=9.995,3,0)</f>
        <v>3</v>
      </c>
      <c r="BB13" s="342">
        <f t="shared" ref="BB13" si="7">((AL13*12)+(AR13*4)+(AV13*2)+(AZ13*2))/20</f>
        <v>9.7840000000000007</v>
      </c>
      <c r="BC13" s="343">
        <f>IF(BB13&gt;=9.995,30,AM13+AS13+AW13+BA13)</f>
        <v>21</v>
      </c>
      <c r="BD13" s="341">
        <f>(AC13+BB13)/2</f>
        <v>9.9090000000000007</v>
      </c>
      <c r="BE13" s="344">
        <f>AD13+BC13</f>
        <v>51</v>
      </c>
      <c r="BF13" s="283" t="str">
        <f>IF(AND(AC13&gt;=9.995,BB13&gt;=9.995),"Admis(e)","Rattrapage")</f>
        <v>Rattrapage</v>
      </c>
      <c r="BG13" s="349" t="s">
        <v>533</v>
      </c>
    </row>
    <row r="14" spans="1:59" s="346" customFormat="1" ht="28.5" customHeight="1">
      <c r="A14" s="337">
        <f>A13+1</f>
        <v>2</v>
      </c>
      <c r="B14" s="345" t="s">
        <v>405</v>
      </c>
      <c r="C14" s="345" t="s">
        <v>408</v>
      </c>
      <c r="D14" s="345" t="s">
        <v>409</v>
      </c>
      <c r="E14" s="329" t="s">
        <v>406</v>
      </c>
      <c r="F14" s="329" t="s">
        <v>407</v>
      </c>
      <c r="G14" s="338">
        <f>'Saisie Note'!H17</f>
        <v>5.833333333333333</v>
      </c>
      <c r="H14" s="339">
        <f t="shared" ref="H14:H45" si="8">IF(G14&gt;=9.995,6,0)</f>
        <v>0</v>
      </c>
      <c r="I14" s="287">
        <f>'Saisie Note'!K17</f>
        <v>5</v>
      </c>
      <c r="J14" s="339">
        <f t="shared" ref="J14:J45" si="9">IF(I14&gt;=9.995,6,0)</f>
        <v>0</v>
      </c>
      <c r="K14" s="287">
        <f>'Saisie Note'!N17</f>
        <v>9.6666666666666661</v>
      </c>
      <c r="L14" s="339">
        <f t="shared" ref="L14:L45" si="10">IF(K14&gt;=9.995,6,0)</f>
        <v>0</v>
      </c>
      <c r="M14" s="287">
        <f t="shared" ref="M14:M36" si="11">((G14*4)+(I14*4)+(K14*4))/12</f>
        <v>6.833333333333333</v>
      </c>
      <c r="N14" s="340">
        <f t="shared" ref="N14:N36" si="12">IF(M14&gt;=9.995,18,H14+J14+L14)</f>
        <v>0</v>
      </c>
      <c r="O14" s="287">
        <f>'Saisie Note'!P17</f>
        <v>10</v>
      </c>
      <c r="P14" s="339">
        <f t="shared" ref="P14:P45" si="13">IF(O14&gt;=9.995,3,0)</f>
        <v>3</v>
      </c>
      <c r="Q14" s="287">
        <f>'Saisie Note'!R17</f>
        <v>10</v>
      </c>
      <c r="R14" s="339">
        <f t="shared" ref="R14:R45" si="14">IF(Q14&gt;=9.995,3,0)</f>
        <v>3</v>
      </c>
      <c r="S14" s="287">
        <f t="shared" ref="S14:S36" si="15">((O14*2)+(Q14*2))/4</f>
        <v>10</v>
      </c>
      <c r="T14" s="340">
        <f t="shared" ref="T14:T36" si="16">IF(S14&gt;=9.995,6,P14+R14)</f>
        <v>6</v>
      </c>
      <c r="U14" s="287">
        <f>'Saisie Note'!S17</f>
        <v>12</v>
      </c>
      <c r="V14" s="339">
        <f t="shared" ref="V14:V45" si="17">IF(U14&gt;=9.995,3,0)</f>
        <v>3</v>
      </c>
      <c r="W14" s="287">
        <f t="shared" ref="W14:W36" si="18">U14</f>
        <v>12</v>
      </c>
      <c r="X14" s="340">
        <f t="shared" ref="X14:X45" si="19">IF(W14&gt;=9.995,3,0)</f>
        <v>3</v>
      </c>
      <c r="Y14" s="287">
        <f>'Saisie Note'!U17</f>
        <v>9</v>
      </c>
      <c r="Z14" s="339">
        <f t="shared" ref="Z14:Z45" si="20">IF(Y14&gt;=9.995,3,0)</f>
        <v>0</v>
      </c>
      <c r="AA14" s="287">
        <f t="shared" ref="AA14:AA36" si="21">Y14</f>
        <v>9</v>
      </c>
      <c r="AB14" s="339">
        <f t="shared" ref="AB14:AB45" si="22">IF(AA14&gt;=9.995,3,0)</f>
        <v>0</v>
      </c>
      <c r="AC14" s="287">
        <f t="shared" ref="AC14:AC36" si="23">((M14*12)+(S14*4)+(W14*2)+(AA14*2))/20</f>
        <v>8.1999999999999993</v>
      </c>
      <c r="AD14" s="307">
        <f t="shared" ref="AD14:AD36" si="24">IF(AC14&gt;=9.995,30,N14+T14+X14+AB14)</f>
        <v>9</v>
      </c>
      <c r="AE14" s="283" t="str">
        <f t="shared" ref="AE14:AE36" si="25">IF(AC14&gt;=9.995,"Admis(e)","Rattrapage")</f>
        <v>Rattrapage</v>
      </c>
      <c r="AF14" s="341">
        <f>'Saisie Note'!Z17</f>
        <v>7.666666666666667</v>
      </c>
      <c r="AG14" s="340">
        <f t="shared" ref="AG14:AG45" si="26">IF(AF14&gt;=9.995,6,0)</f>
        <v>0</v>
      </c>
      <c r="AH14" s="341">
        <f>'Saisie Note'!AC17</f>
        <v>9</v>
      </c>
      <c r="AI14" s="340">
        <f t="shared" ref="AI14:AI45" si="27">IF(AH14&gt;=9.995,6,0)</f>
        <v>0</v>
      </c>
      <c r="AJ14" s="341">
        <f>'Saisie Note'!AF17</f>
        <v>10</v>
      </c>
      <c r="AK14" s="340">
        <f t="shared" ref="AK14:AK45" si="28">IF(AJ14&gt;=9.995,6,0)</f>
        <v>6</v>
      </c>
      <c r="AL14" s="341">
        <f t="shared" ref="AL14:AL36" si="29">((AF14*4)+(AH14*4)+(AJ14*4))/12</f>
        <v>8.8888888888888893</v>
      </c>
      <c r="AM14" s="340">
        <f t="shared" ref="AM14:AM36" si="30">IF(AL14&gt;=9.995,18,AG14+AI14+AK14)</f>
        <v>6</v>
      </c>
      <c r="AN14" s="341">
        <f>'Saisie Note'!AG17</f>
        <v>6</v>
      </c>
      <c r="AO14" s="340">
        <f t="shared" ref="AO14:AO36" si="31">IF(AN14&gt;=9.995,3,0)</f>
        <v>0</v>
      </c>
      <c r="AP14" s="341">
        <f>'Saisie Note'!AH17</f>
        <v>12</v>
      </c>
      <c r="AQ14" s="340">
        <f t="shared" ref="AQ14:AQ36" si="32">IF(AP14&gt;=9.995,3,0)</f>
        <v>3</v>
      </c>
      <c r="AR14" s="341">
        <f t="shared" ref="AR14:AR36" si="33">((AN14*2)+(AP14*2))/4</f>
        <v>9</v>
      </c>
      <c r="AS14" s="340">
        <f t="shared" ref="AS14:AS36" si="34">IF(AR14&gt;=9.995,6,AO14+AQ14)</f>
        <v>3</v>
      </c>
      <c r="AT14" s="341">
        <f>'Saisie Note'!AI17</f>
        <v>12</v>
      </c>
      <c r="AU14" s="340">
        <f t="shared" ref="AU14:AU36" si="35">IF(AT14&gt;=9.995,3,0)</f>
        <v>3</v>
      </c>
      <c r="AV14" s="341">
        <f t="shared" ref="AV14:AV36" si="36">AT14</f>
        <v>12</v>
      </c>
      <c r="AW14" s="340">
        <f t="shared" ref="AW14:AW36" si="37">IF(AV14&gt;=9.995,3,0)</f>
        <v>3</v>
      </c>
      <c r="AX14" s="341">
        <f>'Saisie Note'!AJ17</f>
        <v>13.5</v>
      </c>
      <c r="AY14" s="340">
        <f t="shared" ref="AY14:AY36" si="38">IF(AX14&gt;=9.995,3,0)</f>
        <v>3</v>
      </c>
      <c r="AZ14" s="341">
        <f t="shared" ref="AZ14:AZ36" si="39">AX14</f>
        <v>13.5</v>
      </c>
      <c r="BA14" s="340">
        <f t="shared" ref="BA14:BA36" si="40">IF(AZ14&gt;=9.995,3,0)</f>
        <v>3</v>
      </c>
      <c r="BB14" s="342">
        <f t="shared" ref="BB14:BB36" si="41">((AL14*12)+(AR14*4)+(AV14*2)+(AZ14*2))/20</f>
        <v>9.6833333333333336</v>
      </c>
      <c r="BC14" s="343">
        <f t="shared" ref="BC14:BC36" si="42">IF(BB14&gt;=9.995,30,AM14+AS14+AW14+BA14)</f>
        <v>15</v>
      </c>
      <c r="BD14" s="341">
        <f t="shared" ref="BD14:BD36" si="43">(AC14+BB14)/2</f>
        <v>8.9416666666666664</v>
      </c>
      <c r="BE14" s="344">
        <f t="shared" ref="BE14:BE36" si="44">AD14+BC14</f>
        <v>24</v>
      </c>
      <c r="BF14" s="283" t="str">
        <f t="shared" ref="BF14:BF36" si="45">IF(AND(AC14&gt;=9.995,BB14&gt;=9.995),"Admis(e)","Rattrapage")</f>
        <v>Rattrapage</v>
      </c>
    </row>
    <row r="15" spans="1:59" s="346" customFormat="1" ht="28.5" customHeight="1">
      <c r="A15" s="337">
        <f t="shared" ref="A15:A45" si="46">A14+1</f>
        <v>3</v>
      </c>
      <c r="B15" s="345" t="s">
        <v>410</v>
      </c>
      <c r="C15" s="345" t="s">
        <v>412</v>
      </c>
      <c r="D15" s="345" t="s">
        <v>413</v>
      </c>
      <c r="E15" s="329" t="s">
        <v>411</v>
      </c>
      <c r="F15" s="329" t="s">
        <v>37</v>
      </c>
      <c r="G15" s="338">
        <f>'Saisie Note'!H18</f>
        <v>11</v>
      </c>
      <c r="H15" s="339">
        <f t="shared" si="8"/>
        <v>6</v>
      </c>
      <c r="I15" s="287">
        <f>'Saisie Note'!K18</f>
        <v>4.833333333333333</v>
      </c>
      <c r="J15" s="339">
        <f t="shared" si="9"/>
        <v>0</v>
      </c>
      <c r="K15" s="287">
        <f>'Saisie Note'!N18</f>
        <v>7.333333333333333</v>
      </c>
      <c r="L15" s="339">
        <f t="shared" si="10"/>
        <v>0</v>
      </c>
      <c r="M15" s="287">
        <f t="shared" si="11"/>
        <v>7.7222222222222214</v>
      </c>
      <c r="N15" s="340">
        <f t="shared" si="12"/>
        <v>6</v>
      </c>
      <c r="O15" s="287">
        <f>'Saisie Note'!P18</f>
        <v>6.5</v>
      </c>
      <c r="P15" s="339">
        <f t="shared" si="13"/>
        <v>0</v>
      </c>
      <c r="Q15" s="287">
        <f>'Saisie Note'!R18</f>
        <v>3</v>
      </c>
      <c r="R15" s="339">
        <f t="shared" si="14"/>
        <v>0</v>
      </c>
      <c r="S15" s="287">
        <f t="shared" si="15"/>
        <v>4.75</v>
      </c>
      <c r="T15" s="340">
        <f t="shared" si="16"/>
        <v>0</v>
      </c>
      <c r="U15" s="287">
        <f>'Saisie Note'!S18</f>
        <v>11</v>
      </c>
      <c r="V15" s="339">
        <f t="shared" si="17"/>
        <v>3</v>
      </c>
      <c r="W15" s="287">
        <f t="shared" si="18"/>
        <v>11</v>
      </c>
      <c r="X15" s="340">
        <f t="shared" si="19"/>
        <v>3</v>
      </c>
      <c r="Y15" s="287">
        <f>'Saisie Note'!U18</f>
        <v>8</v>
      </c>
      <c r="Z15" s="339">
        <f t="shared" si="20"/>
        <v>0</v>
      </c>
      <c r="AA15" s="287">
        <f t="shared" si="21"/>
        <v>8</v>
      </c>
      <c r="AB15" s="339">
        <f t="shared" si="22"/>
        <v>0</v>
      </c>
      <c r="AC15" s="287">
        <f t="shared" si="23"/>
        <v>7.4833333333333325</v>
      </c>
      <c r="AD15" s="307">
        <f t="shared" si="24"/>
        <v>9</v>
      </c>
      <c r="AE15" s="283" t="str">
        <f t="shared" si="25"/>
        <v>Rattrapage</v>
      </c>
      <c r="AF15" s="341">
        <f>'Saisie Note'!Z18</f>
        <v>8.5</v>
      </c>
      <c r="AG15" s="340">
        <f t="shared" si="26"/>
        <v>0</v>
      </c>
      <c r="AH15" s="341">
        <f>'Saisie Note'!AC18</f>
        <v>12</v>
      </c>
      <c r="AI15" s="340">
        <f t="shared" si="27"/>
        <v>6</v>
      </c>
      <c r="AJ15" s="341">
        <f>'Saisie Note'!AF18</f>
        <v>7.333333333333333</v>
      </c>
      <c r="AK15" s="340">
        <f t="shared" si="28"/>
        <v>0</v>
      </c>
      <c r="AL15" s="341">
        <f t="shared" si="29"/>
        <v>9.2777777777777768</v>
      </c>
      <c r="AM15" s="340">
        <f t="shared" si="30"/>
        <v>6</v>
      </c>
      <c r="AN15" s="341">
        <f>'Saisie Note'!AG18</f>
        <v>10</v>
      </c>
      <c r="AO15" s="340">
        <f t="shared" si="31"/>
        <v>3</v>
      </c>
      <c r="AP15" s="341">
        <f>'Saisie Note'!AH18</f>
        <v>11</v>
      </c>
      <c r="AQ15" s="340">
        <f t="shared" si="32"/>
        <v>3</v>
      </c>
      <c r="AR15" s="341">
        <f t="shared" si="33"/>
        <v>10.5</v>
      </c>
      <c r="AS15" s="340">
        <f t="shared" si="34"/>
        <v>6</v>
      </c>
      <c r="AT15" s="341">
        <f>'Saisie Note'!AI18</f>
        <v>12</v>
      </c>
      <c r="AU15" s="340">
        <f t="shared" si="35"/>
        <v>3</v>
      </c>
      <c r="AV15" s="341">
        <f t="shared" si="36"/>
        <v>12</v>
      </c>
      <c r="AW15" s="340">
        <f t="shared" si="37"/>
        <v>3</v>
      </c>
      <c r="AX15" s="341">
        <f>'Saisie Note'!AJ18</f>
        <v>10</v>
      </c>
      <c r="AY15" s="340">
        <f t="shared" si="38"/>
        <v>3</v>
      </c>
      <c r="AZ15" s="341">
        <f t="shared" si="39"/>
        <v>10</v>
      </c>
      <c r="BA15" s="340">
        <f t="shared" si="40"/>
        <v>3</v>
      </c>
      <c r="BB15" s="342">
        <f t="shared" si="41"/>
        <v>9.8666666666666654</v>
      </c>
      <c r="BC15" s="343">
        <f t="shared" si="42"/>
        <v>18</v>
      </c>
      <c r="BD15" s="341">
        <f t="shared" si="43"/>
        <v>8.6749999999999989</v>
      </c>
      <c r="BE15" s="344">
        <f t="shared" si="44"/>
        <v>27</v>
      </c>
      <c r="BF15" s="283" t="str">
        <f t="shared" si="45"/>
        <v>Rattrapage</v>
      </c>
    </row>
    <row r="16" spans="1:59" s="346" customFormat="1" ht="28.5" customHeight="1">
      <c r="A16" s="337">
        <f t="shared" si="46"/>
        <v>4</v>
      </c>
      <c r="B16" s="345" t="s">
        <v>414</v>
      </c>
      <c r="C16" s="345" t="s">
        <v>417</v>
      </c>
      <c r="D16" s="345" t="s">
        <v>418</v>
      </c>
      <c r="E16" s="329" t="s">
        <v>415</v>
      </c>
      <c r="F16" s="329" t="s">
        <v>416</v>
      </c>
      <c r="G16" s="338">
        <f>'Saisie Note'!H19</f>
        <v>10</v>
      </c>
      <c r="H16" s="339">
        <f t="shared" si="8"/>
        <v>6</v>
      </c>
      <c r="I16" s="287">
        <f>'Saisie Note'!K19</f>
        <v>11</v>
      </c>
      <c r="J16" s="339">
        <f t="shared" si="9"/>
        <v>6</v>
      </c>
      <c r="K16" s="287">
        <f>'Saisie Note'!N19</f>
        <v>8.1666666666666661</v>
      </c>
      <c r="L16" s="339">
        <f t="shared" si="10"/>
        <v>0</v>
      </c>
      <c r="M16" s="287">
        <f t="shared" si="11"/>
        <v>9.7222222222222214</v>
      </c>
      <c r="N16" s="340">
        <f t="shared" si="12"/>
        <v>12</v>
      </c>
      <c r="O16" s="287">
        <f>'Saisie Note'!P19</f>
        <v>10</v>
      </c>
      <c r="P16" s="339">
        <f t="shared" si="13"/>
        <v>3</v>
      </c>
      <c r="Q16" s="287">
        <f>'Saisie Note'!R19</f>
        <v>10</v>
      </c>
      <c r="R16" s="339">
        <f t="shared" si="14"/>
        <v>3</v>
      </c>
      <c r="S16" s="287">
        <f t="shared" si="15"/>
        <v>10</v>
      </c>
      <c r="T16" s="340">
        <f t="shared" si="16"/>
        <v>6</v>
      </c>
      <c r="U16" s="287">
        <f>'Saisie Note'!S19</f>
        <v>12</v>
      </c>
      <c r="V16" s="339">
        <f t="shared" si="17"/>
        <v>3</v>
      </c>
      <c r="W16" s="287">
        <f t="shared" si="18"/>
        <v>12</v>
      </c>
      <c r="X16" s="340">
        <f t="shared" si="19"/>
        <v>3</v>
      </c>
      <c r="Y16" s="287">
        <f>'Saisie Note'!U19</f>
        <v>10</v>
      </c>
      <c r="Z16" s="339">
        <f t="shared" si="20"/>
        <v>3</v>
      </c>
      <c r="AA16" s="287">
        <f t="shared" si="21"/>
        <v>10</v>
      </c>
      <c r="AB16" s="339">
        <f t="shared" si="22"/>
        <v>3</v>
      </c>
      <c r="AC16" s="287">
        <f t="shared" si="23"/>
        <v>10.033333333333333</v>
      </c>
      <c r="AD16" s="307">
        <f t="shared" si="24"/>
        <v>30</v>
      </c>
      <c r="AE16" s="283" t="str">
        <f t="shared" si="25"/>
        <v>Admis(e)</v>
      </c>
      <c r="AF16" s="341">
        <f>'Saisie Note'!Z19</f>
        <v>14.333333333333334</v>
      </c>
      <c r="AG16" s="340">
        <f t="shared" si="26"/>
        <v>6</v>
      </c>
      <c r="AH16" s="341">
        <f>'Saisie Note'!AC19</f>
        <v>12.5</v>
      </c>
      <c r="AI16" s="340">
        <f t="shared" si="27"/>
        <v>6</v>
      </c>
      <c r="AJ16" s="341">
        <f>'Saisie Note'!AF19</f>
        <v>10</v>
      </c>
      <c r="AK16" s="340">
        <f t="shared" si="28"/>
        <v>6</v>
      </c>
      <c r="AL16" s="341">
        <f t="shared" si="29"/>
        <v>12.277777777777779</v>
      </c>
      <c r="AM16" s="340">
        <f t="shared" si="30"/>
        <v>18</v>
      </c>
      <c r="AN16" s="341">
        <f>'Saisie Note'!AG19</f>
        <v>4</v>
      </c>
      <c r="AO16" s="340">
        <f t="shared" si="31"/>
        <v>0</v>
      </c>
      <c r="AP16" s="341">
        <f>'Saisie Note'!AH19</f>
        <v>11</v>
      </c>
      <c r="AQ16" s="340">
        <f t="shared" si="32"/>
        <v>3</v>
      </c>
      <c r="AR16" s="341">
        <f t="shared" si="33"/>
        <v>7.5</v>
      </c>
      <c r="AS16" s="340">
        <f t="shared" si="34"/>
        <v>3</v>
      </c>
      <c r="AT16" s="341">
        <f>'Saisie Note'!AI19</f>
        <v>12.5</v>
      </c>
      <c r="AU16" s="340">
        <f t="shared" si="35"/>
        <v>3</v>
      </c>
      <c r="AV16" s="341">
        <f t="shared" si="36"/>
        <v>12.5</v>
      </c>
      <c r="AW16" s="340">
        <f t="shared" si="37"/>
        <v>3</v>
      </c>
      <c r="AX16" s="341">
        <f>'Saisie Note'!AJ19</f>
        <v>0</v>
      </c>
      <c r="AY16" s="340">
        <f t="shared" si="38"/>
        <v>0</v>
      </c>
      <c r="AZ16" s="341">
        <f t="shared" si="39"/>
        <v>0</v>
      </c>
      <c r="BA16" s="340">
        <f t="shared" si="40"/>
        <v>0</v>
      </c>
      <c r="BB16" s="342">
        <f t="shared" si="41"/>
        <v>10.116666666666667</v>
      </c>
      <c r="BC16" s="343">
        <f t="shared" si="42"/>
        <v>30</v>
      </c>
      <c r="BD16" s="341">
        <f t="shared" si="43"/>
        <v>10.074999999999999</v>
      </c>
      <c r="BE16" s="344">
        <f t="shared" si="44"/>
        <v>60</v>
      </c>
      <c r="BF16" s="283" t="str">
        <f t="shared" si="45"/>
        <v>Admis(e)</v>
      </c>
      <c r="BG16" s="349" t="s">
        <v>533</v>
      </c>
    </row>
    <row r="17" spans="1:60" s="346" customFormat="1" ht="28.5" customHeight="1">
      <c r="A17" s="337">
        <f t="shared" si="46"/>
        <v>5</v>
      </c>
      <c r="B17" s="345" t="s">
        <v>419</v>
      </c>
      <c r="C17" s="345" t="s">
        <v>422</v>
      </c>
      <c r="D17" s="345" t="s">
        <v>423</v>
      </c>
      <c r="E17" s="329" t="s">
        <v>420</v>
      </c>
      <c r="F17" s="329" t="s">
        <v>421</v>
      </c>
      <c r="G17" s="338">
        <f>'Saisie Note'!H20</f>
        <v>12</v>
      </c>
      <c r="H17" s="339">
        <f t="shared" si="8"/>
        <v>6</v>
      </c>
      <c r="I17" s="287">
        <f>'Saisie Note'!K20</f>
        <v>7.333333333333333</v>
      </c>
      <c r="J17" s="339">
        <f t="shared" si="9"/>
        <v>0</v>
      </c>
      <c r="K17" s="287">
        <f>'Saisie Note'!N20</f>
        <v>7.5</v>
      </c>
      <c r="L17" s="339">
        <f t="shared" si="10"/>
        <v>0</v>
      </c>
      <c r="M17" s="287">
        <f t="shared" si="11"/>
        <v>8.9444444444444446</v>
      </c>
      <c r="N17" s="340">
        <f t="shared" si="12"/>
        <v>6</v>
      </c>
      <c r="O17" s="287">
        <f>'Saisie Note'!P20</f>
        <v>6</v>
      </c>
      <c r="P17" s="339">
        <f t="shared" si="13"/>
        <v>0</v>
      </c>
      <c r="Q17" s="287">
        <f>'Saisie Note'!R20</f>
        <v>7.5</v>
      </c>
      <c r="R17" s="339">
        <f t="shared" si="14"/>
        <v>0</v>
      </c>
      <c r="S17" s="287">
        <f t="shared" si="15"/>
        <v>6.75</v>
      </c>
      <c r="T17" s="340">
        <f t="shared" si="16"/>
        <v>0</v>
      </c>
      <c r="U17" s="287">
        <f>'Saisie Note'!S20</f>
        <v>12</v>
      </c>
      <c r="V17" s="339">
        <f t="shared" si="17"/>
        <v>3</v>
      </c>
      <c r="W17" s="287">
        <f t="shared" si="18"/>
        <v>12</v>
      </c>
      <c r="X17" s="340">
        <f t="shared" si="19"/>
        <v>3</v>
      </c>
      <c r="Y17" s="287">
        <f>'Saisie Note'!U20</f>
        <v>6.5</v>
      </c>
      <c r="Z17" s="339">
        <f t="shared" si="20"/>
        <v>0</v>
      </c>
      <c r="AA17" s="287">
        <f t="shared" si="21"/>
        <v>6.5</v>
      </c>
      <c r="AB17" s="339">
        <f t="shared" si="22"/>
        <v>0</v>
      </c>
      <c r="AC17" s="287">
        <f t="shared" si="23"/>
        <v>8.5666666666666664</v>
      </c>
      <c r="AD17" s="307">
        <f t="shared" si="24"/>
        <v>9</v>
      </c>
      <c r="AE17" s="283" t="str">
        <f t="shared" si="25"/>
        <v>Rattrapage</v>
      </c>
      <c r="AF17" s="341">
        <f>'Saisie Note'!Z20</f>
        <v>13.666666666666666</v>
      </c>
      <c r="AG17" s="340">
        <f t="shared" si="26"/>
        <v>6</v>
      </c>
      <c r="AH17" s="341">
        <f>'Saisie Note'!AC20</f>
        <v>8.3333333333333339</v>
      </c>
      <c r="AI17" s="340">
        <f t="shared" si="27"/>
        <v>0</v>
      </c>
      <c r="AJ17" s="341">
        <f>'Saisie Note'!AF20</f>
        <v>10</v>
      </c>
      <c r="AK17" s="340">
        <f t="shared" si="28"/>
        <v>6</v>
      </c>
      <c r="AL17" s="341">
        <f t="shared" si="29"/>
        <v>10.666666666666666</v>
      </c>
      <c r="AM17" s="340">
        <f t="shared" si="30"/>
        <v>18</v>
      </c>
      <c r="AN17" s="341">
        <f>'Saisie Note'!AG20</f>
        <v>5</v>
      </c>
      <c r="AO17" s="340">
        <f t="shared" si="31"/>
        <v>0</v>
      </c>
      <c r="AP17" s="341">
        <f>'Saisie Note'!AH20</f>
        <v>12</v>
      </c>
      <c r="AQ17" s="340">
        <f t="shared" si="32"/>
        <v>3</v>
      </c>
      <c r="AR17" s="341">
        <f t="shared" si="33"/>
        <v>8.5</v>
      </c>
      <c r="AS17" s="340">
        <f t="shared" si="34"/>
        <v>3</v>
      </c>
      <c r="AT17" s="341">
        <f>'Saisie Note'!AI20</f>
        <v>12</v>
      </c>
      <c r="AU17" s="340">
        <f t="shared" si="35"/>
        <v>3</v>
      </c>
      <c r="AV17" s="341">
        <f t="shared" si="36"/>
        <v>12</v>
      </c>
      <c r="AW17" s="340">
        <f t="shared" si="37"/>
        <v>3</v>
      </c>
      <c r="AX17" s="341">
        <f>'Saisie Note'!AJ20</f>
        <v>10</v>
      </c>
      <c r="AY17" s="340">
        <f t="shared" si="38"/>
        <v>3</v>
      </c>
      <c r="AZ17" s="341">
        <f t="shared" si="39"/>
        <v>10</v>
      </c>
      <c r="BA17" s="340">
        <f t="shared" si="40"/>
        <v>3</v>
      </c>
      <c r="BB17" s="342">
        <f t="shared" si="41"/>
        <v>10.3</v>
      </c>
      <c r="BC17" s="343">
        <f t="shared" si="42"/>
        <v>30</v>
      </c>
      <c r="BD17" s="341">
        <f t="shared" si="43"/>
        <v>9.4333333333333336</v>
      </c>
      <c r="BE17" s="344">
        <f t="shared" si="44"/>
        <v>39</v>
      </c>
      <c r="BF17" s="283" t="str">
        <f t="shared" si="45"/>
        <v>Rattrapage</v>
      </c>
    </row>
    <row r="18" spans="1:60" s="346" customFormat="1" ht="28.5" customHeight="1">
      <c r="A18" s="337">
        <f t="shared" si="46"/>
        <v>6</v>
      </c>
      <c r="B18" s="345" t="s">
        <v>424</v>
      </c>
      <c r="C18" s="345" t="s">
        <v>426</v>
      </c>
      <c r="D18" s="345" t="s">
        <v>427</v>
      </c>
      <c r="E18" s="329" t="s">
        <v>425</v>
      </c>
      <c r="F18" s="329" t="s">
        <v>45</v>
      </c>
      <c r="G18" s="338">
        <f>'Saisie Note'!H21</f>
        <v>3.6666666666666665</v>
      </c>
      <c r="H18" s="339">
        <f t="shared" si="8"/>
        <v>0</v>
      </c>
      <c r="I18" s="287">
        <f>'Saisie Note'!K21</f>
        <v>2.9166666666666665</v>
      </c>
      <c r="J18" s="339">
        <f t="shared" si="9"/>
        <v>0</v>
      </c>
      <c r="K18" s="287">
        <f>'Saisie Note'!N21</f>
        <v>8</v>
      </c>
      <c r="L18" s="339">
        <f t="shared" si="10"/>
        <v>0</v>
      </c>
      <c r="M18" s="287">
        <f t="shared" si="11"/>
        <v>4.8611111111111107</v>
      </c>
      <c r="N18" s="340">
        <f t="shared" si="12"/>
        <v>0</v>
      </c>
      <c r="O18" s="287">
        <f>'Saisie Note'!P21</f>
        <v>4</v>
      </c>
      <c r="P18" s="339">
        <f t="shared" si="13"/>
        <v>0</v>
      </c>
      <c r="Q18" s="287">
        <f>'Saisie Note'!R21</f>
        <v>6</v>
      </c>
      <c r="R18" s="339">
        <f t="shared" si="14"/>
        <v>0</v>
      </c>
      <c r="S18" s="287">
        <f t="shared" si="15"/>
        <v>5</v>
      </c>
      <c r="T18" s="340">
        <f t="shared" si="16"/>
        <v>0</v>
      </c>
      <c r="U18" s="287">
        <f>'Saisie Note'!S21</f>
        <v>11.5</v>
      </c>
      <c r="V18" s="339">
        <f t="shared" si="17"/>
        <v>3</v>
      </c>
      <c r="W18" s="287">
        <f t="shared" si="18"/>
        <v>11.5</v>
      </c>
      <c r="X18" s="340">
        <f t="shared" si="19"/>
        <v>3</v>
      </c>
      <c r="Y18" s="287">
        <f>'Saisie Note'!U21</f>
        <v>3.5</v>
      </c>
      <c r="Z18" s="339">
        <f t="shared" si="20"/>
        <v>0</v>
      </c>
      <c r="AA18" s="287">
        <f t="shared" si="21"/>
        <v>3.5</v>
      </c>
      <c r="AB18" s="339">
        <f t="shared" si="22"/>
        <v>0</v>
      </c>
      <c r="AC18" s="287">
        <f t="shared" si="23"/>
        <v>5.4166666666666661</v>
      </c>
      <c r="AD18" s="307">
        <f t="shared" si="24"/>
        <v>3</v>
      </c>
      <c r="AE18" s="283" t="str">
        <f t="shared" si="25"/>
        <v>Rattrapage</v>
      </c>
      <c r="AF18" s="341">
        <f>'Saisie Note'!Z21</f>
        <v>2</v>
      </c>
      <c r="AG18" s="340">
        <f t="shared" si="26"/>
        <v>0</v>
      </c>
      <c r="AH18" s="341" t="e">
        <f>'Saisie Note'!AC21</f>
        <v>#VALUE!</v>
      </c>
      <c r="AI18" s="340" t="e">
        <f t="shared" si="27"/>
        <v>#VALUE!</v>
      </c>
      <c r="AJ18" s="341" t="str">
        <f>'Saisie Note'!AF21</f>
        <v>Exclu</v>
      </c>
      <c r="AK18" s="340">
        <f t="shared" si="28"/>
        <v>6</v>
      </c>
      <c r="AL18" s="341" t="e">
        <f t="shared" si="29"/>
        <v>#VALUE!</v>
      </c>
      <c r="AM18" s="340" t="e">
        <f t="shared" si="30"/>
        <v>#VALUE!</v>
      </c>
      <c r="AN18" s="341">
        <f>'Saisie Note'!AG21</f>
        <v>1</v>
      </c>
      <c r="AO18" s="340">
        <f t="shared" si="31"/>
        <v>0</v>
      </c>
      <c r="AP18" s="341" t="str">
        <f>'Saisie Note'!AH21</f>
        <v>Abs</v>
      </c>
      <c r="AQ18" s="340">
        <f t="shared" si="32"/>
        <v>3</v>
      </c>
      <c r="AR18" s="341" t="e">
        <f t="shared" si="33"/>
        <v>#VALUE!</v>
      </c>
      <c r="AS18" s="340" t="e">
        <f t="shared" si="34"/>
        <v>#VALUE!</v>
      </c>
      <c r="AT18" s="341" t="str">
        <f>'Saisie Note'!AI21</f>
        <v>\</v>
      </c>
      <c r="AU18" s="340">
        <f t="shared" si="35"/>
        <v>3</v>
      </c>
      <c r="AV18" s="341" t="str">
        <f t="shared" si="36"/>
        <v>\</v>
      </c>
      <c r="AW18" s="340">
        <f t="shared" si="37"/>
        <v>3</v>
      </c>
      <c r="AX18" s="341" t="str">
        <f>'Saisie Note'!AJ21</f>
        <v>\</v>
      </c>
      <c r="AY18" s="340">
        <f t="shared" si="38"/>
        <v>3</v>
      </c>
      <c r="AZ18" s="341" t="str">
        <f t="shared" si="39"/>
        <v>\</v>
      </c>
      <c r="BA18" s="340">
        <f t="shared" si="40"/>
        <v>3</v>
      </c>
      <c r="BB18" s="342" t="e">
        <f t="shared" si="41"/>
        <v>#VALUE!</v>
      </c>
      <c r="BC18" s="343" t="e">
        <f t="shared" si="42"/>
        <v>#VALUE!</v>
      </c>
      <c r="BD18" s="341" t="e">
        <f t="shared" si="43"/>
        <v>#VALUE!</v>
      </c>
      <c r="BE18" s="344" t="e">
        <f t="shared" si="44"/>
        <v>#VALUE!</v>
      </c>
      <c r="BF18" s="283" t="s">
        <v>531</v>
      </c>
    </row>
    <row r="19" spans="1:60" s="346" customFormat="1" ht="28.5" customHeight="1">
      <c r="A19" s="337">
        <f t="shared" si="46"/>
        <v>7</v>
      </c>
      <c r="B19" s="345" t="s">
        <v>428</v>
      </c>
      <c r="C19" s="345" t="s">
        <v>430</v>
      </c>
      <c r="D19" s="345" t="s">
        <v>431</v>
      </c>
      <c r="E19" s="329" t="s">
        <v>429</v>
      </c>
      <c r="F19" s="329" t="s">
        <v>407</v>
      </c>
      <c r="G19" s="338">
        <f>'Saisie Note'!H22</f>
        <v>9</v>
      </c>
      <c r="H19" s="339">
        <f t="shared" si="8"/>
        <v>0</v>
      </c>
      <c r="I19" s="287">
        <f>'Saisie Note'!K22</f>
        <v>6.5</v>
      </c>
      <c r="J19" s="339">
        <f t="shared" si="9"/>
        <v>0</v>
      </c>
      <c r="K19" s="287">
        <f>'Saisie Note'!N22</f>
        <v>8.6666666666666661</v>
      </c>
      <c r="L19" s="339">
        <f t="shared" si="10"/>
        <v>0</v>
      </c>
      <c r="M19" s="287">
        <f t="shared" si="11"/>
        <v>8.0555555555555554</v>
      </c>
      <c r="N19" s="340">
        <f t="shared" si="12"/>
        <v>0</v>
      </c>
      <c r="O19" s="287">
        <f>'Saisie Note'!P22</f>
        <v>13</v>
      </c>
      <c r="P19" s="339">
        <f t="shared" si="13"/>
        <v>3</v>
      </c>
      <c r="Q19" s="287">
        <f>'Saisie Note'!R22</f>
        <v>10.5</v>
      </c>
      <c r="R19" s="339">
        <f t="shared" si="14"/>
        <v>3</v>
      </c>
      <c r="S19" s="287">
        <f t="shared" si="15"/>
        <v>11.75</v>
      </c>
      <c r="T19" s="340">
        <f t="shared" si="16"/>
        <v>6</v>
      </c>
      <c r="U19" s="287">
        <f>'Saisie Note'!S22</f>
        <v>11</v>
      </c>
      <c r="V19" s="339">
        <f t="shared" si="17"/>
        <v>3</v>
      </c>
      <c r="W19" s="287">
        <f t="shared" si="18"/>
        <v>11</v>
      </c>
      <c r="X19" s="340">
        <f t="shared" si="19"/>
        <v>3</v>
      </c>
      <c r="Y19" s="287">
        <f>'Saisie Note'!U22</f>
        <v>8</v>
      </c>
      <c r="Z19" s="339">
        <f t="shared" si="20"/>
        <v>0</v>
      </c>
      <c r="AA19" s="287">
        <f t="shared" si="21"/>
        <v>8</v>
      </c>
      <c r="AB19" s="339">
        <f t="shared" si="22"/>
        <v>0</v>
      </c>
      <c r="AC19" s="287">
        <f t="shared" si="23"/>
        <v>9.0833333333333321</v>
      </c>
      <c r="AD19" s="307">
        <f t="shared" si="24"/>
        <v>9</v>
      </c>
      <c r="AE19" s="283" t="str">
        <f t="shared" si="25"/>
        <v>Rattrapage</v>
      </c>
      <c r="AF19" s="341">
        <f>'Saisie Note'!Z22</f>
        <v>9</v>
      </c>
      <c r="AG19" s="340">
        <f t="shared" si="26"/>
        <v>0</v>
      </c>
      <c r="AH19" s="341">
        <f>'Saisie Note'!AC22</f>
        <v>8.3333333333333339</v>
      </c>
      <c r="AI19" s="340">
        <f t="shared" si="27"/>
        <v>0</v>
      </c>
      <c r="AJ19" s="341">
        <f>'Saisie Note'!AF22</f>
        <v>7.333333333333333</v>
      </c>
      <c r="AK19" s="340">
        <f t="shared" si="28"/>
        <v>0</v>
      </c>
      <c r="AL19" s="341">
        <f t="shared" si="29"/>
        <v>8.2222222222222232</v>
      </c>
      <c r="AM19" s="340">
        <f t="shared" si="30"/>
        <v>0</v>
      </c>
      <c r="AN19" s="341">
        <f>'Saisie Note'!AG22</f>
        <v>3</v>
      </c>
      <c r="AO19" s="340">
        <f t="shared" si="31"/>
        <v>0</v>
      </c>
      <c r="AP19" s="341">
        <f>'Saisie Note'!AH22</f>
        <v>12</v>
      </c>
      <c r="AQ19" s="340">
        <f t="shared" si="32"/>
        <v>3</v>
      </c>
      <c r="AR19" s="341">
        <f t="shared" si="33"/>
        <v>7.5</v>
      </c>
      <c r="AS19" s="340">
        <f t="shared" si="34"/>
        <v>3</v>
      </c>
      <c r="AT19" s="341">
        <f>'Saisie Note'!AI22</f>
        <v>11.5</v>
      </c>
      <c r="AU19" s="340">
        <f t="shared" si="35"/>
        <v>3</v>
      </c>
      <c r="AV19" s="341">
        <f t="shared" si="36"/>
        <v>11.5</v>
      </c>
      <c r="AW19" s="340">
        <f t="shared" si="37"/>
        <v>3</v>
      </c>
      <c r="AX19" s="341">
        <f>'Saisie Note'!AJ22</f>
        <v>10.5</v>
      </c>
      <c r="AY19" s="340">
        <f t="shared" si="38"/>
        <v>3</v>
      </c>
      <c r="AZ19" s="341">
        <f t="shared" si="39"/>
        <v>10.5</v>
      </c>
      <c r="BA19" s="340">
        <f t="shared" si="40"/>
        <v>3</v>
      </c>
      <c r="BB19" s="342">
        <f t="shared" si="41"/>
        <v>8.6333333333333346</v>
      </c>
      <c r="BC19" s="343">
        <f t="shared" si="42"/>
        <v>9</v>
      </c>
      <c r="BD19" s="341">
        <f t="shared" si="43"/>
        <v>8.8583333333333343</v>
      </c>
      <c r="BE19" s="344">
        <f t="shared" si="44"/>
        <v>18</v>
      </c>
      <c r="BF19" s="283" t="str">
        <f t="shared" si="45"/>
        <v>Rattrapage</v>
      </c>
    </row>
    <row r="20" spans="1:60" s="346" customFormat="1" ht="28.5" customHeight="1">
      <c r="A20" s="337">
        <f t="shared" si="46"/>
        <v>8</v>
      </c>
      <c r="B20" s="345" t="s">
        <v>432</v>
      </c>
      <c r="C20" s="345" t="s">
        <v>434</v>
      </c>
      <c r="D20" s="345" t="s">
        <v>55</v>
      </c>
      <c r="E20" s="329" t="s">
        <v>433</v>
      </c>
      <c r="F20" s="329" t="s">
        <v>37</v>
      </c>
      <c r="G20" s="338">
        <f>'Saisie Note'!H23</f>
        <v>11.333333333333334</v>
      </c>
      <c r="H20" s="339">
        <f t="shared" si="8"/>
        <v>6</v>
      </c>
      <c r="I20" s="287">
        <f>'Saisie Note'!K23</f>
        <v>9.6666666666666661</v>
      </c>
      <c r="J20" s="339">
        <f t="shared" si="9"/>
        <v>0</v>
      </c>
      <c r="K20" s="287">
        <f>'Saisie Note'!N23</f>
        <v>10.166666666666666</v>
      </c>
      <c r="L20" s="339">
        <f t="shared" si="10"/>
        <v>6</v>
      </c>
      <c r="M20" s="287">
        <f t="shared" si="11"/>
        <v>10.388888888888888</v>
      </c>
      <c r="N20" s="340">
        <f t="shared" si="12"/>
        <v>18</v>
      </c>
      <c r="O20" s="287">
        <f>'Saisie Note'!P23</f>
        <v>13</v>
      </c>
      <c r="P20" s="339">
        <f t="shared" si="13"/>
        <v>3</v>
      </c>
      <c r="Q20" s="287">
        <f>'Saisie Note'!R23</f>
        <v>10</v>
      </c>
      <c r="R20" s="339">
        <f t="shared" si="14"/>
        <v>3</v>
      </c>
      <c r="S20" s="287">
        <f t="shared" si="15"/>
        <v>11.5</v>
      </c>
      <c r="T20" s="340">
        <f t="shared" si="16"/>
        <v>6</v>
      </c>
      <c r="U20" s="287">
        <f>'Saisie Note'!S23</f>
        <v>11.5</v>
      </c>
      <c r="V20" s="339">
        <f t="shared" si="17"/>
        <v>3</v>
      </c>
      <c r="W20" s="287">
        <f t="shared" si="18"/>
        <v>11.5</v>
      </c>
      <c r="X20" s="340">
        <f t="shared" si="19"/>
        <v>3</v>
      </c>
      <c r="Y20" s="287">
        <f>'Saisie Note'!U23</f>
        <v>13.5</v>
      </c>
      <c r="Z20" s="339">
        <f t="shared" si="20"/>
        <v>3</v>
      </c>
      <c r="AA20" s="287">
        <f t="shared" si="21"/>
        <v>13.5</v>
      </c>
      <c r="AB20" s="339">
        <f t="shared" si="22"/>
        <v>3</v>
      </c>
      <c r="AC20" s="287">
        <f t="shared" si="23"/>
        <v>11.033333333333333</v>
      </c>
      <c r="AD20" s="307">
        <f t="shared" si="24"/>
        <v>30</v>
      </c>
      <c r="AE20" s="283" t="str">
        <f t="shared" si="25"/>
        <v>Admis(e)</v>
      </c>
      <c r="AF20" s="341">
        <f>'Saisie Note'!Z23</f>
        <v>13</v>
      </c>
      <c r="AG20" s="340">
        <f t="shared" si="26"/>
        <v>6</v>
      </c>
      <c r="AH20" s="341">
        <f>'Saisie Note'!AC23</f>
        <v>11</v>
      </c>
      <c r="AI20" s="340">
        <f t="shared" si="27"/>
        <v>6</v>
      </c>
      <c r="AJ20" s="341">
        <f>'Saisie Note'!AF23</f>
        <v>10.833333333333334</v>
      </c>
      <c r="AK20" s="340">
        <f t="shared" si="28"/>
        <v>6</v>
      </c>
      <c r="AL20" s="341">
        <f t="shared" si="29"/>
        <v>11.611111111111112</v>
      </c>
      <c r="AM20" s="340">
        <f t="shared" si="30"/>
        <v>18</v>
      </c>
      <c r="AN20" s="341">
        <f>'Saisie Note'!AG23</f>
        <v>8</v>
      </c>
      <c r="AO20" s="340">
        <f t="shared" si="31"/>
        <v>0</v>
      </c>
      <c r="AP20" s="341">
        <f>'Saisie Note'!AH23</f>
        <v>12</v>
      </c>
      <c r="AQ20" s="340">
        <f t="shared" si="32"/>
        <v>3</v>
      </c>
      <c r="AR20" s="341">
        <f t="shared" si="33"/>
        <v>10</v>
      </c>
      <c r="AS20" s="340">
        <f t="shared" si="34"/>
        <v>6</v>
      </c>
      <c r="AT20" s="341">
        <f>'Saisie Note'!AI23</f>
        <v>11.5</v>
      </c>
      <c r="AU20" s="340">
        <f t="shared" si="35"/>
        <v>3</v>
      </c>
      <c r="AV20" s="341">
        <f t="shared" si="36"/>
        <v>11.5</v>
      </c>
      <c r="AW20" s="340">
        <f t="shared" si="37"/>
        <v>3</v>
      </c>
      <c r="AX20" s="341">
        <f>'Saisie Note'!AJ23</f>
        <v>13.5</v>
      </c>
      <c r="AY20" s="340">
        <f t="shared" si="38"/>
        <v>3</v>
      </c>
      <c r="AZ20" s="341">
        <f t="shared" si="39"/>
        <v>13.5</v>
      </c>
      <c r="BA20" s="340">
        <f t="shared" si="40"/>
        <v>3</v>
      </c>
      <c r="BB20" s="342">
        <f t="shared" si="41"/>
        <v>11.466666666666667</v>
      </c>
      <c r="BC20" s="343">
        <f t="shared" si="42"/>
        <v>30</v>
      </c>
      <c r="BD20" s="341">
        <f t="shared" si="43"/>
        <v>11.25</v>
      </c>
      <c r="BE20" s="344">
        <f t="shared" si="44"/>
        <v>60</v>
      </c>
      <c r="BF20" s="283" t="str">
        <f t="shared" si="45"/>
        <v>Admis(e)</v>
      </c>
      <c r="BG20" s="349" t="s">
        <v>533</v>
      </c>
      <c r="BH20" s="349" t="s">
        <v>533</v>
      </c>
    </row>
    <row r="21" spans="1:60" s="346" customFormat="1" ht="28.5" customHeight="1">
      <c r="A21" s="337">
        <f t="shared" si="46"/>
        <v>9</v>
      </c>
      <c r="B21" s="345" t="s">
        <v>435</v>
      </c>
      <c r="C21" s="345" t="s">
        <v>438</v>
      </c>
      <c r="D21" s="345" t="s">
        <v>439</v>
      </c>
      <c r="E21" s="329" t="s">
        <v>436</v>
      </c>
      <c r="F21" s="329" t="s">
        <v>437</v>
      </c>
      <c r="G21" s="338" t="e">
        <f>'Saisie Note'!H24</f>
        <v>#VALUE!</v>
      </c>
      <c r="H21" s="339" t="e">
        <f t="shared" si="8"/>
        <v>#VALUE!</v>
      </c>
      <c r="I21" s="287" t="e">
        <f>'Saisie Note'!K24</f>
        <v>#VALUE!</v>
      </c>
      <c r="J21" s="339" t="e">
        <f t="shared" si="9"/>
        <v>#VALUE!</v>
      </c>
      <c r="K21" s="287" t="e">
        <f>'Saisie Note'!N24</f>
        <v>#VALUE!</v>
      </c>
      <c r="L21" s="339" t="e">
        <f t="shared" si="10"/>
        <v>#VALUE!</v>
      </c>
      <c r="M21" s="287" t="e">
        <f t="shared" si="11"/>
        <v>#VALUE!</v>
      </c>
      <c r="N21" s="340" t="e">
        <f t="shared" si="12"/>
        <v>#VALUE!</v>
      </c>
      <c r="O21" s="287" t="str">
        <f>'Saisie Note'!P24</f>
        <v>\</v>
      </c>
      <c r="P21" s="339">
        <f t="shared" si="13"/>
        <v>3</v>
      </c>
      <c r="Q21" s="287" t="str">
        <f>'Saisie Note'!R24</f>
        <v>\</v>
      </c>
      <c r="R21" s="339">
        <f t="shared" si="14"/>
        <v>3</v>
      </c>
      <c r="S21" s="287" t="e">
        <f t="shared" si="15"/>
        <v>#VALUE!</v>
      </c>
      <c r="T21" s="340" t="e">
        <f t="shared" si="16"/>
        <v>#VALUE!</v>
      </c>
      <c r="U21" s="287" t="str">
        <f>'Saisie Note'!S24</f>
        <v>\</v>
      </c>
      <c r="V21" s="339">
        <f t="shared" si="17"/>
        <v>3</v>
      </c>
      <c r="W21" s="287" t="str">
        <f t="shared" si="18"/>
        <v>\</v>
      </c>
      <c r="X21" s="340">
        <f t="shared" si="19"/>
        <v>3</v>
      </c>
      <c r="Y21" s="287">
        <f>'Saisie Note'!U24</f>
        <v>0</v>
      </c>
      <c r="Z21" s="339">
        <f t="shared" si="20"/>
        <v>0</v>
      </c>
      <c r="AA21" s="287">
        <f t="shared" si="21"/>
        <v>0</v>
      </c>
      <c r="AB21" s="339">
        <f t="shared" si="22"/>
        <v>0</v>
      </c>
      <c r="AC21" s="287" t="e">
        <f t="shared" si="23"/>
        <v>#VALUE!</v>
      </c>
      <c r="AD21" s="307" t="e">
        <f t="shared" si="24"/>
        <v>#VALUE!</v>
      </c>
      <c r="AE21" s="342" t="s">
        <v>530</v>
      </c>
      <c r="AF21" s="341" t="e">
        <f>'Saisie Note'!Z24</f>
        <v>#VALUE!</v>
      </c>
      <c r="AG21" s="340" t="e">
        <f t="shared" si="26"/>
        <v>#VALUE!</v>
      </c>
      <c r="AH21" s="341" t="e">
        <f>'Saisie Note'!AC24</f>
        <v>#VALUE!</v>
      </c>
      <c r="AI21" s="340" t="e">
        <f t="shared" si="27"/>
        <v>#VALUE!</v>
      </c>
      <c r="AJ21" s="341" t="str">
        <f>'Saisie Note'!AF24</f>
        <v>Exclu</v>
      </c>
      <c r="AK21" s="340">
        <f t="shared" si="28"/>
        <v>6</v>
      </c>
      <c r="AL21" s="341" t="e">
        <f t="shared" si="29"/>
        <v>#VALUE!</v>
      </c>
      <c r="AM21" s="340" t="e">
        <f t="shared" si="30"/>
        <v>#VALUE!</v>
      </c>
      <c r="AN21" s="341" t="str">
        <f>'Saisie Note'!AG24</f>
        <v>\</v>
      </c>
      <c r="AO21" s="340">
        <f t="shared" si="31"/>
        <v>3</v>
      </c>
      <c r="AP21" s="341" t="str">
        <f>'Saisie Note'!AH24</f>
        <v>Abs</v>
      </c>
      <c r="AQ21" s="340">
        <f t="shared" si="32"/>
        <v>3</v>
      </c>
      <c r="AR21" s="341" t="e">
        <f t="shared" si="33"/>
        <v>#VALUE!</v>
      </c>
      <c r="AS21" s="340" t="e">
        <f t="shared" si="34"/>
        <v>#VALUE!</v>
      </c>
      <c r="AT21" s="341" t="str">
        <f>'Saisie Note'!AI24</f>
        <v>\</v>
      </c>
      <c r="AU21" s="340">
        <f t="shared" si="35"/>
        <v>3</v>
      </c>
      <c r="AV21" s="341" t="str">
        <f t="shared" si="36"/>
        <v>\</v>
      </c>
      <c r="AW21" s="340">
        <f t="shared" si="37"/>
        <v>3</v>
      </c>
      <c r="AX21" s="341" t="str">
        <f>'Saisie Note'!AJ24</f>
        <v>\</v>
      </c>
      <c r="AY21" s="340">
        <f t="shared" si="38"/>
        <v>3</v>
      </c>
      <c r="AZ21" s="341" t="str">
        <f t="shared" si="39"/>
        <v>\</v>
      </c>
      <c r="BA21" s="340">
        <f t="shared" si="40"/>
        <v>3</v>
      </c>
      <c r="BB21" s="342" t="e">
        <f t="shared" si="41"/>
        <v>#VALUE!</v>
      </c>
      <c r="BC21" s="343" t="e">
        <f t="shared" si="42"/>
        <v>#VALUE!</v>
      </c>
      <c r="BD21" s="341" t="e">
        <f t="shared" si="43"/>
        <v>#VALUE!</v>
      </c>
      <c r="BE21" s="344" t="e">
        <f t="shared" si="44"/>
        <v>#VALUE!</v>
      </c>
      <c r="BF21" s="283" t="s">
        <v>530</v>
      </c>
    </row>
    <row r="22" spans="1:60" s="346" customFormat="1" ht="28.5" customHeight="1">
      <c r="A22" s="337">
        <f t="shared" si="46"/>
        <v>10</v>
      </c>
      <c r="B22" s="345" t="s">
        <v>440</v>
      </c>
      <c r="C22" s="345" t="s">
        <v>442</v>
      </c>
      <c r="D22" s="345" t="s">
        <v>443</v>
      </c>
      <c r="E22" s="329" t="s">
        <v>441</v>
      </c>
      <c r="F22" s="329" t="s">
        <v>42</v>
      </c>
      <c r="G22" s="338">
        <f>'Saisie Note'!H25</f>
        <v>11.833333333333334</v>
      </c>
      <c r="H22" s="339">
        <f t="shared" si="8"/>
        <v>6</v>
      </c>
      <c r="I22" s="287">
        <f>'Saisie Note'!K25</f>
        <v>10.666666666666666</v>
      </c>
      <c r="J22" s="339">
        <f t="shared" si="9"/>
        <v>6</v>
      </c>
      <c r="K22" s="287">
        <f>'Saisie Note'!N25</f>
        <v>12.5</v>
      </c>
      <c r="L22" s="339">
        <f t="shared" si="10"/>
        <v>6</v>
      </c>
      <c r="M22" s="287">
        <f t="shared" si="11"/>
        <v>11.666666666666666</v>
      </c>
      <c r="N22" s="340">
        <f t="shared" si="12"/>
        <v>18</v>
      </c>
      <c r="O22" s="287">
        <f>'Saisie Note'!P25</f>
        <v>13.5</v>
      </c>
      <c r="P22" s="339">
        <f t="shared" si="13"/>
        <v>3</v>
      </c>
      <c r="Q22" s="287">
        <f>'Saisie Note'!R25</f>
        <v>10</v>
      </c>
      <c r="R22" s="339">
        <f t="shared" si="14"/>
        <v>3</v>
      </c>
      <c r="S22" s="287">
        <f t="shared" si="15"/>
        <v>11.75</v>
      </c>
      <c r="T22" s="340">
        <f t="shared" si="16"/>
        <v>6</v>
      </c>
      <c r="U22" s="287">
        <f>'Saisie Note'!S25</f>
        <v>13.5</v>
      </c>
      <c r="V22" s="339">
        <f t="shared" si="17"/>
        <v>3</v>
      </c>
      <c r="W22" s="287">
        <f t="shared" si="18"/>
        <v>13.5</v>
      </c>
      <c r="X22" s="340">
        <f t="shared" si="19"/>
        <v>3</v>
      </c>
      <c r="Y22" s="287">
        <f>'Saisie Note'!U25</f>
        <v>12.5</v>
      </c>
      <c r="Z22" s="339">
        <f t="shared" si="20"/>
        <v>3</v>
      </c>
      <c r="AA22" s="287">
        <f t="shared" si="21"/>
        <v>12.5</v>
      </c>
      <c r="AB22" s="339">
        <f t="shared" si="22"/>
        <v>3</v>
      </c>
      <c r="AC22" s="287">
        <f t="shared" si="23"/>
        <v>11.95</v>
      </c>
      <c r="AD22" s="307">
        <f t="shared" si="24"/>
        <v>30</v>
      </c>
      <c r="AE22" s="283" t="str">
        <f t="shared" si="25"/>
        <v>Admis(e)</v>
      </c>
      <c r="AF22" s="341">
        <f>'Saisie Note'!Z25</f>
        <v>9.1666666666666661</v>
      </c>
      <c r="AG22" s="340">
        <f t="shared" si="26"/>
        <v>0</v>
      </c>
      <c r="AH22" s="341">
        <f>'Saisie Note'!AC25</f>
        <v>12.333333333333334</v>
      </c>
      <c r="AI22" s="340">
        <f t="shared" si="27"/>
        <v>6</v>
      </c>
      <c r="AJ22" s="341">
        <f>'Saisie Note'!AF25</f>
        <v>11</v>
      </c>
      <c r="AK22" s="340">
        <f t="shared" si="28"/>
        <v>6</v>
      </c>
      <c r="AL22" s="341">
        <f t="shared" si="29"/>
        <v>10.833333333333334</v>
      </c>
      <c r="AM22" s="340">
        <f t="shared" si="30"/>
        <v>18</v>
      </c>
      <c r="AN22" s="341">
        <f>'Saisie Note'!AG25</f>
        <v>9</v>
      </c>
      <c r="AO22" s="340">
        <f t="shared" si="31"/>
        <v>0</v>
      </c>
      <c r="AP22" s="341">
        <f>'Saisie Note'!AH25</f>
        <v>12</v>
      </c>
      <c r="AQ22" s="340">
        <f t="shared" si="32"/>
        <v>3</v>
      </c>
      <c r="AR22" s="341">
        <f t="shared" si="33"/>
        <v>10.5</v>
      </c>
      <c r="AS22" s="340">
        <f t="shared" si="34"/>
        <v>6</v>
      </c>
      <c r="AT22" s="341">
        <f>'Saisie Note'!AI25</f>
        <v>13.5</v>
      </c>
      <c r="AU22" s="340">
        <f t="shared" si="35"/>
        <v>3</v>
      </c>
      <c r="AV22" s="341">
        <f t="shared" si="36"/>
        <v>13.5</v>
      </c>
      <c r="AW22" s="340">
        <f t="shared" si="37"/>
        <v>3</v>
      </c>
      <c r="AX22" s="341">
        <f>'Saisie Note'!AJ25</f>
        <v>10</v>
      </c>
      <c r="AY22" s="340">
        <f t="shared" si="38"/>
        <v>3</v>
      </c>
      <c r="AZ22" s="341">
        <f t="shared" si="39"/>
        <v>10</v>
      </c>
      <c r="BA22" s="340">
        <f t="shared" si="40"/>
        <v>3</v>
      </c>
      <c r="BB22" s="342">
        <f t="shared" si="41"/>
        <v>10.95</v>
      </c>
      <c r="BC22" s="343">
        <f t="shared" si="42"/>
        <v>30</v>
      </c>
      <c r="BD22" s="341">
        <f t="shared" si="43"/>
        <v>11.45</v>
      </c>
      <c r="BE22" s="344">
        <f t="shared" si="44"/>
        <v>60</v>
      </c>
      <c r="BF22" s="283" t="str">
        <f t="shared" si="45"/>
        <v>Admis(e)</v>
      </c>
      <c r="BG22" s="349" t="s">
        <v>533</v>
      </c>
    </row>
    <row r="23" spans="1:60" s="346" customFormat="1" ht="28.5" customHeight="1">
      <c r="A23" s="337">
        <f t="shared" si="46"/>
        <v>11</v>
      </c>
      <c r="B23" s="345" t="s">
        <v>444</v>
      </c>
      <c r="C23" s="345" t="s">
        <v>446</v>
      </c>
      <c r="D23" s="345" t="s">
        <v>44</v>
      </c>
      <c r="E23" s="329" t="s">
        <v>445</v>
      </c>
      <c r="F23" s="329" t="s">
        <v>58</v>
      </c>
      <c r="G23" s="338">
        <f>'Saisie Note'!H26</f>
        <v>9.6666666666666661</v>
      </c>
      <c r="H23" s="339">
        <f t="shared" si="8"/>
        <v>0</v>
      </c>
      <c r="I23" s="287">
        <f>'Saisie Note'!K26</f>
        <v>4.5</v>
      </c>
      <c r="J23" s="339">
        <f t="shared" si="9"/>
        <v>0</v>
      </c>
      <c r="K23" s="287">
        <f>'Saisie Note'!N26</f>
        <v>7</v>
      </c>
      <c r="L23" s="339">
        <f t="shared" si="10"/>
        <v>0</v>
      </c>
      <c r="M23" s="287">
        <f t="shared" si="11"/>
        <v>7.0555555555555545</v>
      </c>
      <c r="N23" s="340">
        <f t="shared" si="12"/>
        <v>0</v>
      </c>
      <c r="O23" s="287">
        <f>'Saisie Note'!P26</f>
        <v>6.5</v>
      </c>
      <c r="P23" s="339">
        <f t="shared" si="13"/>
        <v>0</v>
      </c>
      <c r="Q23" s="287">
        <f>'Saisie Note'!R26</f>
        <v>4.5</v>
      </c>
      <c r="R23" s="339">
        <f t="shared" si="14"/>
        <v>0</v>
      </c>
      <c r="S23" s="287">
        <f t="shared" si="15"/>
        <v>5.5</v>
      </c>
      <c r="T23" s="340">
        <f t="shared" si="16"/>
        <v>0</v>
      </c>
      <c r="U23" s="287">
        <f>'Saisie Note'!S26</f>
        <v>12</v>
      </c>
      <c r="V23" s="339">
        <f t="shared" si="17"/>
        <v>3</v>
      </c>
      <c r="W23" s="287">
        <f t="shared" si="18"/>
        <v>12</v>
      </c>
      <c r="X23" s="340">
        <f t="shared" si="19"/>
        <v>3</v>
      </c>
      <c r="Y23" s="287">
        <f>'Saisie Note'!U26</f>
        <v>3.5</v>
      </c>
      <c r="Z23" s="339">
        <f t="shared" si="20"/>
        <v>0</v>
      </c>
      <c r="AA23" s="287">
        <f t="shared" si="21"/>
        <v>3.5</v>
      </c>
      <c r="AB23" s="339">
        <f t="shared" si="22"/>
        <v>0</v>
      </c>
      <c r="AC23" s="287">
        <f t="shared" si="23"/>
        <v>6.8833333333333329</v>
      </c>
      <c r="AD23" s="307">
        <f t="shared" si="24"/>
        <v>3</v>
      </c>
      <c r="AE23" s="283" t="str">
        <f t="shared" si="25"/>
        <v>Rattrapage</v>
      </c>
      <c r="AF23" s="341">
        <f>'Saisie Note'!Z26</f>
        <v>9.6666666666666661</v>
      </c>
      <c r="AG23" s="340">
        <f t="shared" si="26"/>
        <v>0</v>
      </c>
      <c r="AH23" s="341">
        <f>'Saisie Note'!AC26</f>
        <v>8.3333333333333339</v>
      </c>
      <c r="AI23" s="340">
        <f t="shared" si="27"/>
        <v>0</v>
      </c>
      <c r="AJ23" s="341">
        <f>'Saisie Note'!AF26</f>
        <v>9.6666666666666661</v>
      </c>
      <c r="AK23" s="340">
        <f t="shared" si="28"/>
        <v>0</v>
      </c>
      <c r="AL23" s="341">
        <f t="shared" si="29"/>
        <v>9.2222222222222214</v>
      </c>
      <c r="AM23" s="340">
        <f t="shared" si="30"/>
        <v>0</v>
      </c>
      <c r="AN23" s="341">
        <f>'Saisie Note'!AG26</f>
        <v>7</v>
      </c>
      <c r="AO23" s="340">
        <f t="shared" si="31"/>
        <v>0</v>
      </c>
      <c r="AP23" s="341">
        <f>'Saisie Note'!AH26</f>
        <v>11</v>
      </c>
      <c r="AQ23" s="340">
        <f t="shared" si="32"/>
        <v>3</v>
      </c>
      <c r="AR23" s="341">
        <f t="shared" si="33"/>
        <v>9</v>
      </c>
      <c r="AS23" s="340">
        <f t="shared" si="34"/>
        <v>3</v>
      </c>
      <c r="AT23" s="341">
        <f>'Saisie Note'!AI26</f>
        <v>11.5</v>
      </c>
      <c r="AU23" s="340">
        <f t="shared" si="35"/>
        <v>3</v>
      </c>
      <c r="AV23" s="341">
        <f t="shared" si="36"/>
        <v>11.5</v>
      </c>
      <c r="AW23" s="340">
        <f t="shared" si="37"/>
        <v>3</v>
      </c>
      <c r="AX23" s="341">
        <f>'Saisie Note'!AJ26</f>
        <v>10</v>
      </c>
      <c r="AY23" s="340">
        <f t="shared" si="38"/>
        <v>3</v>
      </c>
      <c r="AZ23" s="341">
        <f t="shared" si="39"/>
        <v>10</v>
      </c>
      <c r="BA23" s="340">
        <f t="shared" si="40"/>
        <v>3</v>
      </c>
      <c r="BB23" s="342">
        <f t="shared" si="41"/>
        <v>9.4833333333333325</v>
      </c>
      <c r="BC23" s="343">
        <f t="shared" si="42"/>
        <v>9</v>
      </c>
      <c r="BD23" s="341">
        <f t="shared" si="43"/>
        <v>8.1833333333333336</v>
      </c>
      <c r="BE23" s="344">
        <f t="shared" si="44"/>
        <v>12</v>
      </c>
      <c r="BF23" s="283" t="str">
        <f t="shared" si="45"/>
        <v>Rattrapage</v>
      </c>
    </row>
    <row r="24" spans="1:60" s="346" customFormat="1" ht="28.5" customHeight="1">
      <c r="A24" s="337">
        <f t="shared" si="46"/>
        <v>12</v>
      </c>
      <c r="B24" s="345" t="s">
        <v>447</v>
      </c>
      <c r="C24" s="345" t="s">
        <v>449</v>
      </c>
      <c r="D24" s="345" t="s">
        <v>450</v>
      </c>
      <c r="E24" s="329" t="s">
        <v>448</v>
      </c>
      <c r="F24" s="329" t="s">
        <v>37</v>
      </c>
      <c r="G24" s="338">
        <f>'Saisie Note'!H27</f>
        <v>12.666666666666666</v>
      </c>
      <c r="H24" s="339">
        <f t="shared" si="8"/>
        <v>6</v>
      </c>
      <c r="I24" s="287">
        <f>'Saisie Note'!K27</f>
        <v>11.416666666666666</v>
      </c>
      <c r="J24" s="339">
        <f t="shared" si="9"/>
        <v>6</v>
      </c>
      <c r="K24" s="287">
        <f>'Saisie Note'!N27</f>
        <v>12.666666666666666</v>
      </c>
      <c r="L24" s="339">
        <f t="shared" si="10"/>
        <v>6</v>
      </c>
      <c r="M24" s="287">
        <f t="shared" si="11"/>
        <v>12.25</v>
      </c>
      <c r="N24" s="340">
        <f t="shared" si="12"/>
        <v>18</v>
      </c>
      <c r="O24" s="287">
        <f>'Saisie Note'!P27</f>
        <v>7.5</v>
      </c>
      <c r="P24" s="339">
        <f t="shared" si="13"/>
        <v>0</v>
      </c>
      <c r="Q24" s="287">
        <f>'Saisie Note'!R27</f>
        <v>10</v>
      </c>
      <c r="R24" s="339">
        <f t="shared" si="14"/>
        <v>3</v>
      </c>
      <c r="S24" s="287">
        <f t="shared" si="15"/>
        <v>8.75</v>
      </c>
      <c r="T24" s="340">
        <f t="shared" si="16"/>
        <v>3</v>
      </c>
      <c r="U24" s="287">
        <f>'Saisie Note'!S27</f>
        <v>11</v>
      </c>
      <c r="V24" s="339">
        <f t="shared" si="17"/>
        <v>3</v>
      </c>
      <c r="W24" s="287">
        <f t="shared" si="18"/>
        <v>11</v>
      </c>
      <c r="X24" s="340">
        <f t="shared" si="19"/>
        <v>3</v>
      </c>
      <c r="Y24" s="287">
        <f>'Saisie Note'!U27</f>
        <v>16.5</v>
      </c>
      <c r="Z24" s="339">
        <f t="shared" si="20"/>
        <v>3</v>
      </c>
      <c r="AA24" s="287">
        <f t="shared" si="21"/>
        <v>16.5</v>
      </c>
      <c r="AB24" s="339">
        <f t="shared" si="22"/>
        <v>3</v>
      </c>
      <c r="AC24" s="287">
        <f t="shared" si="23"/>
        <v>11.85</v>
      </c>
      <c r="AD24" s="307">
        <f t="shared" si="24"/>
        <v>30</v>
      </c>
      <c r="AE24" s="283" t="str">
        <f t="shared" si="25"/>
        <v>Admis(e)</v>
      </c>
      <c r="AF24" s="341">
        <f>'Saisie Note'!Z27</f>
        <v>12.833333333333334</v>
      </c>
      <c r="AG24" s="340">
        <f t="shared" si="26"/>
        <v>6</v>
      </c>
      <c r="AH24" s="341">
        <f>'Saisie Note'!AC27</f>
        <v>12</v>
      </c>
      <c r="AI24" s="340">
        <f t="shared" si="27"/>
        <v>6</v>
      </c>
      <c r="AJ24" s="341">
        <f>'Saisie Note'!AF27</f>
        <v>10.5</v>
      </c>
      <c r="AK24" s="340">
        <f t="shared" si="28"/>
        <v>6</v>
      </c>
      <c r="AL24" s="341">
        <f t="shared" si="29"/>
        <v>11.777777777777779</v>
      </c>
      <c r="AM24" s="340">
        <f t="shared" si="30"/>
        <v>18</v>
      </c>
      <c r="AN24" s="341">
        <f>'Saisie Note'!AG27</f>
        <v>6</v>
      </c>
      <c r="AO24" s="340">
        <f t="shared" si="31"/>
        <v>0</v>
      </c>
      <c r="AP24" s="341">
        <f>'Saisie Note'!AH27</f>
        <v>11</v>
      </c>
      <c r="AQ24" s="340">
        <f t="shared" si="32"/>
        <v>3</v>
      </c>
      <c r="AR24" s="341">
        <f t="shared" si="33"/>
        <v>8.5</v>
      </c>
      <c r="AS24" s="340">
        <f t="shared" si="34"/>
        <v>3</v>
      </c>
      <c r="AT24" s="341">
        <f>'Saisie Note'!AI27</f>
        <v>11</v>
      </c>
      <c r="AU24" s="340">
        <f t="shared" si="35"/>
        <v>3</v>
      </c>
      <c r="AV24" s="341">
        <f t="shared" si="36"/>
        <v>11</v>
      </c>
      <c r="AW24" s="340">
        <f t="shared" si="37"/>
        <v>3</v>
      </c>
      <c r="AX24" s="341">
        <f>'Saisie Note'!AJ27</f>
        <v>8</v>
      </c>
      <c r="AY24" s="340">
        <f t="shared" si="38"/>
        <v>0</v>
      </c>
      <c r="AZ24" s="341">
        <f t="shared" si="39"/>
        <v>8</v>
      </c>
      <c r="BA24" s="340">
        <f t="shared" si="40"/>
        <v>0</v>
      </c>
      <c r="BB24" s="342">
        <f t="shared" si="41"/>
        <v>10.666666666666668</v>
      </c>
      <c r="BC24" s="343">
        <f t="shared" si="42"/>
        <v>30</v>
      </c>
      <c r="BD24" s="341">
        <f t="shared" si="43"/>
        <v>11.258333333333333</v>
      </c>
      <c r="BE24" s="344">
        <f t="shared" si="44"/>
        <v>60</v>
      </c>
      <c r="BF24" s="283" t="str">
        <f t="shared" si="45"/>
        <v>Admis(e)</v>
      </c>
      <c r="BG24" s="349" t="s">
        <v>533</v>
      </c>
    </row>
    <row r="25" spans="1:60" s="346" customFormat="1" ht="28.5" customHeight="1">
      <c r="A25" s="337">
        <f t="shared" si="46"/>
        <v>13</v>
      </c>
      <c r="B25" s="345" t="s">
        <v>451</v>
      </c>
      <c r="C25" s="345" t="s">
        <v>454</v>
      </c>
      <c r="D25" s="345" t="s">
        <v>455</v>
      </c>
      <c r="E25" s="329" t="s">
        <v>452</v>
      </c>
      <c r="F25" s="329" t="s">
        <v>453</v>
      </c>
      <c r="G25" s="338">
        <f>'Saisie Note'!H28</f>
        <v>5.666666666666667</v>
      </c>
      <c r="H25" s="339">
        <f t="shared" si="8"/>
        <v>0</v>
      </c>
      <c r="I25" s="287">
        <f>'Saisie Note'!K28</f>
        <v>5.333333333333333</v>
      </c>
      <c r="J25" s="339">
        <f t="shared" si="9"/>
        <v>0</v>
      </c>
      <c r="K25" s="287">
        <f>'Saisie Note'!N28</f>
        <v>8.5</v>
      </c>
      <c r="L25" s="339">
        <f t="shared" si="10"/>
        <v>0</v>
      </c>
      <c r="M25" s="287">
        <f t="shared" si="11"/>
        <v>6.5</v>
      </c>
      <c r="N25" s="340">
        <f t="shared" si="12"/>
        <v>0</v>
      </c>
      <c r="O25" s="287">
        <f>'Saisie Note'!P28</f>
        <v>7.5</v>
      </c>
      <c r="P25" s="339">
        <f t="shared" si="13"/>
        <v>0</v>
      </c>
      <c r="Q25" s="287">
        <f>'Saisie Note'!R28</f>
        <v>5</v>
      </c>
      <c r="R25" s="339">
        <f t="shared" si="14"/>
        <v>0</v>
      </c>
      <c r="S25" s="287">
        <f t="shared" si="15"/>
        <v>6.25</v>
      </c>
      <c r="T25" s="340">
        <f t="shared" si="16"/>
        <v>0</v>
      </c>
      <c r="U25" s="287">
        <f>'Saisie Note'!S28</f>
        <v>11</v>
      </c>
      <c r="V25" s="339">
        <f t="shared" si="17"/>
        <v>3</v>
      </c>
      <c r="W25" s="287">
        <f t="shared" si="18"/>
        <v>11</v>
      </c>
      <c r="X25" s="340">
        <f t="shared" si="19"/>
        <v>3</v>
      </c>
      <c r="Y25" s="287">
        <f>'Saisie Note'!U28</f>
        <v>4</v>
      </c>
      <c r="Z25" s="339">
        <f t="shared" si="20"/>
        <v>0</v>
      </c>
      <c r="AA25" s="287">
        <f t="shared" si="21"/>
        <v>4</v>
      </c>
      <c r="AB25" s="339">
        <f t="shared" si="22"/>
        <v>0</v>
      </c>
      <c r="AC25" s="287">
        <f t="shared" si="23"/>
        <v>6.65</v>
      </c>
      <c r="AD25" s="307">
        <f t="shared" si="24"/>
        <v>3</v>
      </c>
      <c r="AE25" s="283" t="str">
        <f t="shared" si="25"/>
        <v>Rattrapage</v>
      </c>
      <c r="AF25" s="341" t="e">
        <f>'Saisie Note'!Z28</f>
        <v>#VALUE!</v>
      </c>
      <c r="AG25" s="340" t="e">
        <f t="shared" si="26"/>
        <v>#VALUE!</v>
      </c>
      <c r="AH25" s="341" t="e">
        <f>'Saisie Note'!AC28</f>
        <v>#VALUE!</v>
      </c>
      <c r="AI25" s="340" t="e">
        <f t="shared" si="27"/>
        <v>#VALUE!</v>
      </c>
      <c r="AJ25" s="341" t="str">
        <f>'Saisie Note'!AF28</f>
        <v>Exclu</v>
      </c>
      <c r="AK25" s="340">
        <f t="shared" si="28"/>
        <v>6</v>
      </c>
      <c r="AL25" s="341" t="e">
        <f t="shared" si="29"/>
        <v>#VALUE!</v>
      </c>
      <c r="AM25" s="340" t="e">
        <f t="shared" si="30"/>
        <v>#VALUE!</v>
      </c>
      <c r="AN25" s="341" t="str">
        <f>'Saisie Note'!AG28</f>
        <v>\</v>
      </c>
      <c r="AO25" s="340">
        <f t="shared" si="31"/>
        <v>3</v>
      </c>
      <c r="AP25" s="341">
        <f>'Saisie Note'!AH28</f>
        <v>11</v>
      </c>
      <c r="AQ25" s="340">
        <f t="shared" si="32"/>
        <v>3</v>
      </c>
      <c r="AR25" s="341" t="e">
        <f t="shared" si="33"/>
        <v>#VALUE!</v>
      </c>
      <c r="AS25" s="340" t="e">
        <f t="shared" si="34"/>
        <v>#VALUE!</v>
      </c>
      <c r="AT25" s="341" t="str">
        <f>'Saisie Note'!AI28</f>
        <v>\</v>
      </c>
      <c r="AU25" s="340">
        <f t="shared" si="35"/>
        <v>3</v>
      </c>
      <c r="AV25" s="341" t="str">
        <f t="shared" si="36"/>
        <v>\</v>
      </c>
      <c r="AW25" s="340">
        <f t="shared" si="37"/>
        <v>3</v>
      </c>
      <c r="AX25" s="341" t="str">
        <f>'Saisie Note'!AJ28</f>
        <v>\</v>
      </c>
      <c r="AY25" s="340">
        <f t="shared" si="38"/>
        <v>3</v>
      </c>
      <c r="AZ25" s="341" t="str">
        <f t="shared" si="39"/>
        <v>\</v>
      </c>
      <c r="BA25" s="340">
        <f t="shared" si="40"/>
        <v>3</v>
      </c>
      <c r="BB25" s="342" t="e">
        <f t="shared" si="41"/>
        <v>#VALUE!</v>
      </c>
      <c r="BC25" s="343" t="e">
        <f t="shared" si="42"/>
        <v>#VALUE!</v>
      </c>
      <c r="BD25" s="341" t="e">
        <f t="shared" si="43"/>
        <v>#VALUE!</v>
      </c>
      <c r="BE25" s="344" t="e">
        <f t="shared" si="44"/>
        <v>#VALUE!</v>
      </c>
      <c r="BF25" s="283" t="s">
        <v>531</v>
      </c>
    </row>
    <row r="26" spans="1:60" s="346" customFormat="1" ht="28.5" customHeight="1">
      <c r="A26" s="337">
        <f t="shared" si="46"/>
        <v>14</v>
      </c>
      <c r="B26" s="345" t="s">
        <v>456</v>
      </c>
      <c r="C26" s="345" t="s">
        <v>459</v>
      </c>
      <c r="D26" s="345" t="s">
        <v>460</v>
      </c>
      <c r="E26" s="329" t="s">
        <v>457</v>
      </c>
      <c r="F26" s="329" t="s">
        <v>458</v>
      </c>
      <c r="G26" s="338">
        <f>'Saisie Note'!H29</f>
        <v>13</v>
      </c>
      <c r="H26" s="339">
        <f t="shared" si="8"/>
        <v>6</v>
      </c>
      <c r="I26" s="287">
        <f>'Saisie Note'!K29</f>
        <v>9.75</v>
      </c>
      <c r="J26" s="339">
        <f t="shared" si="9"/>
        <v>0</v>
      </c>
      <c r="K26" s="287">
        <f>'Saisie Note'!N29</f>
        <v>10</v>
      </c>
      <c r="L26" s="339">
        <f t="shared" si="10"/>
        <v>6</v>
      </c>
      <c r="M26" s="287">
        <f t="shared" si="11"/>
        <v>10.916666666666666</v>
      </c>
      <c r="N26" s="340">
        <f t="shared" si="12"/>
        <v>18</v>
      </c>
      <c r="O26" s="287">
        <f>'Saisie Note'!P29</f>
        <v>7</v>
      </c>
      <c r="P26" s="339">
        <f t="shared" si="13"/>
        <v>0</v>
      </c>
      <c r="Q26" s="287">
        <f>'Saisie Note'!R29</f>
        <v>5</v>
      </c>
      <c r="R26" s="339">
        <f t="shared" si="14"/>
        <v>0</v>
      </c>
      <c r="S26" s="287">
        <f t="shared" si="15"/>
        <v>6</v>
      </c>
      <c r="T26" s="340">
        <f t="shared" si="16"/>
        <v>0</v>
      </c>
      <c r="U26" s="287">
        <f>'Saisie Note'!S29</f>
        <v>14</v>
      </c>
      <c r="V26" s="339">
        <f t="shared" si="17"/>
        <v>3</v>
      </c>
      <c r="W26" s="287">
        <f t="shared" si="18"/>
        <v>14</v>
      </c>
      <c r="X26" s="340">
        <f t="shared" si="19"/>
        <v>3</v>
      </c>
      <c r="Y26" s="287">
        <f>'Saisie Note'!U29</f>
        <v>11.5</v>
      </c>
      <c r="Z26" s="339">
        <f t="shared" si="20"/>
        <v>3</v>
      </c>
      <c r="AA26" s="287">
        <f t="shared" si="21"/>
        <v>11.5</v>
      </c>
      <c r="AB26" s="339">
        <f t="shared" si="22"/>
        <v>3</v>
      </c>
      <c r="AC26" s="287">
        <f t="shared" si="23"/>
        <v>10.3</v>
      </c>
      <c r="AD26" s="307">
        <f t="shared" si="24"/>
        <v>30</v>
      </c>
      <c r="AE26" s="283" t="str">
        <f t="shared" si="25"/>
        <v>Admis(e)</v>
      </c>
      <c r="AF26" s="341">
        <f>'Saisie Note'!Z29</f>
        <v>12.166666666666666</v>
      </c>
      <c r="AG26" s="340">
        <f t="shared" si="26"/>
        <v>6</v>
      </c>
      <c r="AH26" s="341">
        <f>'Saisie Note'!AC29</f>
        <v>16</v>
      </c>
      <c r="AI26" s="340">
        <f t="shared" si="27"/>
        <v>6</v>
      </c>
      <c r="AJ26" s="341">
        <f>'Saisie Note'!AF29</f>
        <v>11.666666666666666</v>
      </c>
      <c r="AK26" s="340">
        <f t="shared" si="28"/>
        <v>6</v>
      </c>
      <c r="AL26" s="341">
        <f t="shared" si="29"/>
        <v>13.277777777777777</v>
      </c>
      <c r="AM26" s="340">
        <f t="shared" si="30"/>
        <v>18</v>
      </c>
      <c r="AN26" s="341">
        <f>'Saisie Note'!AG29</f>
        <v>10.5</v>
      </c>
      <c r="AO26" s="340">
        <f t="shared" si="31"/>
        <v>3</v>
      </c>
      <c r="AP26" s="341">
        <f>'Saisie Note'!AH29</f>
        <v>12</v>
      </c>
      <c r="AQ26" s="340">
        <f t="shared" si="32"/>
        <v>3</v>
      </c>
      <c r="AR26" s="341">
        <f t="shared" si="33"/>
        <v>11.25</v>
      </c>
      <c r="AS26" s="340">
        <f t="shared" si="34"/>
        <v>6</v>
      </c>
      <c r="AT26" s="341">
        <f>'Saisie Note'!AI29</f>
        <v>14.5</v>
      </c>
      <c r="AU26" s="340">
        <f t="shared" si="35"/>
        <v>3</v>
      </c>
      <c r="AV26" s="341">
        <f t="shared" si="36"/>
        <v>14.5</v>
      </c>
      <c r="AW26" s="340">
        <f t="shared" si="37"/>
        <v>3</v>
      </c>
      <c r="AX26" s="341">
        <f>'Saisie Note'!AJ29</f>
        <v>15.5</v>
      </c>
      <c r="AY26" s="340">
        <f t="shared" si="38"/>
        <v>3</v>
      </c>
      <c r="AZ26" s="341">
        <f t="shared" si="39"/>
        <v>15.5</v>
      </c>
      <c r="BA26" s="340">
        <f t="shared" si="40"/>
        <v>3</v>
      </c>
      <c r="BB26" s="342">
        <f t="shared" si="41"/>
        <v>13.216666666666665</v>
      </c>
      <c r="BC26" s="343">
        <f t="shared" si="42"/>
        <v>30</v>
      </c>
      <c r="BD26" s="341">
        <f t="shared" si="43"/>
        <v>11.758333333333333</v>
      </c>
      <c r="BE26" s="344">
        <f t="shared" si="44"/>
        <v>60</v>
      </c>
      <c r="BF26" s="283" t="str">
        <f t="shared" si="45"/>
        <v>Admis(e)</v>
      </c>
      <c r="BG26" s="349" t="s">
        <v>533</v>
      </c>
      <c r="BH26" s="349" t="s">
        <v>533</v>
      </c>
    </row>
    <row r="27" spans="1:60" s="346" customFormat="1" ht="28.5" customHeight="1">
      <c r="A27" s="337">
        <f t="shared" si="46"/>
        <v>15</v>
      </c>
      <c r="B27" s="345" t="s">
        <v>461</v>
      </c>
      <c r="C27" s="345" t="s">
        <v>463</v>
      </c>
      <c r="D27" s="345" t="s">
        <v>79</v>
      </c>
      <c r="E27" s="329" t="s">
        <v>462</v>
      </c>
      <c r="F27" s="329" t="s">
        <v>37</v>
      </c>
      <c r="G27" s="338">
        <f>'Saisie Note'!H30</f>
        <v>12.333333333333334</v>
      </c>
      <c r="H27" s="339">
        <f t="shared" si="8"/>
        <v>6</v>
      </c>
      <c r="I27" s="287">
        <f>'Saisie Note'!K30</f>
        <v>10.5</v>
      </c>
      <c r="J27" s="339">
        <f t="shared" si="9"/>
        <v>6</v>
      </c>
      <c r="K27" s="287">
        <f>'Saisie Note'!N30</f>
        <v>11.666666666666666</v>
      </c>
      <c r="L27" s="339">
        <f t="shared" si="10"/>
        <v>6</v>
      </c>
      <c r="M27" s="287">
        <f t="shared" si="11"/>
        <v>11.5</v>
      </c>
      <c r="N27" s="340">
        <f t="shared" si="12"/>
        <v>18</v>
      </c>
      <c r="O27" s="287">
        <f>'Saisie Note'!P30</f>
        <v>11.5</v>
      </c>
      <c r="P27" s="339">
        <f t="shared" si="13"/>
        <v>3</v>
      </c>
      <c r="Q27" s="287">
        <f>'Saisie Note'!R30</f>
        <v>10</v>
      </c>
      <c r="R27" s="339">
        <f t="shared" si="14"/>
        <v>3</v>
      </c>
      <c r="S27" s="287">
        <f t="shared" si="15"/>
        <v>10.75</v>
      </c>
      <c r="T27" s="340">
        <f t="shared" si="16"/>
        <v>6</v>
      </c>
      <c r="U27" s="287">
        <f>'Saisie Note'!S30</f>
        <v>14</v>
      </c>
      <c r="V27" s="339">
        <f t="shared" si="17"/>
        <v>3</v>
      </c>
      <c r="W27" s="287">
        <f t="shared" si="18"/>
        <v>14</v>
      </c>
      <c r="X27" s="340">
        <f t="shared" si="19"/>
        <v>3</v>
      </c>
      <c r="Y27" s="287">
        <f>'Saisie Note'!U30</f>
        <v>11</v>
      </c>
      <c r="Z27" s="339">
        <f t="shared" si="20"/>
        <v>3</v>
      </c>
      <c r="AA27" s="287">
        <f t="shared" si="21"/>
        <v>11</v>
      </c>
      <c r="AB27" s="339">
        <f t="shared" si="22"/>
        <v>3</v>
      </c>
      <c r="AC27" s="287">
        <f t="shared" si="23"/>
        <v>11.55</v>
      </c>
      <c r="AD27" s="307">
        <f t="shared" si="24"/>
        <v>30</v>
      </c>
      <c r="AE27" s="283" t="str">
        <f t="shared" si="25"/>
        <v>Admis(e)</v>
      </c>
      <c r="AF27" s="341">
        <f>'Saisie Note'!Z30</f>
        <v>13.666666666666666</v>
      </c>
      <c r="AG27" s="340">
        <f t="shared" si="26"/>
        <v>6</v>
      </c>
      <c r="AH27" s="341">
        <f>'Saisie Note'!AC30</f>
        <v>15</v>
      </c>
      <c r="AI27" s="340">
        <f t="shared" si="27"/>
        <v>6</v>
      </c>
      <c r="AJ27" s="341">
        <f>'Saisie Note'!AF30</f>
        <v>12.333333333333334</v>
      </c>
      <c r="AK27" s="340">
        <f t="shared" si="28"/>
        <v>6</v>
      </c>
      <c r="AL27" s="341">
        <f t="shared" si="29"/>
        <v>13.666666666666666</v>
      </c>
      <c r="AM27" s="340">
        <f t="shared" si="30"/>
        <v>18</v>
      </c>
      <c r="AN27" s="341">
        <f>'Saisie Note'!AG30</f>
        <v>10</v>
      </c>
      <c r="AO27" s="340">
        <f t="shared" si="31"/>
        <v>3</v>
      </c>
      <c r="AP27" s="341">
        <f>'Saisie Note'!AH30</f>
        <v>12</v>
      </c>
      <c r="AQ27" s="340">
        <f t="shared" si="32"/>
        <v>3</v>
      </c>
      <c r="AR27" s="341">
        <f t="shared" si="33"/>
        <v>11</v>
      </c>
      <c r="AS27" s="340">
        <f t="shared" si="34"/>
        <v>6</v>
      </c>
      <c r="AT27" s="341">
        <f>'Saisie Note'!AI30</f>
        <v>14</v>
      </c>
      <c r="AU27" s="340">
        <f t="shared" si="35"/>
        <v>3</v>
      </c>
      <c r="AV27" s="341">
        <f t="shared" si="36"/>
        <v>14</v>
      </c>
      <c r="AW27" s="340">
        <f t="shared" si="37"/>
        <v>3</v>
      </c>
      <c r="AX27" s="341">
        <f>'Saisie Note'!AJ30</f>
        <v>16</v>
      </c>
      <c r="AY27" s="340">
        <f t="shared" si="38"/>
        <v>3</v>
      </c>
      <c r="AZ27" s="341">
        <f t="shared" si="39"/>
        <v>16</v>
      </c>
      <c r="BA27" s="340">
        <f t="shared" si="40"/>
        <v>3</v>
      </c>
      <c r="BB27" s="342">
        <f t="shared" si="41"/>
        <v>13.4</v>
      </c>
      <c r="BC27" s="343">
        <f t="shared" si="42"/>
        <v>30</v>
      </c>
      <c r="BD27" s="341">
        <f t="shared" si="43"/>
        <v>12.475000000000001</v>
      </c>
      <c r="BE27" s="344">
        <f t="shared" si="44"/>
        <v>60</v>
      </c>
      <c r="BF27" s="283" t="str">
        <f t="shared" si="45"/>
        <v>Admis(e)</v>
      </c>
      <c r="BG27" s="349" t="s">
        <v>533</v>
      </c>
      <c r="BH27" s="349" t="s">
        <v>533</v>
      </c>
    </row>
    <row r="28" spans="1:60" s="346" customFormat="1" ht="28.5" customHeight="1">
      <c r="A28" s="337">
        <f t="shared" si="46"/>
        <v>16</v>
      </c>
      <c r="B28" s="345" t="s">
        <v>464</v>
      </c>
      <c r="C28" s="345" t="s">
        <v>466</v>
      </c>
      <c r="D28" s="345" t="s">
        <v>52</v>
      </c>
      <c r="E28" s="329" t="s">
        <v>465</v>
      </c>
      <c r="F28" s="329" t="s">
        <v>33</v>
      </c>
      <c r="G28" s="338">
        <f>'Saisie Note'!H31</f>
        <v>14.333333333333334</v>
      </c>
      <c r="H28" s="339">
        <f t="shared" si="8"/>
        <v>6</v>
      </c>
      <c r="I28" s="287">
        <f>'Saisie Note'!K31</f>
        <v>4</v>
      </c>
      <c r="J28" s="339">
        <f t="shared" si="9"/>
        <v>0</v>
      </c>
      <c r="K28" s="287">
        <f>'Saisie Note'!N31</f>
        <v>12.166666666666666</v>
      </c>
      <c r="L28" s="339">
        <f t="shared" si="10"/>
        <v>6</v>
      </c>
      <c r="M28" s="287">
        <f t="shared" si="11"/>
        <v>10.166666666666666</v>
      </c>
      <c r="N28" s="340">
        <f t="shared" si="12"/>
        <v>18</v>
      </c>
      <c r="O28" s="287">
        <f>'Saisie Note'!P31</f>
        <v>8.5</v>
      </c>
      <c r="P28" s="339">
        <f t="shared" si="13"/>
        <v>0</v>
      </c>
      <c r="Q28" s="287">
        <f>'Saisie Note'!R31</f>
        <v>10</v>
      </c>
      <c r="R28" s="339">
        <f t="shared" si="14"/>
        <v>3</v>
      </c>
      <c r="S28" s="287">
        <f t="shared" si="15"/>
        <v>9.25</v>
      </c>
      <c r="T28" s="340">
        <f t="shared" si="16"/>
        <v>3</v>
      </c>
      <c r="U28" s="287">
        <f>'Saisie Note'!S31</f>
        <v>11.5</v>
      </c>
      <c r="V28" s="339">
        <f t="shared" si="17"/>
        <v>3</v>
      </c>
      <c r="W28" s="287">
        <f t="shared" si="18"/>
        <v>11.5</v>
      </c>
      <c r="X28" s="340">
        <f t="shared" si="19"/>
        <v>3</v>
      </c>
      <c r="Y28" s="287">
        <f>'Saisie Note'!U31</f>
        <v>5</v>
      </c>
      <c r="Z28" s="339">
        <f t="shared" si="20"/>
        <v>0</v>
      </c>
      <c r="AA28" s="287">
        <f t="shared" si="21"/>
        <v>5</v>
      </c>
      <c r="AB28" s="339">
        <f t="shared" si="22"/>
        <v>0</v>
      </c>
      <c r="AC28" s="287">
        <f t="shared" si="23"/>
        <v>9.6</v>
      </c>
      <c r="AD28" s="307">
        <f t="shared" si="24"/>
        <v>24</v>
      </c>
      <c r="AE28" s="283" t="str">
        <f t="shared" si="25"/>
        <v>Rattrapage</v>
      </c>
      <c r="AF28" s="341">
        <f>'Saisie Note'!Z31</f>
        <v>13.5</v>
      </c>
      <c r="AG28" s="340">
        <f t="shared" si="26"/>
        <v>6</v>
      </c>
      <c r="AH28" s="341">
        <f>'Saisie Note'!AC31</f>
        <v>10.666666666666666</v>
      </c>
      <c r="AI28" s="340">
        <f t="shared" si="27"/>
        <v>6</v>
      </c>
      <c r="AJ28" s="341">
        <f>'Saisie Note'!AF31</f>
        <v>10.333333333333334</v>
      </c>
      <c r="AK28" s="340">
        <f t="shared" si="28"/>
        <v>6</v>
      </c>
      <c r="AL28" s="341">
        <f t="shared" si="29"/>
        <v>11.5</v>
      </c>
      <c r="AM28" s="340">
        <f t="shared" si="30"/>
        <v>18</v>
      </c>
      <c r="AN28" s="341">
        <f>'Saisie Note'!AG31</f>
        <v>8</v>
      </c>
      <c r="AO28" s="340">
        <f t="shared" si="31"/>
        <v>0</v>
      </c>
      <c r="AP28" s="341">
        <f>'Saisie Note'!AH31</f>
        <v>12</v>
      </c>
      <c r="AQ28" s="340">
        <f t="shared" si="32"/>
        <v>3</v>
      </c>
      <c r="AR28" s="341">
        <f t="shared" si="33"/>
        <v>10</v>
      </c>
      <c r="AS28" s="340">
        <f t="shared" si="34"/>
        <v>6</v>
      </c>
      <c r="AT28" s="341">
        <f>'Saisie Note'!AI31</f>
        <v>12</v>
      </c>
      <c r="AU28" s="340">
        <f t="shared" si="35"/>
        <v>3</v>
      </c>
      <c r="AV28" s="341">
        <f t="shared" si="36"/>
        <v>12</v>
      </c>
      <c r="AW28" s="340">
        <f t="shared" si="37"/>
        <v>3</v>
      </c>
      <c r="AX28" s="341">
        <f>'Saisie Note'!AJ31</f>
        <v>11.5</v>
      </c>
      <c r="AY28" s="340">
        <f t="shared" si="38"/>
        <v>3</v>
      </c>
      <c r="AZ28" s="341">
        <f t="shared" si="39"/>
        <v>11.5</v>
      </c>
      <c r="BA28" s="340">
        <f t="shared" si="40"/>
        <v>3</v>
      </c>
      <c r="BB28" s="342">
        <f t="shared" si="41"/>
        <v>11.25</v>
      </c>
      <c r="BC28" s="343">
        <f t="shared" si="42"/>
        <v>30</v>
      </c>
      <c r="BD28" s="341">
        <f t="shared" si="43"/>
        <v>10.425000000000001</v>
      </c>
      <c r="BE28" s="344">
        <f t="shared" si="44"/>
        <v>54</v>
      </c>
      <c r="BF28" s="283" t="str">
        <f t="shared" si="45"/>
        <v>Rattrapage</v>
      </c>
    </row>
    <row r="29" spans="1:60" s="346" customFormat="1" ht="28.5" customHeight="1">
      <c r="A29" s="337">
        <f t="shared" si="46"/>
        <v>17</v>
      </c>
      <c r="B29" s="345" t="s">
        <v>467</v>
      </c>
      <c r="C29" s="345" t="s">
        <v>469</v>
      </c>
      <c r="D29" s="345" t="s">
        <v>470</v>
      </c>
      <c r="E29" s="329" t="s">
        <v>468</v>
      </c>
      <c r="F29" s="329" t="s">
        <v>48</v>
      </c>
      <c r="G29" s="338">
        <f>'Saisie Note'!H32</f>
        <v>12</v>
      </c>
      <c r="H29" s="339">
        <f t="shared" si="8"/>
        <v>6</v>
      </c>
      <c r="I29" s="287">
        <f>'Saisie Note'!K32</f>
        <v>4.333333333333333</v>
      </c>
      <c r="J29" s="339">
        <f t="shared" si="9"/>
        <v>0</v>
      </c>
      <c r="K29" s="287">
        <f>'Saisie Note'!N32</f>
        <v>10.333333333333334</v>
      </c>
      <c r="L29" s="339">
        <f t="shared" si="10"/>
        <v>6</v>
      </c>
      <c r="M29" s="287">
        <f t="shared" si="11"/>
        <v>8.8888888888888875</v>
      </c>
      <c r="N29" s="340">
        <f t="shared" si="12"/>
        <v>12</v>
      </c>
      <c r="O29" s="287">
        <f>'Saisie Note'!P32</f>
        <v>8.5</v>
      </c>
      <c r="P29" s="339">
        <f t="shared" si="13"/>
        <v>0</v>
      </c>
      <c r="Q29" s="287">
        <f>'Saisie Note'!R32</f>
        <v>10</v>
      </c>
      <c r="R29" s="339">
        <f t="shared" si="14"/>
        <v>3</v>
      </c>
      <c r="S29" s="287">
        <f t="shared" si="15"/>
        <v>9.25</v>
      </c>
      <c r="T29" s="340">
        <f t="shared" si="16"/>
        <v>3</v>
      </c>
      <c r="U29" s="287">
        <f>'Saisie Note'!S32</f>
        <v>11.5</v>
      </c>
      <c r="V29" s="339">
        <f t="shared" si="17"/>
        <v>3</v>
      </c>
      <c r="W29" s="287">
        <f t="shared" si="18"/>
        <v>11.5</v>
      </c>
      <c r="X29" s="340">
        <f t="shared" si="19"/>
        <v>3</v>
      </c>
      <c r="Y29" s="287">
        <f>'Saisie Note'!U32</f>
        <v>8.5</v>
      </c>
      <c r="Z29" s="339">
        <f t="shared" si="20"/>
        <v>0</v>
      </c>
      <c r="AA29" s="287">
        <f t="shared" si="21"/>
        <v>8.5</v>
      </c>
      <c r="AB29" s="339">
        <f t="shared" si="22"/>
        <v>0</v>
      </c>
      <c r="AC29" s="287">
        <f t="shared" si="23"/>
        <v>9.1833333333333336</v>
      </c>
      <c r="AD29" s="307">
        <f t="shared" si="24"/>
        <v>18</v>
      </c>
      <c r="AE29" s="283" t="str">
        <f t="shared" si="25"/>
        <v>Rattrapage</v>
      </c>
      <c r="AF29" s="341">
        <f>'Saisie Note'!Z32</f>
        <v>8.5</v>
      </c>
      <c r="AG29" s="340">
        <f t="shared" si="26"/>
        <v>0</v>
      </c>
      <c r="AH29" s="341">
        <f>'Saisie Note'!AC32</f>
        <v>9.6666666666666661</v>
      </c>
      <c r="AI29" s="340">
        <f t="shared" si="27"/>
        <v>0</v>
      </c>
      <c r="AJ29" s="341">
        <f>'Saisie Note'!AF32</f>
        <v>7.333333333333333</v>
      </c>
      <c r="AK29" s="340">
        <f t="shared" si="28"/>
        <v>0</v>
      </c>
      <c r="AL29" s="341">
        <f t="shared" si="29"/>
        <v>8.4999999999999982</v>
      </c>
      <c r="AM29" s="340">
        <f t="shared" si="30"/>
        <v>0</v>
      </c>
      <c r="AN29" s="341">
        <f>'Saisie Note'!AG32</f>
        <v>4</v>
      </c>
      <c r="AO29" s="340">
        <f t="shared" si="31"/>
        <v>0</v>
      </c>
      <c r="AP29" s="341">
        <f>'Saisie Note'!AH32</f>
        <v>11</v>
      </c>
      <c r="AQ29" s="340">
        <f t="shared" si="32"/>
        <v>3</v>
      </c>
      <c r="AR29" s="341">
        <f t="shared" si="33"/>
        <v>7.5</v>
      </c>
      <c r="AS29" s="340">
        <f t="shared" si="34"/>
        <v>3</v>
      </c>
      <c r="AT29" s="341">
        <f>'Saisie Note'!AI32</f>
        <v>11.5</v>
      </c>
      <c r="AU29" s="340">
        <f t="shared" si="35"/>
        <v>3</v>
      </c>
      <c r="AV29" s="341">
        <f t="shared" si="36"/>
        <v>11.5</v>
      </c>
      <c r="AW29" s="340">
        <f t="shared" si="37"/>
        <v>3</v>
      </c>
      <c r="AX29" s="341">
        <f>'Saisie Note'!AJ32</f>
        <v>13.5</v>
      </c>
      <c r="AY29" s="340">
        <f t="shared" si="38"/>
        <v>3</v>
      </c>
      <c r="AZ29" s="341">
        <f t="shared" si="39"/>
        <v>13.5</v>
      </c>
      <c r="BA29" s="340">
        <f t="shared" si="40"/>
        <v>3</v>
      </c>
      <c r="BB29" s="342">
        <f t="shared" si="41"/>
        <v>9.0999999999999979</v>
      </c>
      <c r="BC29" s="343">
        <f t="shared" si="42"/>
        <v>9</v>
      </c>
      <c r="BD29" s="341">
        <f t="shared" si="43"/>
        <v>9.1416666666666657</v>
      </c>
      <c r="BE29" s="344">
        <f t="shared" si="44"/>
        <v>27</v>
      </c>
      <c r="BF29" s="283" t="str">
        <f t="shared" si="45"/>
        <v>Rattrapage</v>
      </c>
    </row>
    <row r="30" spans="1:60" s="346" customFormat="1" ht="28.5" customHeight="1">
      <c r="A30" s="337">
        <f t="shared" si="46"/>
        <v>18</v>
      </c>
      <c r="B30" s="345" t="s">
        <v>111</v>
      </c>
      <c r="C30" s="345" t="s">
        <v>112</v>
      </c>
      <c r="D30" s="345" t="s">
        <v>113</v>
      </c>
      <c r="E30" s="329" t="s">
        <v>471</v>
      </c>
      <c r="F30" s="329" t="s">
        <v>131</v>
      </c>
      <c r="G30" s="338">
        <f>'Saisie Note'!H33</f>
        <v>10.5</v>
      </c>
      <c r="H30" s="339">
        <f t="shared" si="8"/>
        <v>6</v>
      </c>
      <c r="I30" s="287">
        <f>'Saisie Note'!K33</f>
        <v>7.333333333333333</v>
      </c>
      <c r="J30" s="339">
        <f t="shared" si="9"/>
        <v>0</v>
      </c>
      <c r="K30" s="287">
        <f>'Saisie Note'!N33</f>
        <v>8.3333333333333339</v>
      </c>
      <c r="L30" s="339">
        <f t="shared" si="10"/>
        <v>0</v>
      </c>
      <c r="M30" s="287">
        <f t="shared" si="11"/>
        <v>8.7222222222222214</v>
      </c>
      <c r="N30" s="340">
        <f t="shared" si="12"/>
        <v>6</v>
      </c>
      <c r="O30" s="287">
        <f>'Saisie Note'!P33</f>
        <v>8</v>
      </c>
      <c r="P30" s="339">
        <f t="shared" si="13"/>
        <v>0</v>
      </c>
      <c r="Q30" s="287">
        <f>'Saisie Note'!R33</f>
        <v>11</v>
      </c>
      <c r="R30" s="339">
        <f t="shared" si="14"/>
        <v>3</v>
      </c>
      <c r="S30" s="287">
        <f t="shared" si="15"/>
        <v>9.5</v>
      </c>
      <c r="T30" s="340">
        <f t="shared" si="16"/>
        <v>3</v>
      </c>
      <c r="U30" s="287">
        <f>'Saisie Note'!S33</f>
        <v>10</v>
      </c>
      <c r="V30" s="339">
        <f t="shared" si="17"/>
        <v>3</v>
      </c>
      <c r="W30" s="287">
        <f t="shared" si="18"/>
        <v>10</v>
      </c>
      <c r="X30" s="340">
        <f t="shared" si="19"/>
        <v>3</v>
      </c>
      <c r="Y30" s="287">
        <f>'Saisie Note'!U33</f>
        <v>3.5</v>
      </c>
      <c r="Z30" s="339">
        <f t="shared" si="20"/>
        <v>0</v>
      </c>
      <c r="AA30" s="287">
        <f t="shared" si="21"/>
        <v>3.5</v>
      </c>
      <c r="AB30" s="339">
        <f t="shared" si="22"/>
        <v>0</v>
      </c>
      <c r="AC30" s="287">
        <f t="shared" si="23"/>
        <v>8.4833333333333325</v>
      </c>
      <c r="AD30" s="307">
        <f t="shared" si="24"/>
        <v>12</v>
      </c>
      <c r="AE30" s="283" t="str">
        <f t="shared" si="25"/>
        <v>Rattrapage</v>
      </c>
      <c r="AF30" s="341">
        <f>'Saisie Note'!Z33</f>
        <v>4.333333333333333</v>
      </c>
      <c r="AG30" s="340">
        <f t="shared" si="26"/>
        <v>0</v>
      </c>
      <c r="AH30" s="341">
        <f>'Saisie Note'!AC33</f>
        <v>10</v>
      </c>
      <c r="AI30" s="340">
        <f t="shared" si="27"/>
        <v>6</v>
      </c>
      <c r="AJ30" s="341">
        <f>'Saisie Note'!AF33</f>
        <v>4</v>
      </c>
      <c r="AK30" s="340">
        <f t="shared" si="28"/>
        <v>0</v>
      </c>
      <c r="AL30" s="341">
        <f t="shared" si="29"/>
        <v>6.1111111111111107</v>
      </c>
      <c r="AM30" s="340">
        <f t="shared" si="30"/>
        <v>6</v>
      </c>
      <c r="AN30" s="341">
        <f>'Saisie Note'!AG33</f>
        <v>3</v>
      </c>
      <c r="AO30" s="340">
        <f t="shared" si="31"/>
        <v>0</v>
      </c>
      <c r="AP30" s="341" t="str">
        <f>'Saisie Note'!AH33</f>
        <v>Abs</v>
      </c>
      <c r="AQ30" s="340">
        <f t="shared" si="32"/>
        <v>3</v>
      </c>
      <c r="AR30" s="341" t="e">
        <f t="shared" si="33"/>
        <v>#VALUE!</v>
      </c>
      <c r="AS30" s="340" t="e">
        <f t="shared" si="34"/>
        <v>#VALUE!</v>
      </c>
      <c r="AT30" s="341">
        <f>'Saisie Note'!AI33</f>
        <v>10</v>
      </c>
      <c r="AU30" s="340">
        <f t="shared" si="35"/>
        <v>3</v>
      </c>
      <c r="AV30" s="341">
        <f t="shared" si="36"/>
        <v>10</v>
      </c>
      <c r="AW30" s="340">
        <f t="shared" si="37"/>
        <v>3</v>
      </c>
      <c r="AX30" s="341" t="str">
        <f>'Saisie Note'!AJ33</f>
        <v>\</v>
      </c>
      <c r="AY30" s="340">
        <f t="shared" si="38"/>
        <v>3</v>
      </c>
      <c r="AZ30" s="341" t="str">
        <f t="shared" si="39"/>
        <v>\</v>
      </c>
      <c r="BA30" s="340">
        <f t="shared" si="40"/>
        <v>3</v>
      </c>
      <c r="BB30" s="342" t="e">
        <f t="shared" si="41"/>
        <v>#VALUE!</v>
      </c>
      <c r="BC30" s="343" t="e">
        <f t="shared" si="42"/>
        <v>#VALUE!</v>
      </c>
      <c r="BD30" s="341" t="e">
        <f t="shared" si="43"/>
        <v>#VALUE!</v>
      </c>
      <c r="BE30" s="344" t="e">
        <f t="shared" si="44"/>
        <v>#VALUE!</v>
      </c>
      <c r="BF30" s="283" t="s">
        <v>531</v>
      </c>
    </row>
    <row r="31" spans="1:60" s="346" customFormat="1" ht="28.5" customHeight="1">
      <c r="A31" s="337">
        <f t="shared" si="46"/>
        <v>19</v>
      </c>
      <c r="B31" s="345" t="s">
        <v>137</v>
      </c>
      <c r="C31" s="345" t="s">
        <v>138</v>
      </c>
      <c r="D31" s="345" t="s">
        <v>49</v>
      </c>
      <c r="E31" s="329" t="s">
        <v>472</v>
      </c>
      <c r="F31" s="329" t="s">
        <v>139</v>
      </c>
      <c r="G31" s="338">
        <f>'Saisie Note'!H34</f>
        <v>10.166666666666666</v>
      </c>
      <c r="H31" s="339">
        <f t="shared" si="8"/>
        <v>6</v>
      </c>
      <c r="I31" s="287">
        <f>'Saisie Note'!K34</f>
        <v>10</v>
      </c>
      <c r="J31" s="339">
        <f t="shared" si="9"/>
        <v>6</v>
      </c>
      <c r="K31" s="287">
        <f>'Saisie Note'!N34</f>
        <v>11.17</v>
      </c>
      <c r="L31" s="339">
        <f t="shared" si="10"/>
        <v>6</v>
      </c>
      <c r="M31" s="287">
        <f t="shared" si="11"/>
        <v>10.445555555555556</v>
      </c>
      <c r="N31" s="340">
        <f t="shared" si="12"/>
        <v>18</v>
      </c>
      <c r="O31" s="287">
        <f>'Saisie Note'!P34</f>
        <v>11.5</v>
      </c>
      <c r="P31" s="339">
        <f t="shared" si="13"/>
        <v>3</v>
      </c>
      <c r="Q31" s="287">
        <f>'Saisie Note'!R34</f>
        <v>10</v>
      </c>
      <c r="R31" s="339">
        <f t="shared" si="14"/>
        <v>3</v>
      </c>
      <c r="S31" s="287">
        <f t="shared" si="15"/>
        <v>10.75</v>
      </c>
      <c r="T31" s="340">
        <f t="shared" si="16"/>
        <v>6</v>
      </c>
      <c r="U31" s="287">
        <f>'Saisie Note'!S34</f>
        <v>10</v>
      </c>
      <c r="V31" s="339">
        <f t="shared" si="17"/>
        <v>3</v>
      </c>
      <c r="W31" s="287">
        <f t="shared" si="18"/>
        <v>10</v>
      </c>
      <c r="X31" s="340">
        <f t="shared" si="19"/>
        <v>3</v>
      </c>
      <c r="Y31" s="287">
        <f>'Saisie Note'!U34</f>
        <v>10.5</v>
      </c>
      <c r="Z31" s="339">
        <f t="shared" si="20"/>
        <v>3</v>
      </c>
      <c r="AA31" s="287">
        <f t="shared" si="21"/>
        <v>10.5</v>
      </c>
      <c r="AB31" s="339">
        <f t="shared" si="22"/>
        <v>3</v>
      </c>
      <c r="AC31" s="287">
        <f t="shared" si="23"/>
        <v>10.467333333333332</v>
      </c>
      <c r="AD31" s="307">
        <f t="shared" si="24"/>
        <v>30</v>
      </c>
      <c r="AE31" s="283" t="str">
        <f t="shared" si="25"/>
        <v>Admis(e)</v>
      </c>
      <c r="AF31" s="341">
        <f>'Saisie Note'!Z34</f>
        <v>11.08</v>
      </c>
      <c r="AG31" s="340">
        <f t="shared" si="26"/>
        <v>6</v>
      </c>
      <c r="AH31" s="341">
        <f>'Saisie Note'!AC34</f>
        <v>10</v>
      </c>
      <c r="AI31" s="340">
        <f t="shared" si="27"/>
        <v>6</v>
      </c>
      <c r="AJ31" s="341">
        <f>'Saisie Note'!AF34</f>
        <v>10.17</v>
      </c>
      <c r="AK31" s="340">
        <f t="shared" si="28"/>
        <v>6</v>
      </c>
      <c r="AL31" s="341">
        <f t="shared" si="29"/>
        <v>10.416666666666666</v>
      </c>
      <c r="AM31" s="340">
        <f t="shared" si="30"/>
        <v>18</v>
      </c>
      <c r="AN31" s="341">
        <f>'Saisie Note'!AG34</f>
        <v>14</v>
      </c>
      <c r="AO31" s="340">
        <f t="shared" si="31"/>
        <v>3</v>
      </c>
      <c r="AP31" s="341">
        <f>'Saisie Note'!AH34</f>
        <v>13</v>
      </c>
      <c r="AQ31" s="340">
        <f t="shared" si="32"/>
        <v>3</v>
      </c>
      <c r="AR31" s="341">
        <f t="shared" si="33"/>
        <v>13.5</v>
      </c>
      <c r="AS31" s="340">
        <f t="shared" si="34"/>
        <v>6</v>
      </c>
      <c r="AT31" s="341">
        <f>'Saisie Note'!AI34</f>
        <v>10</v>
      </c>
      <c r="AU31" s="340">
        <f t="shared" si="35"/>
        <v>3</v>
      </c>
      <c r="AV31" s="341">
        <f t="shared" si="36"/>
        <v>10</v>
      </c>
      <c r="AW31" s="340">
        <f t="shared" si="37"/>
        <v>3</v>
      </c>
      <c r="AX31" s="341">
        <f>'Saisie Note'!AJ34</f>
        <v>11</v>
      </c>
      <c r="AY31" s="340">
        <f t="shared" si="38"/>
        <v>3</v>
      </c>
      <c r="AZ31" s="341">
        <f t="shared" si="39"/>
        <v>11</v>
      </c>
      <c r="BA31" s="340">
        <f t="shared" si="40"/>
        <v>3</v>
      </c>
      <c r="BB31" s="342">
        <f t="shared" si="41"/>
        <v>11.05</v>
      </c>
      <c r="BC31" s="343">
        <f t="shared" si="42"/>
        <v>30</v>
      </c>
      <c r="BD31" s="341">
        <f t="shared" si="43"/>
        <v>10.758666666666667</v>
      </c>
      <c r="BE31" s="344">
        <f t="shared" si="44"/>
        <v>60</v>
      </c>
      <c r="BF31" s="283" t="str">
        <f t="shared" si="45"/>
        <v>Admis(e)</v>
      </c>
      <c r="BG31" s="349" t="s">
        <v>533</v>
      </c>
    </row>
    <row r="32" spans="1:60" s="346" customFormat="1" ht="28.5" customHeight="1">
      <c r="A32" s="337">
        <f t="shared" si="46"/>
        <v>20</v>
      </c>
      <c r="B32" s="345" t="s">
        <v>473</v>
      </c>
      <c r="C32" s="345" t="s">
        <v>475</v>
      </c>
      <c r="D32" s="345" t="s">
        <v>476</v>
      </c>
      <c r="E32" s="329" t="s">
        <v>474</v>
      </c>
      <c r="F32" s="329" t="s">
        <v>37</v>
      </c>
      <c r="G32" s="338">
        <f>'Saisie Note'!H35</f>
        <v>10.166666666666666</v>
      </c>
      <c r="H32" s="339">
        <f t="shared" si="8"/>
        <v>6</v>
      </c>
      <c r="I32" s="287">
        <f>'Saisie Note'!K35</f>
        <v>5.666666666666667</v>
      </c>
      <c r="J32" s="339">
        <f t="shared" si="9"/>
        <v>0</v>
      </c>
      <c r="K32" s="287">
        <f>'Saisie Note'!N35</f>
        <v>8.1666666666666661</v>
      </c>
      <c r="L32" s="339">
        <f t="shared" si="10"/>
        <v>0</v>
      </c>
      <c r="M32" s="287">
        <f t="shared" si="11"/>
        <v>8</v>
      </c>
      <c r="N32" s="340">
        <f t="shared" si="12"/>
        <v>6</v>
      </c>
      <c r="O32" s="287">
        <f>'Saisie Note'!P35</f>
        <v>10</v>
      </c>
      <c r="P32" s="339">
        <f t="shared" si="13"/>
        <v>3</v>
      </c>
      <c r="Q32" s="287">
        <f>'Saisie Note'!R35</f>
        <v>10</v>
      </c>
      <c r="R32" s="339">
        <f t="shared" si="14"/>
        <v>3</v>
      </c>
      <c r="S32" s="287">
        <f t="shared" si="15"/>
        <v>10</v>
      </c>
      <c r="T32" s="340">
        <f t="shared" si="16"/>
        <v>6</v>
      </c>
      <c r="U32" s="287">
        <f>'Saisie Note'!S35</f>
        <v>11.5</v>
      </c>
      <c r="V32" s="339">
        <f t="shared" si="17"/>
        <v>3</v>
      </c>
      <c r="W32" s="287">
        <f t="shared" si="18"/>
        <v>11.5</v>
      </c>
      <c r="X32" s="340">
        <f t="shared" si="19"/>
        <v>3</v>
      </c>
      <c r="Y32" s="287">
        <f>'Saisie Note'!U35</f>
        <v>5</v>
      </c>
      <c r="Z32" s="339">
        <f t="shared" si="20"/>
        <v>0</v>
      </c>
      <c r="AA32" s="287">
        <f t="shared" si="21"/>
        <v>5</v>
      </c>
      <c r="AB32" s="339">
        <f t="shared" si="22"/>
        <v>0</v>
      </c>
      <c r="AC32" s="287">
        <f t="shared" si="23"/>
        <v>8.4499999999999993</v>
      </c>
      <c r="AD32" s="307">
        <f t="shared" si="24"/>
        <v>15</v>
      </c>
      <c r="AE32" s="283" t="str">
        <f t="shared" si="25"/>
        <v>Rattrapage</v>
      </c>
      <c r="AF32" s="341">
        <f>'Saisie Note'!Z35</f>
        <v>9.6666666666666661</v>
      </c>
      <c r="AG32" s="340">
        <f t="shared" si="26"/>
        <v>0</v>
      </c>
      <c r="AH32" s="341">
        <f>'Saisie Note'!AC35</f>
        <v>8.6666666666666661</v>
      </c>
      <c r="AI32" s="340">
        <f t="shared" si="27"/>
        <v>0</v>
      </c>
      <c r="AJ32" s="341">
        <f>'Saisie Note'!AF35</f>
        <v>10.666666666666666</v>
      </c>
      <c r="AK32" s="340">
        <f t="shared" si="28"/>
        <v>6</v>
      </c>
      <c r="AL32" s="341">
        <f t="shared" si="29"/>
        <v>9.6666666666666661</v>
      </c>
      <c r="AM32" s="340">
        <f t="shared" si="30"/>
        <v>6</v>
      </c>
      <c r="AN32" s="341">
        <f>'Saisie Note'!AG35</f>
        <v>8</v>
      </c>
      <c r="AO32" s="340">
        <f t="shared" si="31"/>
        <v>0</v>
      </c>
      <c r="AP32" s="341">
        <f>'Saisie Note'!AH35</f>
        <v>12</v>
      </c>
      <c r="AQ32" s="340">
        <f t="shared" si="32"/>
        <v>3</v>
      </c>
      <c r="AR32" s="341">
        <f t="shared" si="33"/>
        <v>10</v>
      </c>
      <c r="AS32" s="340">
        <f t="shared" si="34"/>
        <v>6</v>
      </c>
      <c r="AT32" s="341">
        <f>'Saisie Note'!AI35</f>
        <v>11.5</v>
      </c>
      <c r="AU32" s="340">
        <f t="shared" si="35"/>
        <v>3</v>
      </c>
      <c r="AV32" s="341">
        <f t="shared" si="36"/>
        <v>11.5</v>
      </c>
      <c r="AW32" s="340">
        <f t="shared" si="37"/>
        <v>3</v>
      </c>
      <c r="AX32" s="341">
        <f>'Saisie Note'!AJ35</f>
        <v>7.5</v>
      </c>
      <c r="AY32" s="340">
        <f t="shared" si="38"/>
        <v>0</v>
      </c>
      <c r="AZ32" s="341">
        <f t="shared" si="39"/>
        <v>7.5</v>
      </c>
      <c r="BA32" s="340">
        <f t="shared" si="40"/>
        <v>0</v>
      </c>
      <c r="BB32" s="342">
        <f t="shared" si="41"/>
        <v>9.6999999999999993</v>
      </c>
      <c r="BC32" s="343">
        <f t="shared" si="42"/>
        <v>15</v>
      </c>
      <c r="BD32" s="341">
        <f t="shared" si="43"/>
        <v>9.0749999999999993</v>
      </c>
      <c r="BE32" s="344">
        <f t="shared" si="44"/>
        <v>30</v>
      </c>
      <c r="BF32" s="283" t="str">
        <f t="shared" si="45"/>
        <v>Rattrapage</v>
      </c>
    </row>
    <row r="33" spans="1:60" s="346" customFormat="1" ht="28.5" customHeight="1">
      <c r="A33" s="337">
        <f t="shared" si="46"/>
        <v>21</v>
      </c>
      <c r="B33" s="345" t="s">
        <v>477</v>
      </c>
      <c r="C33" s="345" t="s">
        <v>479</v>
      </c>
      <c r="D33" s="345" t="s">
        <v>480</v>
      </c>
      <c r="E33" s="329" t="s">
        <v>478</v>
      </c>
      <c r="F33" s="329" t="s">
        <v>32</v>
      </c>
      <c r="G33" s="338">
        <f>'Saisie Note'!H36</f>
        <v>11.166666666666666</v>
      </c>
      <c r="H33" s="339">
        <f t="shared" si="8"/>
        <v>6</v>
      </c>
      <c r="I33" s="287">
        <f>'Saisie Note'!K36</f>
        <v>11.333333333333334</v>
      </c>
      <c r="J33" s="339">
        <f t="shared" si="9"/>
        <v>6</v>
      </c>
      <c r="K33" s="287">
        <f>'Saisie Note'!N36</f>
        <v>11</v>
      </c>
      <c r="L33" s="339">
        <f t="shared" si="10"/>
        <v>6</v>
      </c>
      <c r="M33" s="287">
        <f t="shared" si="11"/>
        <v>11.166666666666666</v>
      </c>
      <c r="N33" s="340">
        <f t="shared" si="12"/>
        <v>18</v>
      </c>
      <c r="O33" s="287">
        <f>'Saisie Note'!P36</f>
        <v>2</v>
      </c>
      <c r="P33" s="339">
        <f t="shared" si="13"/>
        <v>0</v>
      </c>
      <c r="Q33" s="287">
        <f>'Saisie Note'!R36</f>
        <v>10</v>
      </c>
      <c r="R33" s="339">
        <f t="shared" si="14"/>
        <v>3</v>
      </c>
      <c r="S33" s="287">
        <f t="shared" si="15"/>
        <v>6</v>
      </c>
      <c r="T33" s="340">
        <f t="shared" si="16"/>
        <v>3</v>
      </c>
      <c r="U33" s="287">
        <f>'Saisie Note'!S36</f>
        <v>11.5</v>
      </c>
      <c r="V33" s="339">
        <f t="shared" si="17"/>
        <v>3</v>
      </c>
      <c r="W33" s="287">
        <f t="shared" si="18"/>
        <v>11.5</v>
      </c>
      <c r="X33" s="340">
        <f t="shared" si="19"/>
        <v>3</v>
      </c>
      <c r="Y33" s="287">
        <f>'Saisie Note'!U36</f>
        <v>8.5</v>
      </c>
      <c r="Z33" s="339">
        <f t="shared" si="20"/>
        <v>0</v>
      </c>
      <c r="AA33" s="287">
        <f t="shared" si="21"/>
        <v>8.5</v>
      </c>
      <c r="AB33" s="339">
        <f t="shared" si="22"/>
        <v>0</v>
      </c>
      <c r="AC33" s="287">
        <f t="shared" si="23"/>
        <v>9.9</v>
      </c>
      <c r="AD33" s="307">
        <f t="shared" si="24"/>
        <v>24</v>
      </c>
      <c r="AE33" s="283" t="str">
        <f t="shared" si="25"/>
        <v>Rattrapage</v>
      </c>
      <c r="AF33" s="341">
        <f>'Saisie Note'!Z36</f>
        <v>12.666666666666666</v>
      </c>
      <c r="AG33" s="340">
        <f t="shared" si="26"/>
        <v>6</v>
      </c>
      <c r="AH33" s="341">
        <f>'Saisie Note'!AC36</f>
        <v>10.666666666666666</v>
      </c>
      <c r="AI33" s="340">
        <f t="shared" si="27"/>
        <v>6</v>
      </c>
      <c r="AJ33" s="341">
        <f>'Saisie Note'!AF36</f>
        <v>10.833333333333334</v>
      </c>
      <c r="AK33" s="340">
        <f t="shared" si="28"/>
        <v>6</v>
      </c>
      <c r="AL33" s="341">
        <f t="shared" si="29"/>
        <v>11.388888888888888</v>
      </c>
      <c r="AM33" s="340">
        <f t="shared" si="30"/>
        <v>18</v>
      </c>
      <c r="AN33" s="341">
        <f>'Saisie Note'!AG36</f>
        <v>6.5</v>
      </c>
      <c r="AO33" s="340">
        <f t="shared" si="31"/>
        <v>0</v>
      </c>
      <c r="AP33" s="341">
        <f>'Saisie Note'!AH36</f>
        <v>11</v>
      </c>
      <c r="AQ33" s="340">
        <f t="shared" si="32"/>
        <v>3</v>
      </c>
      <c r="AR33" s="341">
        <f t="shared" si="33"/>
        <v>8.75</v>
      </c>
      <c r="AS33" s="340">
        <f t="shared" si="34"/>
        <v>3</v>
      </c>
      <c r="AT33" s="341">
        <f>'Saisie Note'!AI36</f>
        <v>12</v>
      </c>
      <c r="AU33" s="340">
        <f t="shared" si="35"/>
        <v>3</v>
      </c>
      <c r="AV33" s="341">
        <f t="shared" si="36"/>
        <v>12</v>
      </c>
      <c r="AW33" s="340">
        <f t="shared" si="37"/>
        <v>3</v>
      </c>
      <c r="AX33" s="341">
        <f>'Saisie Note'!AJ36</f>
        <v>14</v>
      </c>
      <c r="AY33" s="340">
        <f t="shared" si="38"/>
        <v>3</v>
      </c>
      <c r="AZ33" s="341">
        <f t="shared" si="39"/>
        <v>14</v>
      </c>
      <c r="BA33" s="340">
        <f t="shared" si="40"/>
        <v>3</v>
      </c>
      <c r="BB33" s="342">
        <f t="shared" si="41"/>
        <v>11.183333333333334</v>
      </c>
      <c r="BC33" s="343">
        <f t="shared" si="42"/>
        <v>30</v>
      </c>
      <c r="BD33" s="341">
        <f t="shared" si="43"/>
        <v>10.541666666666668</v>
      </c>
      <c r="BE33" s="344">
        <f t="shared" si="44"/>
        <v>54</v>
      </c>
      <c r="BF33" s="283" t="str">
        <f t="shared" si="45"/>
        <v>Rattrapage</v>
      </c>
    </row>
    <row r="34" spans="1:60" s="346" customFormat="1" ht="28.5" customHeight="1">
      <c r="A34" s="337">
        <f t="shared" si="46"/>
        <v>22</v>
      </c>
      <c r="B34" s="345" t="s">
        <v>481</v>
      </c>
      <c r="C34" s="345" t="s">
        <v>483</v>
      </c>
      <c r="D34" s="345" t="s">
        <v>484</v>
      </c>
      <c r="E34" s="329" t="s">
        <v>482</v>
      </c>
      <c r="F34" s="329" t="s">
        <v>458</v>
      </c>
      <c r="G34" s="338">
        <f>'Saisie Note'!H37</f>
        <v>11.5</v>
      </c>
      <c r="H34" s="339">
        <f t="shared" si="8"/>
        <v>6</v>
      </c>
      <c r="I34" s="287">
        <f>'Saisie Note'!K37</f>
        <v>4.916666666666667</v>
      </c>
      <c r="J34" s="339">
        <f t="shared" si="9"/>
        <v>0</v>
      </c>
      <c r="K34" s="287">
        <f>'Saisie Note'!N37</f>
        <v>8.8333333333333339</v>
      </c>
      <c r="L34" s="339">
        <f t="shared" si="10"/>
        <v>0</v>
      </c>
      <c r="M34" s="287">
        <f t="shared" si="11"/>
        <v>8.4166666666666661</v>
      </c>
      <c r="N34" s="340">
        <f t="shared" si="12"/>
        <v>6</v>
      </c>
      <c r="O34" s="287">
        <f>'Saisie Note'!P37</f>
        <v>6.5</v>
      </c>
      <c r="P34" s="339">
        <f t="shared" si="13"/>
        <v>0</v>
      </c>
      <c r="Q34" s="287">
        <f>'Saisie Note'!R37</f>
        <v>10</v>
      </c>
      <c r="R34" s="339">
        <f t="shared" si="14"/>
        <v>3</v>
      </c>
      <c r="S34" s="287">
        <f t="shared" si="15"/>
        <v>8.25</v>
      </c>
      <c r="T34" s="340">
        <f t="shared" si="16"/>
        <v>3</v>
      </c>
      <c r="U34" s="287">
        <f>'Saisie Note'!S37</f>
        <v>11.5</v>
      </c>
      <c r="V34" s="339">
        <f t="shared" si="17"/>
        <v>3</v>
      </c>
      <c r="W34" s="287">
        <f t="shared" si="18"/>
        <v>11.5</v>
      </c>
      <c r="X34" s="340">
        <f t="shared" si="19"/>
        <v>3</v>
      </c>
      <c r="Y34" s="287">
        <f>'Saisie Note'!U37</f>
        <v>8</v>
      </c>
      <c r="Z34" s="339">
        <f t="shared" si="20"/>
        <v>0</v>
      </c>
      <c r="AA34" s="287">
        <f t="shared" si="21"/>
        <v>8</v>
      </c>
      <c r="AB34" s="339">
        <f t="shared" si="22"/>
        <v>0</v>
      </c>
      <c r="AC34" s="287">
        <f t="shared" si="23"/>
        <v>8.65</v>
      </c>
      <c r="AD34" s="307">
        <f t="shared" si="24"/>
        <v>12</v>
      </c>
      <c r="AE34" s="283" t="str">
        <f t="shared" si="25"/>
        <v>Rattrapage</v>
      </c>
      <c r="AF34" s="341">
        <f>'Saisie Note'!Z37</f>
        <v>10</v>
      </c>
      <c r="AG34" s="340">
        <f t="shared" si="26"/>
        <v>6</v>
      </c>
      <c r="AH34" s="341">
        <f>'Saisie Note'!AC37</f>
        <v>11</v>
      </c>
      <c r="AI34" s="340">
        <f t="shared" si="27"/>
        <v>6</v>
      </c>
      <c r="AJ34" s="341">
        <f>'Saisie Note'!AF37</f>
        <v>11</v>
      </c>
      <c r="AK34" s="340">
        <f t="shared" si="28"/>
        <v>6</v>
      </c>
      <c r="AL34" s="341">
        <f t="shared" si="29"/>
        <v>10.666666666666666</v>
      </c>
      <c r="AM34" s="340">
        <f t="shared" si="30"/>
        <v>18</v>
      </c>
      <c r="AN34" s="341">
        <f>'Saisie Note'!AG37</f>
        <v>6</v>
      </c>
      <c r="AO34" s="340">
        <f t="shared" si="31"/>
        <v>0</v>
      </c>
      <c r="AP34" s="341">
        <f>'Saisie Note'!AH37</f>
        <v>10</v>
      </c>
      <c r="AQ34" s="340">
        <f t="shared" si="32"/>
        <v>3</v>
      </c>
      <c r="AR34" s="341">
        <f t="shared" si="33"/>
        <v>8</v>
      </c>
      <c r="AS34" s="340">
        <f t="shared" si="34"/>
        <v>3</v>
      </c>
      <c r="AT34" s="341">
        <f>'Saisie Note'!AI37</f>
        <v>11.5</v>
      </c>
      <c r="AU34" s="340">
        <f t="shared" si="35"/>
        <v>3</v>
      </c>
      <c r="AV34" s="341">
        <f t="shared" si="36"/>
        <v>11.5</v>
      </c>
      <c r="AW34" s="340">
        <f t="shared" si="37"/>
        <v>3</v>
      </c>
      <c r="AX34" s="341">
        <f>'Saisie Note'!AJ37</f>
        <v>10.5</v>
      </c>
      <c r="AY34" s="340">
        <f t="shared" si="38"/>
        <v>3</v>
      </c>
      <c r="AZ34" s="341">
        <f t="shared" si="39"/>
        <v>10.5</v>
      </c>
      <c r="BA34" s="340">
        <f t="shared" si="40"/>
        <v>3</v>
      </c>
      <c r="BB34" s="342">
        <f t="shared" si="41"/>
        <v>10.199999999999999</v>
      </c>
      <c r="BC34" s="343">
        <f t="shared" si="42"/>
        <v>30</v>
      </c>
      <c r="BD34" s="341">
        <f t="shared" si="43"/>
        <v>9.4250000000000007</v>
      </c>
      <c r="BE34" s="344">
        <f t="shared" si="44"/>
        <v>42</v>
      </c>
      <c r="BF34" s="283" t="str">
        <f t="shared" si="45"/>
        <v>Rattrapage</v>
      </c>
    </row>
    <row r="35" spans="1:60" s="36" customFormat="1" ht="28.5" customHeight="1">
      <c r="A35" s="337">
        <f t="shared" si="46"/>
        <v>23</v>
      </c>
      <c r="B35" s="345" t="s">
        <v>485</v>
      </c>
      <c r="C35" s="345" t="s">
        <v>487</v>
      </c>
      <c r="D35" s="345" t="s">
        <v>488</v>
      </c>
      <c r="E35" s="329" t="s">
        <v>486</v>
      </c>
      <c r="F35" s="329" t="s">
        <v>33</v>
      </c>
      <c r="G35" s="338" t="e">
        <f>'Saisie Note'!H38</f>
        <v>#VALUE!</v>
      </c>
      <c r="H35" s="339" t="e">
        <f t="shared" si="8"/>
        <v>#VALUE!</v>
      </c>
      <c r="I35" s="287" t="e">
        <f>'Saisie Note'!K38</f>
        <v>#VALUE!</v>
      </c>
      <c r="J35" s="339" t="e">
        <f t="shared" si="9"/>
        <v>#VALUE!</v>
      </c>
      <c r="K35" s="287">
        <f>'Saisie Note'!N38</f>
        <v>4.166666666666667</v>
      </c>
      <c r="L35" s="339">
        <f t="shared" si="10"/>
        <v>0</v>
      </c>
      <c r="M35" s="287" t="e">
        <f t="shared" si="11"/>
        <v>#VALUE!</v>
      </c>
      <c r="N35" s="340" t="e">
        <f t="shared" si="12"/>
        <v>#VALUE!</v>
      </c>
      <c r="O35" s="287">
        <f>'Saisie Note'!P38</f>
        <v>2</v>
      </c>
      <c r="P35" s="339">
        <f t="shared" si="13"/>
        <v>0</v>
      </c>
      <c r="Q35" s="287">
        <f>'Saisie Note'!R38</f>
        <v>4</v>
      </c>
      <c r="R35" s="339">
        <f t="shared" si="14"/>
        <v>0</v>
      </c>
      <c r="S35" s="287">
        <f t="shared" si="15"/>
        <v>3</v>
      </c>
      <c r="T35" s="340">
        <f t="shared" si="16"/>
        <v>0</v>
      </c>
      <c r="U35" s="287" t="str">
        <f>'Saisie Note'!S38</f>
        <v>\</v>
      </c>
      <c r="V35" s="339">
        <f t="shared" si="17"/>
        <v>3</v>
      </c>
      <c r="W35" s="287" t="str">
        <f t="shared" si="18"/>
        <v>\</v>
      </c>
      <c r="X35" s="340">
        <f t="shared" si="19"/>
        <v>3</v>
      </c>
      <c r="Y35" s="287">
        <f>'Saisie Note'!U38</f>
        <v>0</v>
      </c>
      <c r="Z35" s="339">
        <f t="shared" si="20"/>
        <v>0</v>
      </c>
      <c r="AA35" s="287">
        <f t="shared" si="21"/>
        <v>0</v>
      </c>
      <c r="AB35" s="339">
        <f t="shared" si="22"/>
        <v>0</v>
      </c>
      <c r="AC35" s="287" t="e">
        <f t="shared" si="23"/>
        <v>#VALUE!</v>
      </c>
      <c r="AD35" s="307" t="e">
        <f t="shared" si="24"/>
        <v>#VALUE!</v>
      </c>
      <c r="AE35" s="283" t="s">
        <v>531</v>
      </c>
      <c r="AF35" s="341" t="e">
        <f>'Saisie Note'!Z38</f>
        <v>#VALUE!</v>
      </c>
      <c r="AG35" s="340" t="e">
        <f t="shared" si="26"/>
        <v>#VALUE!</v>
      </c>
      <c r="AH35" s="341" t="e">
        <f>'Saisie Note'!AC38</f>
        <v>#VALUE!</v>
      </c>
      <c r="AI35" s="340" t="e">
        <f t="shared" si="27"/>
        <v>#VALUE!</v>
      </c>
      <c r="AJ35" s="341">
        <f>'Saisie Note'!AF38</f>
        <v>5.333333333333333</v>
      </c>
      <c r="AK35" s="340">
        <f t="shared" si="28"/>
        <v>0</v>
      </c>
      <c r="AL35" s="341" t="e">
        <f t="shared" si="29"/>
        <v>#VALUE!</v>
      </c>
      <c r="AM35" s="340" t="e">
        <f t="shared" si="30"/>
        <v>#VALUE!</v>
      </c>
      <c r="AN35" s="341">
        <f>'Saisie Note'!AG38</f>
        <v>1</v>
      </c>
      <c r="AO35" s="340">
        <f t="shared" si="31"/>
        <v>0</v>
      </c>
      <c r="AP35" s="341">
        <f>'Saisie Note'!AH38</f>
        <v>2</v>
      </c>
      <c r="AQ35" s="340">
        <f t="shared" si="32"/>
        <v>0</v>
      </c>
      <c r="AR35" s="341">
        <f t="shared" si="33"/>
        <v>1.5</v>
      </c>
      <c r="AS35" s="340">
        <f t="shared" si="34"/>
        <v>0</v>
      </c>
      <c r="AT35" s="341" t="str">
        <f>'Saisie Note'!AI38</f>
        <v>\</v>
      </c>
      <c r="AU35" s="340">
        <f t="shared" si="35"/>
        <v>3</v>
      </c>
      <c r="AV35" s="341" t="str">
        <f t="shared" si="36"/>
        <v>\</v>
      </c>
      <c r="AW35" s="340">
        <f t="shared" si="37"/>
        <v>3</v>
      </c>
      <c r="AX35" s="341">
        <f>'Saisie Note'!AJ38</f>
        <v>8</v>
      </c>
      <c r="AY35" s="340">
        <f t="shared" si="38"/>
        <v>0</v>
      </c>
      <c r="AZ35" s="341">
        <f t="shared" si="39"/>
        <v>8</v>
      </c>
      <c r="BA35" s="340">
        <f t="shared" si="40"/>
        <v>0</v>
      </c>
      <c r="BB35" s="342" t="e">
        <f t="shared" si="41"/>
        <v>#VALUE!</v>
      </c>
      <c r="BC35" s="343" t="e">
        <f t="shared" si="42"/>
        <v>#VALUE!</v>
      </c>
      <c r="BD35" s="341" t="e">
        <f t="shared" si="43"/>
        <v>#VALUE!</v>
      </c>
      <c r="BE35" s="344" t="e">
        <f t="shared" si="44"/>
        <v>#VALUE!</v>
      </c>
      <c r="BF35" s="283" t="s">
        <v>531</v>
      </c>
    </row>
    <row r="36" spans="1:60" s="36" customFormat="1" ht="28.5" customHeight="1">
      <c r="A36" s="337">
        <f t="shared" si="46"/>
        <v>24</v>
      </c>
      <c r="B36" s="345" t="s">
        <v>489</v>
      </c>
      <c r="C36" s="345" t="s">
        <v>491</v>
      </c>
      <c r="D36" s="345" t="s">
        <v>492</v>
      </c>
      <c r="E36" s="329" t="s">
        <v>490</v>
      </c>
      <c r="F36" s="329" t="s">
        <v>33</v>
      </c>
      <c r="G36" s="338">
        <f>'Saisie Note'!H39</f>
        <v>9.3333333333333339</v>
      </c>
      <c r="H36" s="339">
        <f t="shared" si="8"/>
        <v>0</v>
      </c>
      <c r="I36" s="287">
        <f>'Saisie Note'!K39</f>
        <v>8.1666666666666661</v>
      </c>
      <c r="J36" s="339">
        <f t="shared" si="9"/>
        <v>0</v>
      </c>
      <c r="K36" s="287">
        <f>'Saisie Note'!N39</f>
        <v>9.3333333333333339</v>
      </c>
      <c r="L36" s="339">
        <f t="shared" si="10"/>
        <v>0</v>
      </c>
      <c r="M36" s="287">
        <f t="shared" si="11"/>
        <v>8.9444444444444446</v>
      </c>
      <c r="N36" s="340">
        <f t="shared" si="12"/>
        <v>0</v>
      </c>
      <c r="O36" s="287">
        <f>'Saisie Note'!P39</f>
        <v>5</v>
      </c>
      <c r="P36" s="339">
        <f t="shared" si="13"/>
        <v>0</v>
      </c>
      <c r="Q36" s="287">
        <f>'Saisie Note'!R39</f>
        <v>6.5</v>
      </c>
      <c r="R36" s="339">
        <f t="shared" si="14"/>
        <v>0</v>
      </c>
      <c r="S36" s="287">
        <f t="shared" si="15"/>
        <v>5.75</v>
      </c>
      <c r="T36" s="340">
        <f t="shared" si="16"/>
        <v>0</v>
      </c>
      <c r="U36" s="287">
        <f>'Saisie Note'!S39</f>
        <v>14</v>
      </c>
      <c r="V36" s="339">
        <f t="shared" si="17"/>
        <v>3</v>
      </c>
      <c r="W36" s="287">
        <f t="shared" si="18"/>
        <v>14</v>
      </c>
      <c r="X36" s="340">
        <f t="shared" si="19"/>
        <v>3</v>
      </c>
      <c r="Y36" s="287">
        <f>'Saisie Note'!U39</f>
        <v>1</v>
      </c>
      <c r="Z36" s="339">
        <f t="shared" si="20"/>
        <v>0</v>
      </c>
      <c r="AA36" s="287">
        <f t="shared" si="21"/>
        <v>1</v>
      </c>
      <c r="AB36" s="339">
        <f t="shared" si="22"/>
        <v>0</v>
      </c>
      <c r="AC36" s="287">
        <f t="shared" si="23"/>
        <v>8.0166666666666675</v>
      </c>
      <c r="AD36" s="307">
        <f t="shared" si="24"/>
        <v>3</v>
      </c>
      <c r="AE36" s="283" t="str">
        <f t="shared" si="25"/>
        <v>Rattrapage</v>
      </c>
      <c r="AF36" s="341">
        <f>'Saisie Note'!Z39</f>
        <v>9.1666666666666661</v>
      </c>
      <c r="AG36" s="340">
        <f t="shared" si="26"/>
        <v>0</v>
      </c>
      <c r="AH36" s="341">
        <f>'Saisie Note'!AC39</f>
        <v>12</v>
      </c>
      <c r="AI36" s="340">
        <f t="shared" si="27"/>
        <v>6</v>
      </c>
      <c r="AJ36" s="341">
        <f>'Saisie Note'!AF39</f>
        <v>6.333333333333333</v>
      </c>
      <c r="AK36" s="340">
        <f t="shared" si="28"/>
        <v>0</v>
      </c>
      <c r="AL36" s="341">
        <f t="shared" si="29"/>
        <v>9.1666666666666661</v>
      </c>
      <c r="AM36" s="340">
        <f t="shared" si="30"/>
        <v>6</v>
      </c>
      <c r="AN36" s="341">
        <f>'Saisie Note'!AG39</f>
        <v>6</v>
      </c>
      <c r="AO36" s="340">
        <f t="shared" si="31"/>
        <v>0</v>
      </c>
      <c r="AP36" s="341">
        <f>'Saisie Note'!AH39</f>
        <v>10</v>
      </c>
      <c r="AQ36" s="340">
        <f t="shared" si="32"/>
        <v>3</v>
      </c>
      <c r="AR36" s="341">
        <f t="shared" si="33"/>
        <v>8</v>
      </c>
      <c r="AS36" s="340">
        <f t="shared" si="34"/>
        <v>3</v>
      </c>
      <c r="AT36" s="341">
        <f>'Saisie Note'!AI39</f>
        <v>14</v>
      </c>
      <c r="AU36" s="340">
        <f t="shared" si="35"/>
        <v>3</v>
      </c>
      <c r="AV36" s="341">
        <f t="shared" si="36"/>
        <v>14</v>
      </c>
      <c r="AW36" s="340">
        <f t="shared" si="37"/>
        <v>3</v>
      </c>
      <c r="AX36" s="341">
        <f>'Saisie Note'!AJ39</f>
        <v>8.5</v>
      </c>
      <c r="AY36" s="340">
        <f t="shared" si="38"/>
        <v>0</v>
      </c>
      <c r="AZ36" s="341">
        <f t="shared" si="39"/>
        <v>8.5</v>
      </c>
      <c r="BA36" s="340">
        <f t="shared" si="40"/>
        <v>0</v>
      </c>
      <c r="BB36" s="342">
        <f t="shared" si="41"/>
        <v>9.35</v>
      </c>
      <c r="BC36" s="343">
        <f t="shared" si="42"/>
        <v>12</v>
      </c>
      <c r="BD36" s="341">
        <f t="shared" si="43"/>
        <v>8.6833333333333336</v>
      </c>
      <c r="BE36" s="344">
        <f t="shared" si="44"/>
        <v>15</v>
      </c>
      <c r="BF36" s="283" t="str">
        <f t="shared" si="45"/>
        <v>Rattrapage</v>
      </c>
    </row>
    <row r="37" spans="1:60" s="36" customFormat="1" ht="28.5" customHeight="1">
      <c r="A37" s="248">
        <f t="shared" si="46"/>
        <v>25</v>
      </c>
      <c r="B37" s="347" t="s">
        <v>352</v>
      </c>
      <c r="C37" s="347" t="s">
        <v>353</v>
      </c>
      <c r="D37" s="347" t="s">
        <v>354</v>
      </c>
      <c r="E37" s="325" t="s">
        <v>493</v>
      </c>
      <c r="F37" s="325" t="s">
        <v>356</v>
      </c>
      <c r="G37" s="338">
        <f>'Saisie Note'!H40</f>
        <v>10.5</v>
      </c>
      <c r="H37" s="339">
        <f t="shared" si="8"/>
        <v>6</v>
      </c>
      <c r="I37" s="287">
        <f>'Saisie Note'!K40</f>
        <v>8.0833333333333339</v>
      </c>
      <c r="J37" s="339">
        <f t="shared" si="9"/>
        <v>0</v>
      </c>
      <c r="K37" s="287">
        <f>'Saisie Note'!N40</f>
        <v>12.5</v>
      </c>
      <c r="L37" s="339">
        <f t="shared" si="10"/>
        <v>6</v>
      </c>
      <c r="M37" s="287">
        <f t="shared" ref="M37:M45" si="47">((G37*4)+(I37*4)+(K37*4))/12</f>
        <v>10.361111111111112</v>
      </c>
      <c r="N37" s="340">
        <f t="shared" ref="N37:N45" si="48">IF(M37&gt;=9.995,18,H37+J37+L37)</f>
        <v>18</v>
      </c>
      <c r="O37" s="287">
        <f>'Saisie Note'!P40</f>
        <v>10</v>
      </c>
      <c r="P37" s="339">
        <f t="shared" si="13"/>
        <v>3</v>
      </c>
      <c r="Q37" s="287">
        <f>'Saisie Note'!R40</f>
        <v>11.5</v>
      </c>
      <c r="R37" s="339">
        <f t="shared" si="14"/>
        <v>3</v>
      </c>
      <c r="S37" s="287">
        <f t="shared" ref="S37:S45" si="49">((O37*2)+(Q37*2))/4</f>
        <v>10.75</v>
      </c>
      <c r="T37" s="340">
        <f t="shared" ref="T37:T45" si="50">IF(S37&gt;=9.995,6,P37+R37)</f>
        <v>6</v>
      </c>
      <c r="U37" s="287">
        <f>'Saisie Note'!S40</f>
        <v>10.5</v>
      </c>
      <c r="V37" s="339">
        <f t="shared" si="17"/>
        <v>3</v>
      </c>
      <c r="W37" s="287">
        <f t="shared" ref="W37:W45" si="51">U37</f>
        <v>10.5</v>
      </c>
      <c r="X37" s="340">
        <f t="shared" si="19"/>
        <v>3</v>
      </c>
      <c r="Y37" s="287">
        <f>'Saisie Note'!U40</f>
        <v>11</v>
      </c>
      <c r="Z37" s="339">
        <f t="shared" si="20"/>
        <v>3</v>
      </c>
      <c r="AA37" s="287">
        <f t="shared" ref="AA37:AA45" si="52">Y37</f>
        <v>11</v>
      </c>
      <c r="AB37" s="339">
        <f t="shared" si="22"/>
        <v>3</v>
      </c>
      <c r="AC37" s="287">
        <f t="shared" ref="AC37:AC45" si="53">((M37*12)+(S37*4)+(W37*2)+(AA37*2))/20</f>
        <v>10.516666666666667</v>
      </c>
      <c r="AD37" s="307">
        <f t="shared" ref="AD37:AD45" si="54">IF(AC37&gt;=9.995,30,N37+T37+X37+AB37)</f>
        <v>30</v>
      </c>
      <c r="AE37" s="283" t="str">
        <f t="shared" ref="AE37:AE45" si="55">IF(AC37&gt;=9.995,"Admis(e)","Rattrapage")</f>
        <v>Admis(e)</v>
      </c>
      <c r="AF37" s="341">
        <f>'Saisie Note'!Z40</f>
        <v>9.5</v>
      </c>
      <c r="AG37" s="340">
        <f t="shared" si="26"/>
        <v>0</v>
      </c>
      <c r="AH37" s="341">
        <f>'Saisie Note'!AC40</f>
        <v>13.67</v>
      </c>
      <c r="AI37" s="340">
        <f t="shared" si="27"/>
        <v>6</v>
      </c>
      <c r="AJ37" s="341">
        <f>'Saisie Note'!AF40</f>
        <v>14</v>
      </c>
      <c r="AK37" s="340">
        <f t="shared" si="28"/>
        <v>6</v>
      </c>
      <c r="AL37" s="341">
        <f t="shared" ref="AL37:AL45" si="56">((AF37*4)+(AH37*4)+(AJ37*4))/12</f>
        <v>12.39</v>
      </c>
      <c r="AM37" s="340">
        <f t="shared" ref="AM37:AM45" si="57">IF(AL37&gt;=9.995,18,AG37+AI37+AK37)</f>
        <v>18</v>
      </c>
      <c r="AN37" s="341">
        <f>'Saisie Note'!AG40</f>
        <v>14</v>
      </c>
      <c r="AO37" s="340">
        <f t="shared" ref="AO37:AO45" si="58">IF(AN37&gt;=9.995,3,0)</f>
        <v>3</v>
      </c>
      <c r="AP37" s="341">
        <f>'Saisie Note'!AH40</f>
        <v>11.5</v>
      </c>
      <c r="AQ37" s="340">
        <f t="shared" ref="AQ37:AQ45" si="59">IF(AP37&gt;=9.995,3,0)</f>
        <v>3</v>
      </c>
      <c r="AR37" s="341">
        <f t="shared" ref="AR37:AR45" si="60">((AN37*2)+(AP37*2))/4</f>
        <v>12.75</v>
      </c>
      <c r="AS37" s="340">
        <f t="shared" ref="AS37:AS45" si="61">IF(AR37&gt;=9.995,6,AO37+AQ37)</f>
        <v>6</v>
      </c>
      <c r="AT37" s="341">
        <f>'Saisie Note'!AI40</f>
        <v>14</v>
      </c>
      <c r="AU37" s="340">
        <f t="shared" ref="AU37:AU45" si="62">IF(AT37&gt;=9.995,3,0)</f>
        <v>3</v>
      </c>
      <c r="AV37" s="341">
        <f t="shared" ref="AV37:AV45" si="63">AT37</f>
        <v>14</v>
      </c>
      <c r="AW37" s="340">
        <f t="shared" ref="AW37:AW45" si="64">IF(AV37&gt;=9.995,3,0)</f>
        <v>3</v>
      </c>
      <c r="AX37" s="341">
        <f>'Saisie Note'!AJ40</f>
        <v>10</v>
      </c>
      <c r="AY37" s="340">
        <f t="shared" ref="AY37:AY45" si="65">IF(AX37&gt;=9.995,3,0)</f>
        <v>3</v>
      </c>
      <c r="AZ37" s="341">
        <f t="shared" ref="AZ37:AZ45" si="66">AX37</f>
        <v>10</v>
      </c>
      <c r="BA37" s="340">
        <f t="shared" ref="BA37:BA45" si="67">IF(AZ37&gt;=9.995,3,0)</f>
        <v>3</v>
      </c>
      <c r="BB37" s="342">
        <f t="shared" ref="BB37:BB45" si="68">((AL37*12)+(AR37*4)+(AV37*2)+(AZ37*2))/20</f>
        <v>12.384</v>
      </c>
      <c r="BC37" s="343">
        <f t="shared" ref="BC37:BC45" si="69">IF(BB37&gt;=9.995,30,AM37+AS37+AW37+BA37)</f>
        <v>30</v>
      </c>
      <c r="BD37" s="341">
        <f t="shared" ref="BD37:BD45" si="70">(AC37+BB37)/2</f>
        <v>11.450333333333333</v>
      </c>
      <c r="BE37" s="344">
        <f t="shared" ref="BE37:BE45" si="71">AD37+BC37</f>
        <v>60</v>
      </c>
      <c r="BF37" s="283" t="str">
        <f t="shared" ref="BF37:BF45" si="72">IF(AND(AC37&gt;=9.995,BB37&gt;=9.995),"Admis(e)","Rattrapage")</f>
        <v>Admis(e)</v>
      </c>
      <c r="BG37" s="349" t="s">
        <v>533</v>
      </c>
      <c r="BH37" s="349" t="s">
        <v>533</v>
      </c>
    </row>
    <row r="38" spans="1:60" s="36" customFormat="1" ht="28.5" customHeight="1">
      <c r="A38" s="248">
        <f t="shared" si="46"/>
        <v>26</v>
      </c>
      <c r="B38" s="347" t="s">
        <v>494</v>
      </c>
      <c r="C38" s="347" t="s">
        <v>496</v>
      </c>
      <c r="D38" s="347" t="s">
        <v>431</v>
      </c>
      <c r="E38" s="325" t="s">
        <v>495</v>
      </c>
      <c r="F38" s="325" t="s">
        <v>33</v>
      </c>
      <c r="G38" s="338" t="e">
        <f>'Saisie Note'!H41</f>
        <v>#VALUE!</v>
      </c>
      <c r="H38" s="339" t="e">
        <f t="shared" si="8"/>
        <v>#VALUE!</v>
      </c>
      <c r="I38" s="287" t="e">
        <f>'Saisie Note'!K41</f>
        <v>#VALUE!</v>
      </c>
      <c r="J38" s="339" t="e">
        <f t="shared" si="9"/>
        <v>#VALUE!</v>
      </c>
      <c r="K38" s="287" t="e">
        <f>'Saisie Note'!N41</f>
        <v>#VALUE!</v>
      </c>
      <c r="L38" s="339" t="e">
        <f t="shared" si="10"/>
        <v>#VALUE!</v>
      </c>
      <c r="M38" s="287" t="e">
        <f t="shared" si="47"/>
        <v>#VALUE!</v>
      </c>
      <c r="N38" s="340" t="e">
        <f t="shared" si="48"/>
        <v>#VALUE!</v>
      </c>
      <c r="O38" s="287" t="str">
        <f>'Saisie Note'!P41</f>
        <v>\</v>
      </c>
      <c r="P38" s="339">
        <f t="shared" si="13"/>
        <v>3</v>
      </c>
      <c r="Q38" s="287" t="str">
        <f>'Saisie Note'!R41</f>
        <v>\</v>
      </c>
      <c r="R38" s="339">
        <f t="shared" si="14"/>
        <v>3</v>
      </c>
      <c r="S38" s="287" t="e">
        <f t="shared" si="49"/>
        <v>#VALUE!</v>
      </c>
      <c r="T38" s="340" t="e">
        <f t="shared" si="50"/>
        <v>#VALUE!</v>
      </c>
      <c r="U38" s="287" t="str">
        <f>'Saisie Note'!S41</f>
        <v>\</v>
      </c>
      <c r="V38" s="339">
        <f t="shared" si="17"/>
        <v>3</v>
      </c>
      <c r="W38" s="287" t="str">
        <f t="shared" si="51"/>
        <v>\</v>
      </c>
      <c r="X38" s="340">
        <f t="shared" si="19"/>
        <v>3</v>
      </c>
      <c r="Y38" s="287" t="str">
        <f>'Saisie Note'!U41</f>
        <v>ABS</v>
      </c>
      <c r="Z38" s="339">
        <f t="shared" si="20"/>
        <v>3</v>
      </c>
      <c r="AA38" s="287" t="str">
        <f t="shared" si="52"/>
        <v>ABS</v>
      </c>
      <c r="AB38" s="339">
        <f t="shared" si="22"/>
        <v>3</v>
      </c>
      <c r="AC38" s="287" t="e">
        <f t="shared" si="53"/>
        <v>#VALUE!</v>
      </c>
      <c r="AD38" s="307" t="e">
        <f t="shared" si="54"/>
        <v>#VALUE!</v>
      </c>
      <c r="AE38" s="342" t="s">
        <v>530</v>
      </c>
      <c r="AF38" s="341" t="e">
        <f>'Saisie Note'!Z41</f>
        <v>#VALUE!</v>
      </c>
      <c r="AG38" s="340" t="e">
        <f t="shared" si="26"/>
        <v>#VALUE!</v>
      </c>
      <c r="AH38" s="341" t="e">
        <f>'Saisie Note'!AC41</f>
        <v>#VALUE!</v>
      </c>
      <c r="AI38" s="340" t="e">
        <f t="shared" si="27"/>
        <v>#VALUE!</v>
      </c>
      <c r="AJ38" s="341" t="str">
        <f>'Saisie Note'!AF41</f>
        <v>Exclu</v>
      </c>
      <c r="AK38" s="340">
        <f t="shared" si="28"/>
        <v>6</v>
      </c>
      <c r="AL38" s="341" t="e">
        <f t="shared" si="56"/>
        <v>#VALUE!</v>
      </c>
      <c r="AM38" s="340" t="e">
        <f t="shared" si="57"/>
        <v>#VALUE!</v>
      </c>
      <c r="AN38" s="341" t="str">
        <f>'Saisie Note'!AG41</f>
        <v>\</v>
      </c>
      <c r="AO38" s="340">
        <f t="shared" si="58"/>
        <v>3</v>
      </c>
      <c r="AP38" s="341" t="str">
        <f>'Saisie Note'!AH41</f>
        <v>Abs</v>
      </c>
      <c r="AQ38" s="340">
        <f t="shared" si="59"/>
        <v>3</v>
      </c>
      <c r="AR38" s="341" t="e">
        <f t="shared" si="60"/>
        <v>#VALUE!</v>
      </c>
      <c r="AS38" s="340" t="e">
        <f t="shared" si="61"/>
        <v>#VALUE!</v>
      </c>
      <c r="AT38" s="341" t="str">
        <f>'Saisie Note'!AI41</f>
        <v>\</v>
      </c>
      <c r="AU38" s="340">
        <f t="shared" si="62"/>
        <v>3</v>
      </c>
      <c r="AV38" s="341" t="str">
        <f t="shared" si="63"/>
        <v>\</v>
      </c>
      <c r="AW38" s="340">
        <f t="shared" si="64"/>
        <v>3</v>
      </c>
      <c r="AX38" s="341" t="str">
        <f>'Saisie Note'!AJ41</f>
        <v>\</v>
      </c>
      <c r="AY38" s="340">
        <f t="shared" si="65"/>
        <v>3</v>
      </c>
      <c r="AZ38" s="341" t="str">
        <f t="shared" si="66"/>
        <v>\</v>
      </c>
      <c r="BA38" s="340">
        <f t="shared" si="67"/>
        <v>3</v>
      </c>
      <c r="BB38" s="342" t="e">
        <f t="shared" si="68"/>
        <v>#VALUE!</v>
      </c>
      <c r="BC38" s="343" t="e">
        <f t="shared" si="69"/>
        <v>#VALUE!</v>
      </c>
      <c r="BD38" s="341" t="e">
        <f t="shared" si="70"/>
        <v>#VALUE!</v>
      </c>
      <c r="BE38" s="344" t="e">
        <f t="shared" si="71"/>
        <v>#VALUE!</v>
      </c>
      <c r="BF38" s="283" t="s">
        <v>530</v>
      </c>
    </row>
    <row r="39" spans="1:60" s="36" customFormat="1" ht="28.5" customHeight="1">
      <c r="A39" s="248">
        <f t="shared" si="46"/>
        <v>27</v>
      </c>
      <c r="B39" s="347" t="s">
        <v>497</v>
      </c>
      <c r="C39" s="347" t="s">
        <v>500</v>
      </c>
      <c r="D39" s="347" t="s">
        <v>501</v>
      </c>
      <c r="E39" s="325" t="s">
        <v>498</v>
      </c>
      <c r="F39" s="325" t="s">
        <v>499</v>
      </c>
      <c r="G39" s="338">
        <f>'Saisie Note'!H42</f>
        <v>12.166666666666666</v>
      </c>
      <c r="H39" s="339">
        <f t="shared" si="8"/>
        <v>6</v>
      </c>
      <c r="I39" s="287">
        <f>'Saisie Note'!K42</f>
        <v>5.75</v>
      </c>
      <c r="J39" s="339">
        <f t="shared" si="9"/>
        <v>0</v>
      </c>
      <c r="K39" s="287">
        <f>'Saisie Note'!N42</f>
        <v>9</v>
      </c>
      <c r="L39" s="339">
        <f t="shared" si="10"/>
        <v>0</v>
      </c>
      <c r="M39" s="287">
        <f t="shared" si="47"/>
        <v>8.9722222222222214</v>
      </c>
      <c r="N39" s="340">
        <f t="shared" si="48"/>
        <v>6</v>
      </c>
      <c r="O39" s="287">
        <f>'Saisie Note'!P42</f>
        <v>8</v>
      </c>
      <c r="P39" s="339">
        <f t="shared" si="13"/>
        <v>0</v>
      </c>
      <c r="Q39" s="287">
        <f>'Saisie Note'!R42</f>
        <v>12</v>
      </c>
      <c r="R39" s="339">
        <f t="shared" si="14"/>
        <v>3</v>
      </c>
      <c r="S39" s="287">
        <f t="shared" si="49"/>
        <v>10</v>
      </c>
      <c r="T39" s="340">
        <f t="shared" si="50"/>
        <v>6</v>
      </c>
      <c r="U39" s="287">
        <f>'Saisie Note'!S42</f>
        <v>11.5</v>
      </c>
      <c r="V39" s="339">
        <f t="shared" si="17"/>
        <v>3</v>
      </c>
      <c r="W39" s="287">
        <f t="shared" si="51"/>
        <v>11.5</v>
      </c>
      <c r="X39" s="340">
        <f t="shared" si="19"/>
        <v>3</v>
      </c>
      <c r="Y39" s="287">
        <f>'Saisie Note'!U42</f>
        <v>4</v>
      </c>
      <c r="Z39" s="339">
        <f t="shared" si="20"/>
        <v>0</v>
      </c>
      <c r="AA39" s="287">
        <f t="shared" si="52"/>
        <v>4</v>
      </c>
      <c r="AB39" s="339">
        <f t="shared" si="22"/>
        <v>0</v>
      </c>
      <c r="AC39" s="287">
        <f t="shared" si="53"/>
        <v>8.9333333333333336</v>
      </c>
      <c r="AD39" s="307">
        <f t="shared" si="54"/>
        <v>15</v>
      </c>
      <c r="AE39" s="283" t="str">
        <f t="shared" si="55"/>
        <v>Rattrapage</v>
      </c>
      <c r="AF39" s="341">
        <f>'Saisie Note'!Z42</f>
        <v>8.6666666666666661</v>
      </c>
      <c r="AG39" s="340">
        <f t="shared" si="26"/>
        <v>0</v>
      </c>
      <c r="AH39" s="341">
        <f>'Saisie Note'!AC42</f>
        <v>13.333333333333334</v>
      </c>
      <c r="AI39" s="340">
        <f t="shared" si="27"/>
        <v>6</v>
      </c>
      <c r="AJ39" s="341">
        <f>'Saisie Note'!AF42</f>
        <v>10.333333333333334</v>
      </c>
      <c r="AK39" s="340">
        <f t="shared" si="28"/>
        <v>6</v>
      </c>
      <c r="AL39" s="341">
        <f t="shared" si="56"/>
        <v>10.777777777777779</v>
      </c>
      <c r="AM39" s="340">
        <f t="shared" si="57"/>
        <v>18</v>
      </c>
      <c r="AN39" s="341">
        <f>'Saisie Note'!AG42</f>
        <v>5</v>
      </c>
      <c r="AO39" s="340">
        <f t="shared" si="58"/>
        <v>0</v>
      </c>
      <c r="AP39" s="341">
        <f>'Saisie Note'!AH42</f>
        <v>10</v>
      </c>
      <c r="AQ39" s="340">
        <f t="shared" si="59"/>
        <v>3</v>
      </c>
      <c r="AR39" s="341">
        <f t="shared" si="60"/>
        <v>7.5</v>
      </c>
      <c r="AS39" s="340">
        <f t="shared" si="61"/>
        <v>3</v>
      </c>
      <c r="AT39" s="341">
        <f>'Saisie Note'!AI42</f>
        <v>10.5</v>
      </c>
      <c r="AU39" s="340">
        <f t="shared" si="62"/>
        <v>3</v>
      </c>
      <c r="AV39" s="341">
        <f t="shared" si="63"/>
        <v>10.5</v>
      </c>
      <c r="AW39" s="340">
        <f t="shared" si="64"/>
        <v>3</v>
      </c>
      <c r="AX39" s="341">
        <f>'Saisie Note'!AJ42</f>
        <v>10.5</v>
      </c>
      <c r="AY39" s="340">
        <f t="shared" si="65"/>
        <v>3</v>
      </c>
      <c r="AZ39" s="341">
        <f t="shared" si="66"/>
        <v>10.5</v>
      </c>
      <c r="BA39" s="340">
        <f t="shared" si="67"/>
        <v>3</v>
      </c>
      <c r="BB39" s="342">
        <f t="shared" si="68"/>
        <v>10.066666666666666</v>
      </c>
      <c r="BC39" s="343">
        <f t="shared" si="69"/>
        <v>30</v>
      </c>
      <c r="BD39" s="341">
        <f t="shared" si="70"/>
        <v>9.5</v>
      </c>
      <c r="BE39" s="344">
        <f t="shared" si="71"/>
        <v>45</v>
      </c>
      <c r="BF39" s="283" t="str">
        <f t="shared" si="72"/>
        <v>Rattrapage</v>
      </c>
    </row>
    <row r="40" spans="1:60" s="36" customFormat="1" ht="28.5" customHeight="1">
      <c r="A40" s="248">
        <f t="shared" si="46"/>
        <v>28</v>
      </c>
      <c r="B40" s="347" t="s">
        <v>502</v>
      </c>
      <c r="C40" s="347" t="s">
        <v>504</v>
      </c>
      <c r="D40" s="347" t="s">
        <v>505</v>
      </c>
      <c r="E40" s="325" t="s">
        <v>503</v>
      </c>
      <c r="F40" s="325" t="s">
        <v>37</v>
      </c>
      <c r="G40" s="338">
        <f>'Saisie Note'!H43</f>
        <v>11.666666666666666</v>
      </c>
      <c r="H40" s="339">
        <f t="shared" si="8"/>
        <v>6</v>
      </c>
      <c r="I40" s="287">
        <f>'Saisie Note'!K43</f>
        <v>9</v>
      </c>
      <c r="J40" s="339">
        <f t="shared" si="9"/>
        <v>0</v>
      </c>
      <c r="K40" s="287">
        <f>'Saisie Note'!N43</f>
        <v>8.3333333333333339</v>
      </c>
      <c r="L40" s="339">
        <f t="shared" si="10"/>
        <v>0</v>
      </c>
      <c r="M40" s="287">
        <f t="shared" si="47"/>
        <v>9.6666666666666661</v>
      </c>
      <c r="N40" s="340">
        <f t="shared" si="48"/>
        <v>6</v>
      </c>
      <c r="O40" s="287">
        <f>'Saisie Note'!P43</f>
        <v>5</v>
      </c>
      <c r="P40" s="339">
        <f t="shared" si="13"/>
        <v>0</v>
      </c>
      <c r="Q40" s="287">
        <f>'Saisie Note'!R43</f>
        <v>10</v>
      </c>
      <c r="R40" s="339">
        <f t="shared" si="14"/>
        <v>3</v>
      </c>
      <c r="S40" s="287">
        <f t="shared" si="49"/>
        <v>7.5</v>
      </c>
      <c r="T40" s="340">
        <f t="shared" si="50"/>
        <v>3</v>
      </c>
      <c r="U40" s="287">
        <f>'Saisie Note'!S43</f>
        <v>11.5</v>
      </c>
      <c r="V40" s="339">
        <f t="shared" si="17"/>
        <v>3</v>
      </c>
      <c r="W40" s="287">
        <f t="shared" si="51"/>
        <v>11.5</v>
      </c>
      <c r="X40" s="340">
        <f t="shared" si="19"/>
        <v>3</v>
      </c>
      <c r="Y40" s="287">
        <f>'Saisie Note'!U43</f>
        <v>7.5</v>
      </c>
      <c r="Z40" s="339">
        <f t="shared" si="20"/>
        <v>0</v>
      </c>
      <c r="AA40" s="287">
        <f t="shared" si="52"/>
        <v>7.5</v>
      </c>
      <c r="AB40" s="339">
        <f t="shared" si="22"/>
        <v>0</v>
      </c>
      <c r="AC40" s="287">
        <f t="shared" si="53"/>
        <v>9.1999999999999993</v>
      </c>
      <c r="AD40" s="307">
        <f t="shared" si="54"/>
        <v>12</v>
      </c>
      <c r="AE40" s="283" t="str">
        <f t="shared" si="55"/>
        <v>Rattrapage</v>
      </c>
      <c r="AF40" s="341">
        <f>'Saisie Note'!Z43</f>
        <v>10.666666666666666</v>
      </c>
      <c r="AG40" s="340">
        <f t="shared" si="26"/>
        <v>6</v>
      </c>
      <c r="AH40" s="341">
        <f>'Saisie Note'!AC43</f>
        <v>11.666666666666666</v>
      </c>
      <c r="AI40" s="340">
        <f t="shared" si="27"/>
        <v>6</v>
      </c>
      <c r="AJ40" s="341">
        <f>'Saisie Note'!AF43</f>
        <v>11</v>
      </c>
      <c r="AK40" s="340">
        <f t="shared" si="28"/>
        <v>6</v>
      </c>
      <c r="AL40" s="341">
        <f t="shared" si="56"/>
        <v>11.111111111111109</v>
      </c>
      <c r="AM40" s="340">
        <f t="shared" si="57"/>
        <v>18</v>
      </c>
      <c r="AN40" s="341">
        <f>'Saisie Note'!AG43</f>
        <v>8</v>
      </c>
      <c r="AO40" s="340">
        <f t="shared" si="58"/>
        <v>0</v>
      </c>
      <c r="AP40" s="341">
        <f>'Saisie Note'!AH43</f>
        <v>11</v>
      </c>
      <c r="AQ40" s="340">
        <f t="shared" si="59"/>
        <v>3</v>
      </c>
      <c r="AR40" s="341">
        <f t="shared" si="60"/>
        <v>9.5</v>
      </c>
      <c r="AS40" s="340">
        <f t="shared" si="61"/>
        <v>3</v>
      </c>
      <c r="AT40" s="341">
        <f>'Saisie Note'!AI43</f>
        <v>12</v>
      </c>
      <c r="AU40" s="340">
        <f t="shared" si="62"/>
        <v>3</v>
      </c>
      <c r="AV40" s="341">
        <f t="shared" si="63"/>
        <v>12</v>
      </c>
      <c r="AW40" s="340">
        <f t="shared" si="64"/>
        <v>3</v>
      </c>
      <c r="AX40" s="341">
        <f>'Saisie Note'!AJ43</f>
        <v>16.5</v>
      </c>
      <c r="AY40" s="340">
        <f t="shared" si="65"/>
        <v>3</v>
      </c>
      <c r="AZ40" s="341">
        <f t="shared" si="66"/>
        <v>16.5</v>
      </c>
      <c r="BA40" s="340">
        <f t="shared" si="67"/>
        <v>3</v>
      </c>
      <c r="BB40" s="342">
        <f t="shared" si="68"/>
        <v>11.416666666666666</v>
      </c>
      <c r="BC40" s="343">
        <f t="shared" si="69"/>
        <v>30</v>
      </c>
      <c r="BD40" s="341">
        <f t="shared" si="70"/>
        <v>10.308333333333334</v>
      </c>
      <c r="BE40" s="344">
        <f t="shared" si="71"/>
        <v>42</v>
      </c>
      <c r="BF40" s="283" t="str">
        <f t="shared" si="72"/>
        <v>Rattrapage</v>
      </c>
    </row>
    <row r="41" spans="1:60" s="36" customFormat="1" ht="28.5" customHeight="1">
      <c r="A41" s="248">
        <f t="shared" si="46"/>
        <v>29</v>
      </c>
      <c r="B41" s="347" t="s">
        <v>161</v>
      </c>
      <c r="C41" s="347" t="s">
        <v>63</v>
      </c>
      <c r="D41" s="347" t="s">
        <v>162</v>
      </c>
      <c r="E41" s="325" t="s">
        <v>39</v>
      </c>
      <c r="F41" s="325" t="s">
        <v>58</v>
      </c>
      <c r="G41" s="338" t="e">
        <f>'Saisie Note'!H44</f>
        <v>#VALUE!</v>
      </c>
      <c r="H41" s="339" t="e">
        <f t="shared" si="8"/>
        <v>#VALUE!</v>
      </c>
      <c r="I41" s="287">
        <f>'Saisie Note'!K44</f>
        <v>10.25</v>
      </c>
      <c r="J41" s="339">
        <f t="shared" si="9"/>
        <v>6</v>
      </c>
      <c r="K41" s="287" t="e">
        <f>'Saisie Note'!N44</f>
        <v>#VALUE!</v>
      </c>
      <c r="L41" s="339" t="e">
        <f t="shared" si="10"/>
        <v>#VALUE!</v>
      </c>
      <c r="M41" s="287" t="e">
        <f t="shared" si="47"/>
        <v>#VALUE!</v>
      </c>
      <c r="N41" s="340" t="e">
        <f t="shared" si="48"/>
        <v>#VALUE!</v>
      </c>
      <c r="O41" s="287">
        <f>'Saisie Note'!P44</f>
        <v>10.5</v>
      </c>
      <c r="P41" s="339">
        <f t="shared" si="13"/>
        <v>3</v>
      </c>
      <c r="Q41" s="287">
        <f>'Saisie Note'!R44</f>
        <v>10</v>
      </c>
      <c r="R41" s="339">
        <f t="shared" si="14"/>
        <v>3</v>
      </c>
      <c r="S41" s="287">
        <f t="shared" si="49"/>
        <v>10.25</v>
      </c>
      <c r="T41" s="340">
        <f t="shared" si="50"/>
        <v>6</v>
      </c>
      <c r="U41" s="287">
        <f>'Saisie Note'!S44</f>
        <v>13.75</v>
      </c>
      <c r="V41" s="339">
        <f t="shared" si="17"/>
        <v>3</v>
      </c>
      <c r="W41" s="287">
        <f t="shared" si="51"/>
        <v>13.75</v>
      </c>
      <c r="X41" s="340">
        <f t="shared" si="19"/>
        <v>3</v>
      </c>
      <c r="Y41" s="287" t="str">
        <f>'Saisie Note'!U44</f>
        <v>ABS</v>
      </c>
      <c r="Z41" s="339">
        <f t="shared" si="20"/>
        <v>3</v>
      </c>
      <c r="AA41" s="287" t="str">
        <f t="shared" si="52"/>
        <v>ABS</v>
      </c>
      <c r="AB41" s="339">
        <f t="shared" si="22"/>
        <v>3</v>
      </c>
      <c r="AC41" s="287" t="e">
        <f t="shared" si="53"/>
        <v>#VALUE!</v>
      </c>
      <c r="AD41" s="307" t="e">
        <f t="shared" si="54"/>
        <v>#VALUE!</v>
      </c>
      <c r="AE41" s="342" t="s">
        <v>530</v>
      </c>
      <c r="AF41" s="341">
        <f>'Saisie Note'!Z44</f>
        <v>10.33</v>
      </c>
      <c r="AG41" s="340">
        <f t="shared" si="26"/>
        <v>6</v>
      </c>
      <c r="AH41" s="341">
        <f>'Saisie Note'!AC44</f>
        <v>13.5</v>
      </c>
      <c r="AI41" s="340">
        <f t="shared" si="27"/>
        <v>6</v>
      </c>
      <c r="AJ41" s="341">
        <f>'Saisie Note'!AF44</f>
        <v>7.330000000000001</v>
      </c>
      <c r="AK41" s="340">
        <f t="shared" si="28"/>
        <v>0</v>
      </c>
      <c r="AL41" s="341">
        <f t="shared" si="56"/>
        <v>10.386666666666667</v>
      </c>
      <c r="AM41" s="340">
        <f t="shared" si="57"/>
        <v>18</v>
      </c>
      <c r="AN41" s="341">
        <f>'Saisie Note'!AG44</f>
        <v>13</v>
      </c>
      <c r="AO41" s="340">
        <f t="shared" si="58"/>
        <v>3</v>
      </c>
      <c r="AP41" s="341">
        <f>'Saisie Note'!AH44</f>
        <v>12</v>
      </c>
      <c r="AQ41" s="340">
        <f t="shared" si="59"/>
        <v>3</v>
      </c>
      <c r="AR41" s="341">
        <f t="shared" si="60"/>
        <v>12.5</v>
      </c>
      <c r="AS41" s="340">
        <f t="shared" si="61"/>
        <v>6</v>
      </c>
      <c r="AT41" s="341">
        <f>'Saisie Note'!AI44</f>
        <v>12.5</v>
      </c>
      <c r="AU41" s="340">
        <f t="shared" si="62"/>
        <v>3</v>
      </c>
      <c r="AV41" s="341">
        <f t="shared" si="63"/>
        <v>12.5</v>
      </c>
      <c r="AW41" s="340">
        <f t="shared" si="64"/>
        <v>3</v>
      </c>
      <c r="AX41" s="341">
        <f>'Saisie Note'!AJ44</f>
        <v>12</v>
      </c>
      <c r="AY41" s="340">
        <f t="shared" si="65"/>
        <v>3</v>
      </c>
      <c r="AZ41" s="341">
        <f t="shared" si="66"/>
        <v>12</v>
      </c>
      <c r="BA41" s="340">
        <f t="shared" si="67"/>
        <v>3</v>
      </c>
      <c r="BB41" s="342">
        <f t="shared" si="68"/>
        <v>11.181999999999999</v>
      </c>
      <c r="BC41" s="343">
        <f t="shared" si="69"/>
        <v>30</v>
      </c>
      <c r="BD41" s="341" t="e">
        <f t="shared" si="70"/>
        <v>#VALUE!</v>
      </c>
      <c r="BE41" s="344" t="e">
        <f t="shared" si="71"/>
        <v>#VALUE!</v>
      </c>
      <c r="BF41" s="283" t="s">
        <v>530</v>
      </c>
    </row>
    <row r="42" spans="1:60" s="36" customFormat="1" ht="28.5" customHeight="1">
      <c r="A42" s="248">
        <f t="shared" si="46"/>
        <v>30</v>
      </c>
      <c r="B42" s="347" t="s">
        <v>359</v>
      </c>
      <c r="C42" s="347" t="s">
        <v>360</v>
      </c>
      <c r="D42" s="347" t="s">
        <v>361</v>
      </c>
      <c r="E42" s="325" t="s">
        <v>506</v>
      </c>
      <c r="F42" s="325" t="s">
        <v>130</v>
      </c>
      <c r="G42" s="338">
        <f>'Saisie Note'!H45</f>
        <v>7.333333333333333</v>
      </c>
      <c r="H42" s="339">
        <f t="shared" si="8"/>
        <v>0</v>
      </c>
      <c r="I42" s="287">
        <f>'Saisie Note'!K45</f>
        <v>4.166666666666667</v>
      </c>
      <c r="J42" s="339">
        <f t="shared" si="9"/>
        <v>0</v>
      </c>
      <c r="K42" s="287" t="e">
        <f>'Saisie Note'!N45</f>
        <v>#VALUE!</v>
      </c>
      <c r="L42" s="339" t="e">
        <f t="shared" si="10"/>
        <v>#VALUE!</v>
      </c>
      <c r="M42" s="287" t="e">
        <f t="shared" si="47"/>
        <v>#VALUE!</v>
      </c>
      <c r="N42" s="340" t="e">
        <f t="shared" si="48"/>
        <v>#VALUE!</v>
      </c>
      <c r="O42" s="287">
        <f>'Saisie Note'!P45</f>
        <v>10</v>
      </c>
      <c r="P42" s="339">
        <f t="shared" si="13"/>
        <v>3</v>
      </c>
      <c r="Q42" s="287">
        <f>'Saisie Note'!R45</f>
        <v>12</v>
      </c>
      <c r="R42" s="339">
        <f t="shared" si="14"/>
        <v>3</v>
      </c>
      <c r="S42" s="287">
        <f t="shared" si="49"/>
        <v>11</v>
      </c>
      <c r="T42" s="340">
        <f t="shared" si="50"/>
        <v>6</v>
      </c>
      <c r="U42" s="287">
        <f>'Saisie Note'!S45</f>
        <v>11</v>
      </c>
      <c r="V42" s="339">
        <f t="shared" si="17"/>
        <v>3</v>
      </c>
      <c r="W42" s="287">
        <f t="shared" si="51"/>
        <v>11</v>
      </c>
      <c r="X42" s="340">
        <f t="shared" si="19"/>
        <v>3</v>
      </c>
      <c r="Y42" s="287">
        <f>'Saisie Note'!U45</f>
        <v>3.5</v>
      </c>
      <c r="Z42" s="339">
        <f t="shared" si="20"/>
        <v>0</v>
      </c>
      <c r="AA42" s="287">
        <f t="shared" si="52"/>
        <v>3.5</v>
      </c>
      <c r="AB42" s="339">
        <f t="shared" si="22"/>
        <v>0</v>
      </c>
      <c r="AC42" s="287" t="e">
        <f t="shared" si="53"/>
        <v>#VALUE!</v>
      </c>
      <c r="AD42" s="307" t="e">
        <f t="shared" si="54"/>
        <v>#VALUE!</v>
      </c>
      <c r="AE42" s="283" t="s">
        <v>531</v>
      </c>
      <c r="AF42" s="341">
        <f>'Saisie Note'!Z45</f>
        <v>9.5</v>
      </c>
      <c r="AG42" s="340">
        <f t="shared" si="26"/>
        <v>0</v>
      </c>
      <c r="AH42" s="341">
        <f>'Saisie Note'!AC45</f>
        <v>12.33</v>
      </c>
      <c r="AI42" s="340">
        <f t="shared" si="27"/>
        <v>6</v>
      </c>
      <c r="AJ42" s="341">
        <f>'Saisie Note'!AF45</f>
        <v>12</v>
      </c>
      <c r="AK42" s="340">
        <f t="shared" si="28"/>
        <v>6</v>
      </c>
      <c r="AL42" s="341">
        <f t="shared" si="56"/>
        <v>11.276666666666666</v>
      </c>
      <c r="AM42" s="340">
        <f t="shared" si="57"/>
        <v>18</v>
      </c>
      <c r="AN42" s="341">
        <f>'Saisie Note'!AG45</f>
        <v>12.5</v>
      </c>
      <c r="AO42" s="340">
        <f t="shared" si="58"/>
        <v>3</v>
      </c>
      <c r="AP42" s="341">
        <f>'Saisie Note'!AH45</f>
        <v>12</v>
      </c>
      <c r="AQ42" s="340">
        <f t="shared" si="59"/>
        <v>3</v>
      </c>
      <c r="AR42" s="341">
        <f t="shared" si="60"/>
        <v>12.25</v>
      </c>
      <c r="AS42" s="340">
        <f t="shared" si="61"/>
        <v>6</v>
      </c>
      <c r="AT42" s="341">
        <f>'Saisie Note'!AI45</f>
        <v>11</v>
      </c>
      <c r="AU42" s="340">
        <f t="shared" si="62"/>
        <v>3</v>
      </c>
      <c r="AV42" s="341">
        <f t="shared" si="63"/>
        <v>11</v>
      </c>
      <c r="AW42" s="340">
        <f t="shared" si="64"/>
        <v>3</v>
      </c>
      <c r="AX42" s="341">
        <f>'Saisie Note'!AJ45</f>
        <v>7</v>
      </c>
      <c r="AY42" s="340">
        <f t="shared" si="65"/>
        <v>0</v>
      </c>
      <c r="AZ42" s="341">
        <f t="shared" si="66"/>
        <v>7</v>
      </c>
      <c r="BA42" s="340">
        <f t="shared" si="67"/>
        <v>0</v>
      </c>
      <c r="BB42" s="342">
        <f t="shared" si="68"/>
        <v>11.016</v>
      </c>
      <c r="BC42" s="343">
        <f t="shared" si="69"/>
        <v>30</v>
      </c>
      <c r="BD42" s="341" t="e">
        <f t="shared" si="70"/>
        <v>#VALUE!</v>
      </c>
      <c r="BE42" s="344" t="e">
        <f t="shared" si="71"/>
        <v>#VALUE!</v>
      </c>
      <c r="BF42" s="283" t="s">
        <v>531</v>
      </c>
    </row>
    <row r="43" spans="1:60" s="36" customFormat="1" ht="28.5" customHeight="1">
      <c r="A43" s="248">
        <f t="shared" si="46"/>
        <v>31</v>
      </c>
      <c r="B43" s="347" t="s">
        <v>507</v>
      </c>
      <c r="C43" s="347" t="s">
        <v>509</v>
      </c>
      <c r="D43" s="347" t="s">
        <v>510</v>
      </c>
      <c r="E43" s="325" t="s">
        <v>508</v>
      </c>
      <c r="F43" s="325" t="s">
        <v>421</v>
      </c>
      <c r="G43" s="338">
        <f>'Saisie Note'!H46</f>
        <v>10.666666666666666</v>
      </c>
      <c r="H43" s="339">
        <f t="shared" si="8"/>
        <v>6</v>
      </c>
      <c r="I43" s="287">
        <f>'Saisie Note'!K46</f>
        <v>5.25</v>
      </c>
      <c r="J43" s="339">
        <f t="shared" si="9"/>
        <v>0</v>
      </c>
      <c r="K43" s="287">
        <f>'Saisie Note'!N46</f>
        <v>7.333333333333333</v>
      </c>
      <c r="L43" s="339">
        <f t="shared" si="10"/>
        <v>0</v>
      </c>
      <c r="M43" s="287">
        <f t="shared" si="47"/>
        <v>7.75</v>
      </c>
      <c r="N43" s="340">
        <f t="shared" si="48"/>
        <v>6</v>
      </c>
      <c r="O43" s="287">
        <f>'Saisie Note'!P46</f>
        <v>8</v>
      </c>
      <c r="P43" s="339">
        <f t="shared" si="13"/>
        <v>0</v>
      </c>
      <c r="Q43" s="287">
        <f>'Saisie Note'!R46</f>
        <v>6.5</v>
      </c>
      <c r="R43" s="339">
        <f t="shared" si="14"/>
        <v>0</v>
      </c>
      <c r="S43" s="287">
        <f t="shared" si="49"/>
        <v>7.25</v>
      </c>
      <c r="T43" s="340">
        <f t="shared" si="50"/>
        <v>0</v>
      </c>
      <c r="U43" s="287">
        <f>'Saisie Note'!S46</f>
        <v>11.5</v>
      </c>
      <c r="V43" s="339">
        <f t="shared" si="17"/>
        <v>3</v>
      </c>
      <c r="W43" s="287">
        <f t="shared" si="51"/>
        <v>11.5</v>
      </c>
      <c r="X43" s="340">
        <f t="shared" si="19"/>
        <v>3</v>
      </c>
      <c r="Y43" s="287">
        <f>'Saisie Note'!U46</f>
        <v>6</v>
      </c>
      <c r="Z43" s="339">
        <f t="shared" si="20"/>
        <v>0</v>
      </c>
      <c r="AA43" s="287">
        <f t="shared" si="52"/>
        <v>6</v>
      </c>
      <c r="AB43" s="339">
        <f t="shared" si="22"/>
        <v>0</v>
      </c>
      <c r="AC43" s="287">
        <f t="shared" si="53"/>
        <v>7.85</v>
      </c>
      <c r="AD43" s="307">
        <f t="shared" si="54"/>
        <v>9</v>
      </c>
      <c r="AE43" s="283" t="str">
        <f t="shared" si="55"/>
        <v>Rattrapage</v>
      </c>
      <c r="AF43" s="341">
        <f>'Saisie Note'!Z46</f>
        <v>12.166666666666666</v>
      </c>
      <c r="AG43" s="340">
        <f t="shared" si="26"/>
        <v>6</v>
      </c>
      <c r="AH43" s="341">
        <f>'Saisie Note'!AC46</f>
        <v>9.5</v>
      </c>
      <c r="AI43" s="340">
        <f t="shared" si="27"/>
        <v>0</v>
      </c>
      <c r="AJ43" s="341">
        <f>'Saisie Note'!AF46</f>
        <v>12.166666666666666</v>
      </c>
      <c r="AK43" s="340">
        <f t="shared" si="28"/>
        <v>6</v>
      </c>
      <c r="AL43" s="341">
        <f t="shared" si="56"/>
        <v>11.277777777777777</v>
      </c>
      <c r="AM43" s="340">
        <f t="shared" si="57"/>
        <v>18</v>
      </c>
      <c r="AN43" s="341">
        <f>'Saisie Note'!AG46</f>
        <v>4.5</v>
      </c>
      <c r="AO43" s="340">
        <f t="shared" si="58"/>
        <v>0</v>
      </c>
      <c r="AP43" s="341">
        <f>'Saisie Note'!AH46</f>
        <v>11</v>
      </c>
      <c r="AQ43" s="340">
        <f t="shared" si="59"/>
        <v>3</v>
      </c>
      <c r="AR43" s="341">
        <f t="shared" si="60"/>
        <v>7.75</v>
      </c>
      <c r="AS43" s="340">
        <f t="shared" si="61"/>
        <v>3</v>
      </c>
      <c r="AT43" s="341">
        <f>'Saisie Note'!AI46</f>
        <v>12</v>
      </c>
      <c r="AU43" s="340">
        <f t="shared" si="62"/>
        <v>3</v>
      </c>
      <c r="AV43" s="341">
        <f t="shared" si="63"/>
        <v>12</v>
      </c>
      <c r="AW43" s="340">
        <f t="shared" si="64"/>
        <v>3</v>
      </c>
      <c r="AX43" s="341">
        <f>'Saisie Note'!AJ46</f>
        <v>4</v>
      </c>
      <c r="AY43" s="340">
        <f t="shared" si="65"/>
        <v>0</v>
      </c>
      <c r="AZ43" s="341">
        <f t="shared" si="66"/>
        <v>4</v>
      </c>
      <c r="BA43" s="340">
        <f t="shared" si="67"/>
        <v>0</v>
      </c>
      <c r="BB43" s="342">
        <f t="shared" si="68"/>
        <v>9.9166666666666661</v>
      </c>
      <c r="BC43" s="343">
        <f t="shared" si="69"/>
        <v>24</v>
      </c>
      <c r="BD43" s="341">
        <f t="shared" si="70"/>
        <v>8.8833333333333329</v>
      </c>
      <c r="BE43" s="344">
        <f t="shared" si="71"/>
        <v>33</v>
      </c>
      <c r="BF43" s="283" t="str">
        <f t="shared" si="72"/>
        <v>Rattrapage</v>
      </c>
    </row>
    <row r="44" spans="1:60" s="36" customFormat="1" ht="28.5" customHeight="1">
      <c r="A44" s="248">
        <f t="shared" si="46"/>
        <v>32</v>
      </c>
      <c r="B44" s="347" t="s">
        <v>511</v>
      </c>
      <c r="C44" s="347" t="s">
        <v>513</v>
      </c>
      <c r="D44" s="347" t="s">
        <v>514</v>
      </c>
      <c r="E44" s="325" t="s">
        <v>512</v>
      </c>
      <c r="F44" s="325" t="s">
        <v>33</v>
      </c>
      <c r="G44" s="338">
        <f>'Saisie Note'!H47</f>
        <v>11.666666666666666</v>
      </c>
      <c r="H44" s="339">
        <f t="shared" si="8"/>
        <v>6</v>
      </c>
      <c r="I44" s="287">
        <f>'Saisie Note'!K47</f>
        <v>9.3333333333333339</v>
      </c>
      <c r="J44" s="339">
        <f t="shared" si="9"/>
        <v>0</v>
      </c>
      <c r="K44" s="287">
        <f>'Saisie Note'!N47</f>
        <v>8.1666666666666661</v>
      </c>
      <c r="L44" s="339">
        <f t="shared" si="10"/>
        <v>0</v>
      </c>
      <c r="M44" s="287">
        <f t="shared" si="47"/>
        <v>9.7222222222222214</v>
      </c>
      <c r="N44" s="340">
        <f t="shared" si="48"/>
        <v>6</v>
      </c>
      <c r="O44" s="287">
        <f>'Saisie Note'!P47</f>
        <v>6</v>
      </c>
      <c r="P44" s="339">
        <f t="shared" si="13"/>
        <v>0</v>
      </c>
      <c r="Q44" s="287">
        <f>'Saisie Note'!R47</f>
        <v>4.5</v>
      </c>
      <c r="R44" s="339">
        <f t="shared" si="14"/>
        <v>0</v>
      </c>
      <c r="S44" s="287">
        <f t="shared" si="49"/>
        <v>5.25</v>
      </c>
      <c r="T44" s="340">
        <f t="shared" si="50"/>
        <v>0</v>
      </c>
      <c r="U44" s="287">
        <f>'Saisie Note'!S47</f>
        <v>11.5</v>
      </c>
      <c r="V44" s="339">
        <f t="shared" si="17"/>
        <v>3</v>
      </c>
      <c r="W44" s="287">
        <f t="shared" si="51"/>
        <v>11.5</v>
      </c>
      <c r="X44" s="340">
        <f t="shared" si="19"/>
        <v>3</v>
      </c>
      <c r="Y44" s="287">
        <f>'Saisie Note'!U47</f>
        <v>6.5</v>
      </c>
      <c r="Z44" s="339">
        <f t="shared" si="20"/>
        <v>0</v>
      </c>
      <c r="AA44" s="287">
        <f t="shared" si="52"/>
        <v>6.5</v>
      </c>
      <c r="AB44" s="339">
        <f t="shared" si="22"/>
        <v>0</v>
      </c>
      <c r="AC44" s="287">
        <f t="shared" si="53"/>
        <v>8.6833333333333336</v>
      </c>
      <c r="AD44" s="307">
        <f t="shared" si="54"/>
        <v>9</v>
      </c>
      <c r="AE44" s="283" t="str">
        <f t="shared" si="55"/>
        <v>Rattrapage</v>
      </c>
      <c r="AF44" s="341">
        <f>'Saisie Note'!Z47</f>
        <v>6.333333333333333</v>
      </c>
      <c r="AG44" s="340">
        <f t="shared" si="26"/>
        <v>0</v>
      </c>
      <c r="AH44" s="341">
        <f>'Saisie Note'!AC47</f>
        <v>14.5</v>
      </c>
      <c r="AI44" s="340">
        <f t="shared" si="27"/>
        <v>6</v>
      </c>
      <c r="AJ44" s="341">
        <f>'Saisie Note'!AF47</f>
        <v>10.666666666666666</v>
      </c>
      <c r="AK44" s="340">
        <f t="shared" si="28"/>
        <v>6</v>
      </c>
      <c r="AL44" s="341">
        <f t="shared" si="56"/>
        <v>10.5</v>
      </c>
      <c r="AM44" s="340">
        <f t="shared" si="57"/>
        <v>18</v>
      </c>
      <c r="AN44" s="341">
        <f>'Saisie Note'!AG47</f>
        <v>8.5</v>
      </c>
      <c r="AO44" s="340">
        <f t="shared" si="58"/>
        <v>0</v>
      </c>
      <c r="AP44" s="341">
        <f>'Saisie Note'!AH47</f>
        <v>11</v>
      </c>
      <c r="AQ44" s="340">
        <f t="shared" si="59"/>
        <v>3</v>
      </c>
      <c r="AR44" s="341">
        <f t="shared" si="60"/>
        <v>9.75</v>
      </c>
      <c r="AS44" s="340">
        <f t="shared" si="61"/>
        <v>3</v>
      </c>
      <c r="AT44" s="341">
        <f>'Saisie Note'!AI47</f>
        <v>12</v>
      </c>
      <c r="AU44" s="340">
        <f t="shared" si="62"/>
        <v>3</v>
      </c>
      <c r="AV44" s="341">
        <f t="shared" si="63"/>
        <v>12</v>
      </c>
      <c r="AW44" s="340">
        <f t="shared" si="64"/>
        <v>3</v>
      </c>
      <c r="AX44" s="341">
        <f>'Saisie Note'!AJ47</f>
        <v>7</v>
      </c>
      <c r="AY44" s="340">
        <f t="shared" si="65"/>
        <v>0</v>
      </c>
      <c r="AZ44" s="341">
        <f t="shared" si="66"/>
        <v>7</v>
      </c>
      <c r="BA44" s="340">
        <f t="shared" si="67"/>
        <v>0</v>
      </c>
      <c r="BB44" s="342">
        <f t="shared" si="68"/>
        <v>10.15</v>
      </c>
      <c r="BC44" s="343">
        <f t="shared" si="69"/>
        <v>30</v>
      </c>
      <c r="BD44" s="341">
        <f t="shared" si="70"/>
        <v>9.4166666666666679</v>
      </c>
      <c r="BE44" s="344">
        <f t="shared" si="71"/>
        <v>39</v>
      </c>
      <c r="BF44" s="283" t="str">
        <f t="shared" si="72"/>
        <v>Rattrapage</v>
      </c>
    </row>
    <row r="45" spans="1:60" s="36" customFormat="1" ht="28.5" customHeight="1">
      <c r="A45" s="248">
        <f t="shared" si="46"/>
        <v>33</v>
      </c>
      <c r="B45" s="347" t="s">
        <v>515</v>
      </c>
      <c r="C45" s="347" t="s">
        <v>517</v>
      </c>
      <c r="D45" s="347" t="s">
        <v>518</v>
      </c>
      <c r="E45" s="325" t="s">
        <v>516</v>
      </c>
      <c r="F45" s="325" t="s">
        <v>139</v>
      </c>
      <c r="G45" s="338">
        <f>'Saisie Note'!H48</f>
        <v>13.333333333333334</v>
      </c>
      <c r="H45" s="339">
        <f t="shared" si="8"/>
        <v>6</v>
      </c>
      <c r="I45" s="287">
        <f>'Saisie Note'!K48</f>
        <v>8.5</v>
      </c>
      <c r="J45" s="339">
        <f t="shared" si="9"/>
        <v>0</v>
      </c>
      <c r="K45" s="287">
        <f>'Saisie Note'!N48</f>
        <v>10.5</v>
      </c>
      <c r="L45" s="339">
        <f t="shared" si="10"/>
        <v>6</v>
      </c>
      <c r="M45" s="287">
        <f t="shared" si="47"/>
        <v>10.777777777777779</v>
      </c>
      <c r="N45" s="340">
        <f t="shared" si="48"/>
        <v>18</v>
      </c>
      <c r="O45" s="287">
        <f>'Saisie Note'!P48</f>
        <v>10</v>
      </c>
      <c r="P45" s="339">
        <f t="shared" si="13"/>
        <v>3</v>
      </c>
      <c r="Q45" s="287">
        <f>'Saisie Note'!R48</f>
        <v>6</v>
      </c>
      <c r="R45" s="339">
        <f t="shared" si="14"/>
        <v>0</v>
      </c>
      <c r="S45" s="287">
        <f t="shared" si="49"/>
        <v>8</v>
      </c>
      <c r="T45" s="340">
        <f t="shared" si="50"/>
        <v>3</v>
      </c>
      <c r="U45" s="287">
        <f>'Saisie Note'!S48</f>
        <v>11.5</v>
      </c>
      <c r="V45" s="339">
        <f t="shared" si="17"/>
        <v>3</v>
      </c>
      <c r="W45" s="287">
        <f t="shared" si="51"/>
        <v>11.5</v>
      </c>
      <c r="X45" s="340">
        <f t="shared" si="19"/>
        <v>3</v>
      </c>
      <c r="Y45" s="287">
        <f>'Saisie Note'!U48</f>
        <v>10</v>
      </c>
      <c r="Z45" s="339">
        <f t="shared" si="20"/>
        <v>3</v>
      </c>
      <c r="AA45" s="287">
        <f t="shared" si="52"/>
        <v>10</v>
      </c>
      <c r="AB45" s="339">
        <f t="shared" si="22"/>
        <v>3</v>
      </c>
      <c r="AC45" s="287">
        <f t="shared" si="53"/>
        <v>10.216666666666667</v>
      </c>
      <c r="AD45" s="307">
        <f t="shared" si="54"/>
        <v>30</v>
      </c>
      <c r="AE45" s="283" t="str">
        <f t="shared" si="55"/>
        <v>Admis(e)</v>
      </c>
      <c r="AF45" s="341">
        <f>'Saisie Note'!Z48</f>
        <v>14</v>
      </c>
      <c r="AG45" s="340">
        <f t="shared" si="26"/>
        <v>6</v>
      </c>
      <c r="AH45" s="341">
        <f>'Saisie Note'!AC48</f>
        <v>11.5</v>
      </c>
      <c r="AI45" s="340">
        <f t="shared" si="27"/>
        <v>6</v>
      </c>
      <c r="AJ45" s="341">
        <f>'Saisie Note'!AF48</f>
        <v>11</v>
      </c>
      <c r="AK45" s="340">
        <f t="shared" si="28"/>
        <v>6</v>
      </c>
      <c r="AL45" s="341">
        <f t="shared" si="56"/>
        <v>12.166666666666666</v>
      </c>
      <c r="AM45" s="340">
        <f t="shared" si="57"/>
        <v>18</v>
      </c>
      <c r="AN45" s="341">
        <f>'Saisie Note'!AG48</f>
        <v>8</v>
      </c>
      <c r="AO45" s="340">
        <f t="shared" si="58"/>
        <v>0</v>
      </c>
      <c r="AP45" s="341">
        <f>'Saisie Note'!AH48</f>
        <v>12</v>
      </c>
      <c r="AQ45" s="340">
        <f t="shared" si="59"/>
        <v>3</v>
      </c>
      <c r="AR45" s="341">
        <f t="shared" si="60"/>
        <v>10</v>
      </c>
      <c r="AS45" s="340">
        <f t="shared" si="61"/>
        <v>6</v>
      </c>
      <c r="AT45" s="341">
        <f>'Saisie Note'!AI48</f>
        <v>12</v>
      </c>
      <c r="AU45" s="340">
        <f t="shared" si="62"/>
        <v>3</v>
      </c>
      <c r="AV45" s="341">
        <f t="shared" si="63"/>
        <v>12</v>
      </c>
      <c r="AW45" s="340">
        <f t="shared" si="64"/>
        <v>3</v>
      </c>
      <c r="AX45" s="341">
        <f>'Saisie Note'!AJ48</f>
        <v>8</v>
      </c>
      <c r="AY45" s="340">
        <f t="shared" si="65"/>
        <v>0</v>
      </c>
      <c r="AZ45" s="341">
        <f t="shared" si="66"/>
        <v>8</v>
      </c>
      <c r="BA45" s="340">
        <f t="shared" si="67"/>
        <v>0</v>
      </c>
      <c r="BB45" s="342">
        <f t="shared" si="68"/>
        <v>11.3</v>
      </c>
      <c r="BC45" s="343">
        <f t="shared" si="69"/>
        <v>30</v>
      </c>
      <c r="BD45" s="341">
        <f t="shared" si="70"/>
        <v>10.758333333333333</v>
      </c>
      <c r="BE45" s="344">
        <f t="shared" si="71"/>
        <v>60</v>
      </c>
      <c r="BF45" s="283" t="str">
        <f t="shared" si="72"/>
        <v>Admis(e)</v>
      </c>
      <c r="BG45" s="349" t="s">
        <v>533</v>
      </c>
      <c r="BH45" s="349" t="s">
        <v>533</v>
      </c>
    </row>
    <row r="47" spans="1:60" ht="33.75" customHeight="1">
      <c r="Y47" s="14" t="s">
        <v>536</v>
      </c>
      <c r="Z47" s="14"/>
      <c r="AA47" s="14"/>
    </row>
    <row r="48" spans="1:60" ht="33.75" customHeight="1">
      <c r="Y48" s="348" t="s">
        <v>529</v>
      </c>
      <c r="Z48" s="348"/>
      <c r="AA48" s="370">
        <f ca="1">NOW()</f>
        <v>41799.39530891204</v>
      </c>
      <c r="AB48" s="370"/>
      <c r="AC48" s="370"/>
      <c r="AD48" s="73"/>
    </row>
  </sheetData>
  <mergeCells count="13">
    <mergeCell ref="AF10:AZ10"/>
    <mergeCell ref="AF11:AL11"/>
    <mergeCell ref="AN11:AR11"/>
    <mergeCell ref="AT11:AV11"/>
    <mergeCell ref="AX11:AZ11"/>
    <mergeCell ref="AA48:AC48"/>
    <mergeCell ref="A8:C8"/>
    <mergeCell ref="G10:AA10"/>
    <mergeCell ref="Y11:AA11"/>
    <mergeCell ref="U11:W11"/>
    <mergeCell ref="G11:M11"/>
    <mergeCell ref="O11:S11"/>
    <mergeCell ref="A9:B9"/>
  </mergeCells>
  <printOptions horizontalCentered="1"/>
  <pageMargins left="0.19685039370078741" right="0.19685039370078741" top="0.27559055118110237" bottom="0.31496062992125984" header="0.19685039370078741" footer="0.31496062992125984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H46"/>
  <sheetViews>
    <sheetView topLeftCell="AR1" workbookViewId="0">
      <selection activeCell="AG42" sqref="AG42"/>
    </sheetView>
  </sheetViews>
  <sheetFormatPr baseColWidth="10" defaultRowHeight="15"/>
  <cols>
    <col min="1" max="1" width="4" style="2" customWidth="1"/>
    <col min="2" max="2" width="15.7109375" style="2" customWidth="1"/>
    <col min="3" max="3" width="19" style="2" customWidth="1"/>
    <col min="4" max="4" width="21.140625" style="2" customWidth="1"/>
    <col min="5" max="5" width="14.42578125" style="2" customWidth="1"/>
    <col min="6" max="6" width="12.7109375" style="2" customWidth="1"/>
    <col min="7" max="7" width="7" style="2" customWidth="1"/>
    <col min="8" max="8" width="3.5703125" style="2" customWidth="1"/>
    <col min="9" max="9" width="7" style="2" customWidth="1"/>
    <col min="10" max="10" width="3.5703125" style="2" customWidth="1"/>
    <col min="11" max="11" width="6.85546875" style="2" customWidth="1"/>
    <col min="12" max="12" width="3.5703125" style="2" customWidth="1"/>
    <col min="13" max="13" width="8.7109375" style="2" customWidth="1"/>
    <col min="14" max="14" width="3.5703125" style="2" customWidth="1"/>
    <col min="15" max="15" width="7" style="2" customWidth="1"/>
    <col min="16" max="16" width="3.5703125" style="2" customWidth="1"/>
    <col min="17" max="17" width="8.140625" style="2" customWidth="1"/>
    <col min="18" max="18" width="3.5703125" style="2" customWidth="1"/>
    <col min="19" max="19" width="8.42578125" style="2" customWidth="1"/>
    <col min="20" max="20" width="3.5703125" style="2" customWidth="1"/>
    <col min="21" max="21" width="6.5703125" style="2" customWidth="1"/>
    <col min="22" max="22" width="3.5703125" style="2" customWidth="1"/>
    <col min="23" max="23" width="7.28515625" style="2" customWidth="1"/>
    <col min="24" max="24" width="3.5703125" style="2" customWidth="1"/>
    <col min="25" max="25" width="7.140625" style="2" customWidth="1"/>
    <col min="26" max="26" width="3.5703125" style="2" customWidth="1"/>
    <col min="27" max="27" width="7.140625" style="2" customWidth="1"/>
    <col min="28" max="28" width="3.85546875" style="2" customWidth="1"/>
    <col min="29" max="29" width="7.28515625" style="2" customWidth="1"/>
    <col min="30" max="30" width="4.42578125" style="2" customWidth="1"/>
    <col min="31" max="31" width="15" style="2" customWidth="1"/>
    <col min="32" max="32" width="6.7109375" style="2" customWidth="1"/>
    <col min="33" max="33" width="6.85546875" style="2" customWidth="1"/>
    <col min="34" max="34" width="6.5703125" style="2" customWidth="1"/>
    <col min="35" max="35" width="6.85546875" style="2" customWidth="1"/>
    <col min="36" max="36" width="5.85546875" style="2" customWidth="1"/>
    <col min="37" max="37" width="6.85546875" style="2" customWidth="1"/>
    <col min="38" max="38" width="6.140625" style="2" customWidth="1"/>
    <col min="39" max="39" width="6.85546875" style="2" customWidth="1"/>
    <col min="40" max="40" width="5.42578125" style="2" customWidth="1"/>
    <col min="41" max="41" width="6.85546875" style="2" customWidth="1"/>
    <col min="42" max="42" width="5.28515625" style="2" customWidth="1"/>
    <col min="43" max="43" width="6.85546875" style="2" customWidth="1"/>
    <col min="44" max="44" width="8.140625" style="2" customWidth="1"/>
    <col min="45" max="45" width="6.85546875" style="2" customWidth="1"/>
    <col min="46" max="46" width="5.28515625" style="2" customWidth="1"/>
    <col min="47" max="47" width="6.85546875" style="2" customWidth="1"/>
    <col min="48" max="48" width="7.28515625" style="2" customWidth="1"/>
    <col min="49" max="49" width="7.5703125" style="2" customWidth="1"/>
    <col min="50" max="50" width="6.7109375" style="2" customWidth="1"/>
    <col min="51" max="51" width="7.140625" style="2" customWidth="1"/>
    <col min="52" max="52" width="7.28515625" style="2" customWidth="1"/>
    <col min="53" max="53" width="8" style="2" customWidth="1"/>
    <col min="54" max="54" width="6.85546875" style="2" customWidth="1"/>
    <col min="55" max="55" width="7.140625" style="2" hidden="1" customWidth="1"/>
    <col min="56" max="56" width="4.42578125" style="2" hidden="1" customWidth="1"/>
    <col min="57" max="57" width="4" style="192" customWidth="1"/>
    <col min="58" max="58" width="14.28515625" style="2" customWidth="1"/>
    <col min="59" max="59" width="17.85546875" style="2" customWidth="1"/>
    <col min="60" max="60" width="15.28515625" style="2" customWidth="1"/>
    <col min="61" max="16384" width="11.42578125" style="2"/>
  </cols>
  <sheetData>
    <row r="1" spans="1:60" ht="21.75">
      <c r="M1" s="1"/>
      <c r="N1" s="1" t="s">
        <v>190</v>
      </c>
      <c r="O1" s="1"/>
      <c r="P1" s="1"/>
      <c r="Q1" s="1"/>
      <c r="R1" s="1"/>
      <c r="S1" s="1"/>
      <c r="T1" s="1"/>
      <c r="U1" s="1"/>
      <c r="V1" s="1"/>
      <c r="W1" s="1"/>
    </row>
    <row r="2" spans="1:60" ht="18">
      <c r="A2" s="7"/>
      <c r="B2" s="7"/>
      <c r="C2" s="7"/>
      <c r="D2" s="7"/>
      <c r="L2" s="1" t="s">
        <v>65</v>
      </c>
      <c r="M2" s="1"/>
      <c r="N2" s="1"/>
      <c r="O2" s="1"/>
      <c r="P2" s="1"/>
      <c r="Q2" s="1"/>
      <c r="R2" s="52"/>
      <c r="S2" s="52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193"/>
      <c r="BF2" s="7"/>
    </row>
    <row r="3" spans="1:60" ht="18">
      <c r="A3" s="7"/>
      <c r="B3" s="7"/>
      <c r="C3" s="7"/>
      <c r="D3" s="7"/>
      <c r="L3" s="63"/>
      <c r="M3" s="63"/>
      <c r="N3" s="63" t="s">
        <v>66</v>
      </c>
      <c r="O3" s="63"/>
      <c r="P3" s="63"/>
      <c r="Q3" s="63"/>
      <c r="R3" s="63"/>
      <c r="S3" s="63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33" t="s">
        <v>191</v>
      </c>
      <c r="AY3" s="33"/>
      <c r="AZ3" s="7"/>
      <c r="BA3" s="7"/>
      <c r="BB3" s="7"/>
      <c r="BC3" s="7"/>
      <c r="BD3" s="7"/>
      <c r="BE3" s="193"/>
      <c r="BF3" s="7"/>
    </row>
    <row r="4" spans="1:60" ht="18">
      <c r="A4" s="8"/>
      <c r="B4" s="8"/>
      <c r="C4" s="8"/>
      <c r="D4" s="8"/>
      <c r="L4" s="59"/>
      <c r="M4" s="59"/>
      <c r="N4" s="63" t="s">
        <v>183</v>
      </c>
      <c r="O4" s="63"/>
      <c r="P4" s="63"/>
      <c r="Q4" s="63"/>
      <c r="R4" s="59"/>
      <c r="S4" s="59"/>
      <c r="X4" s="8"/>
      <c r="Y4" s="8"/>
      <c r="Z4" s="8"/>
      <c r="AA4" s="8"/>
      <c r="AB4" s="8"/>
      <c r="AC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 t="s">
        <v>206</v>
      </c>
      <c r="AY4" s="8"/>
      <c r="AZ4" s="8"/>
      <c r="BA4" s="8"/>
      <c r="BB4" s="8"/>
      <c r="BC4" s="8"/>
      <c r="BD4" s="8"/>
      <c r="BE4" s="193"/>
      <c r="BF4" s="8"/>
    </row>
    <row r="5" spans="1:60" ht="18">
      <c r="A5" s="53" t="s">
        <v>67</v>
      </c>
      <c r="B5" s="53"/>
      <c r="C5" s="7"/>
      <c r="D5" s="7"/>
      <c r="O5" s="53"/>
      <c r="P5" s="53"/>
      <c r="Q5" s="53"/>
      <c r="R5" s="53"/>
      <c r="S5" s="53"/>
      <c r="T5" s="53"/>
      <c r="U5" s="53"/>
      <c r="V5" s="53"/>
      <c r="W5" s="53"/>
      <c r="X5" s="47"/>
      <c r="Y5" s="47"/>
      <c r="Z5" s="47"/>
      <c r="AA5" s="47"/>
      <c r="AB5" s="7"/>
      <c r="AC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93"/>
      <c r="BF5" s="7"/>
    </row>
    <row r="6" spans="1:60" ht="18">
      <c r="A6" s="156" t="s">
        <v>519</v>
      </c>
      <c r="B6" s="156"/>
      <c r="C6" s="63"/>
      <c r="D6" s="63"/>
      <c r="E6" s="4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193"/>
      <c r="BF6" s="7"/>
    </row>
    <row r="7" spans="1:60" ht="18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C7" s="8"/>
      <c r="BD7" s="8"/>
      <c r="BE7" s="193"/>
      <c r="BF7" s="8"/>
    </row>
    <row r="8" spans="1:60" ht="18">
      <c r="C8" s="7"/>
      <c r="D8" s="7"/>
      <c r="E8" s="7"/>
      <c r="F8" s="7"/>
      <c r="G8" s="7"/>
      <c r="J8" s="7"/>
      <c r="K8" s="7"/>
      <c r="N8" s="7"/>
      <c r="O8" s="7"/>
      <c r="P8" s="57" t="s">
        <v>0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9"/>
      <c r="BC8" s="7"/>
      <c r="BD8" s="7"/>
      <c r="BE8" s="193"/>
      <c r="BF8" s="7"/>
    </row>
    <row r="9" spans="1:60" ht="18">
      <c r="C9" s="7"/>
      <c r="D9" s="7"/>
      <c r="E9" s="7"/>
      <c r="F9" s="7"/>
      <c r="G9" s="7"/>
      <c r="J9" s="7"/>
      <c r="K9" s="7"/>
      <c r="N9" s="7"/>
      <c r="O9" s="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9"/>
      <c r="BC9" s="7"/>
      <c r="BD9" s="7"/>
      <c r="BE9" s="193"/>
      <c r="BF9" s="7"/>
    </row>
    <row r="10" spans="1:60" ht="15.7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44"/>
      <c r="BD10" s="44"/>
      <c r="BE10" s="194"/>
      <c r="BF10" s="6"/>
    </row>
    <row r="11" spans="1:60" ht="18">
      <c r="H11" s="382" t="s">
        <v>1</v>
      </c>
      <c r="I11" s="382"/>
      <c r="J11" s="382"/>
      <c r="K11" s="382"/>
      <c r="L11" s="382"/>
      <c r="M11" s="382"/>
      <c r="N11" s="382"/>
      <c r="O11" s="372"/>
      <c r="P11" s="372"/>
      <c r="Q11" s="372"/>
      <c r="R11" s="372"/>
      <c r="S11" s="372"/>
      <c r="T11" s="372"/>
      <c r="U11" s="372"/>
      <c r="V11" s="372"/>
      <c r="W11" s="372"/>
      <c r="X11" s="372"/>
      <c r="Y11" s="372"/>
      <c r="Z11" s="372"/>
      <c r="AA11" s="372"/>
      <c r="AB11" s="372"/>
      <c r="AC11" s="158"/>
      <c r="AD11" s="42"/>
      <c r="AF11" s="372" t="s">
        <v>2</v>
      </c>
      <c r="AG11" s="372"/>
      <c r="AH11" s="372"/>
      <c r="AI11" s="372"/>
      <c r="AJ11" s="372"/>
      <c r="AK11" s="372"/>
      <c r="AL11" s="372"/>
      <c r="AM11" s="372"/>
      <c r="AN11" s="372"/>
      <c r="AO11" s="372"/>
      <c r="AP11" s="372"/>
      <c r="AQ11" s="372"/>
      <c r="AR11" s="372"/>
      <c r="AS11" s="372"/>
      <c r="AT11" s="372"/>
      <c r="AU11" s="372"/>
      <c r="AV11" s="372"/>
      <c r="AW11" s="372"/>
      <c r="AX11" s="372"/>
      <c r="AY11" s="372"/>
      <c r="AZ11" s="372"/>
      <c r="BA11" s="372"/>
      <c r="BB11" s="372"/>
      <c r="BC11" s="372"/>
      <c r="BD11" s="372"/>
      <c r="BE11" s="372"/>
    </row>
    <row r="12" spans="1:60" ht="21" customHeight="1" thickBot="1">
      <c r="A12" s="4"/>
      <c r="B12" s="4"/>
      <c r="C12" s="4"/>
      <c r="D12" s="4"/>
      <c r="E12" s="4"/>
      <c r="F12" s="4"/>
      <c r="G12" s="386" t="s">
        <v>201</v>
      </c>
      <c r="H12" s="386"/>
      <c r="I12" s="386"/>
      <c r="J12" s="386"/>
      <c r="K12" s="386"/>
      <c r="L12" s="386"/>
      <c r="M12" s="386"/>
      <c r="N12" s="386"/>
      <c r="O12" s="386" t="s">
        <v>200</v>
      </c>
      <c r="P12" s="386"/>
      <c r="Q12" s="386"/>
      <c r="R12" s="386"/>
      <c r="S12" s="386"/>
      <c r="T12" s="386"/>
      <c r="U12" s="386" t="s">
        <v>199</v>
      </c>
      <c r="V12" s="386"/>
      <c r="W12" s="386"/>
      <c r="X12" s="386"/>
      <c r="Y12" s="387" t="s">
        <v>205</v>
      </c>
      <c r="Z12" s="388"/>
      <c r="AA12" s="388"/>
      <c r="AB12" s="389"/>
      <c r="AC12" s="159"/>
      <c r="AD12" s="37"/>
      <c r="AF12" s="383" t="s">
        <v>194</v>
      </c>
      <c r="AG12" s="384"/>
      <c r="AH12" s="384"/>
      <c r="AI12" s="384"/>
      <c r="AJ12" s="384"/>
      <c r="AK12" s="384"/>
      <c r="AL12" s="385"/>
      <c r="AM12" s="381" t="s">
        <v>195</v>
      </c>
      <c r="AN12" s="381"/>
      <c r="AO12" s="381"/>
      <c r="AP12" s="381"/>
      <c r="AQ12" s="381"/>
      <c r="AR12" s="381"/>
      <c r="AS12" s="381" t="s">
        <v>197</v>
      </c>
      <c r="AT12" s="381"/>
      <c r="AU12" s="381"/>
      <c r="AV12" s="381"/>
      <c r="AW12" s="381" t="s">
        <v>198</v>
      </c>
      <c r="AX12" s="381"/>
      <c r="AY12" s="381"/>
      <c r="AZ12" s="381"/>
      <c r="BA12" s="46"/>
      <c r="BB12" s="46"/>
      <c r="BC12" s="37"/>
      <c r="BD12" s="37"/>
      <c r="BE12" s="195"/>
    </row>
    <row r="13" spans="1:60" s="203" customFormat="1" ht="30" customHeight="1" thickBot="1">
      <c r="A13" s="224" t="str">
        <f>'P.V  Juin'!A12</f>
        <v>N°</v>
      </c>
      <c r="B13" s="224" t="str">
        <f>'P.V  Juin'!B12</f>
        <v>Matricule</v>
      </c>
      <c r="C13" s="224" t="str">
        <f>'P.V  Juin'!C12</f>
        <v>Nom</v>
      </c>
      <c r="D13" s="224" t="str">
        <f>'P.V  Juin'!D12</f>
        <v>Prénom</v>
      </c>
      <c r="E13" s="224" t="str">
        <f>'P.V  Juin'!E12</f>
        <v>Date de nais</v>
      </c>
      <c r="F13" s="225" t="str">
        <f>'P.V  Juin'!F12</f>
        <v>Lieu de nais</v>
      </c>
      <c r="G13" s="226" t="str">
        <f>'P.V  Juin'!G12</f>
        <v>DCI</v>
      </c>
      <c r="H13" s="227" t="str">
        <f>'P.V  Juin'!H12</f>
        <v>CR</v>
      </c>
      <c r="I13" s="228" t="str">
        <f>'P.V  Juin'!I12</f>
        <v>DCA</v>
      </c>
      <c r="J13" s="229" t="str">
        <f>'P.V  Juin'!J12</f>
        <v>CR</v>
      </c>
      <c r="K13" s="226" t="str">
        <f>'P.V  Juin'!K12</f>
        <v>DIE</v>
      </c>
      <c r="L13" s="227" t="str">
        <f>'P.V  Juin'!L12</f>
        <v>CR</v>
      </c>
      <c r="M13" s="230" t="str">
        <f>'P.V  Juin'!M12</f>
        <v>MUEFA1</v>
      </c>
      <c r="N13" s="231" t="str">
        <f>'P.V  Juin'!N12</f>
        <v>CR</v>
      </c>
      <c r="O13" s="226" t="str">
        <f>'P.V  Juin'!O12</f>
        <v>DINV</v>
      </c>
      <c r="P13" s="227" t="str">
        <f>'P.V  Juin'!P12</f>
        <v>CR</v>
      </c>
      <c r="Q13" s="228" t="str">
        <f>'P.V  Juin'!Q12</f>
        <v>DDOM</v>
      </c>
      <c r="R13" s="229" t="str">
        <f>'P.V  Juin'!R12</f>
        <v>CR</v>
      </c>
      <c r="S13" s="226" t="str">
        <f>'P.V  Juin'!S12</f>
        <v>MUFB1</v>
      </c>
      <c r="T13" s="231" t="str">
        <f>'P.V  Juin'!T12</f>
        <v>CR</v>
      </c>
      <c r="U13" s="232" t="str">
        <f>'P.V  Juin'!U12</f>
        <v>LE</v>
      </c>
      <c r="V13" s="229" t="str">
        <f>'P.V  Juin'!V12</f>
        <v>CR</v>
      </c>
      <c r="W13" s="226" t="str">
        <f>'P.V  Juin'!W12</f>
        <v>MUD1</v>
      </c>
      <c r="X13" s="231" t="str">
        <f>'P.V  Juin'!X12</f>
        <v>CR</v>
      </c>
      <c r="Y13" s="233" t="str">
        <f>'P.V  Juin'!Y12</f>
        <v>DASS</v>
      </c>
      <c r="Z13" s="229" t="str">
        <f>'P.V  Juin'!Z12</f>
        <v>CR</v>
      </c>
      <c r="AA13" s="226" t="str">
        <f>'P.V  Juin'!AA12</f>
        <v>MUT1</v>
      </c>
      <c r="AB13" s="227" t="str">
        <f>'P.V  Juin'!AB12</f>
        <v>CR</v>
      </c>
      <c r="AC13" s="229" t="str">
        <f>'P.V  Juin'!AC12</f>
        <v>M S1</v>
      </c>
      <c r="AD13" s="226" t="str">
        <f>'P.V  Juin'!AD12</f>
        <v>CR</v>
      </c>
      <c r="AE13" s="245" t="str">
        <f>'P.V  Juin'!AE12</f>
        <v>Décision</v>
      </c>
      <c r="AF13" s="234" t="str">
        <f>'P.V  Juin'!AF12</f>
        <v>DAC</v>
      </c>
      <c r="AG13" s="191">
        <f>'P.V  Juin'!AG12</f>
        <v>0</v>
      </c>
      <c r="AH13" s="191" t="str">
        <f>'P.V  Juin'!AH12</f>
        <v>D.Imm</v>
      </c>
      <c r="AI13" s="191">
        <f>'P.V  Juin'!AI12</f>
        <v>0</v>
      </c>
      <c r="AJ13" s="191" t="str">
        <f>'P.V  Juin'!AJ12</f>
        <v>DCF</v>
      </c>
      <c r="AK13" s="191">
        <f>'P.V  Juin'!AK12</f>
        <v>0</v>
      </c>
      <c r="AL13" s="191" t="str">
        <f>'P.V  Juin'!AL12</f>
        <v>MUEFA2</v>
      </c>
      <c r="AM13" s="191">
        <f>'P.V  Juin'!AM12</f>
        <v>0</v>
      </c>
      <c r="AN13" s="191" t="str">
        <f>'P.V  Juin'!AN12</f>
        <v>DCA</v>
      </c>
      <c r="AO13" s="191">
        <f>'P.V  Juin'!AO12</f>
        <v>0</v>
      </c>
      <c r="AP13" s="191" t="str">
        <f>'P.V  Juin'!AP12</f>
        <v>CF</v>
      </c>
      <c r="AQ13" s="191">
        <f>'P.V  Juin'!AQ12</f>
        <v>0</v>
      </c>
      <c r="AR13" s="191" t="str">
        <f>'P.V  Juin'!AR12</f>
        <v>MUEFB2</v>
      </c>
      <c r="AS13" s="191">
        <f>'P.V  Juin'!AS12</f>
        <v>0</v>
      </c>
      <c r="AT13" s="191" t="str">
        <f>'P.V  Juin'!AT12</f>
        <v>LE</v>
      </c>
      <c r="AU13" s="191">
        <f>'P.V  Juin'!AU12</f>
        <v>0</v>
      </c>
      <c r="AV13" s="191" t="str">
        <f>'P.V  Juin'!AV12</f>
        <v>MUED2</v>
      </c>
      <c r="AW13" s="191">
        <f>'P.V  Juin'!AW12</f>
        <v>0</v>
      </c>
      <c r="AX13" s="191" t="str">
        <f>'P.V  Juin'!AX12</f>
        <v>MARD</v>
      </c>
      <c r="AY13" s="191">
        <f>'P.V  Juin'!AY12</f>
        <v>0</v>
      </c>
      <c r="AZ13" s="191" t="str">
        <f>'P.V  Juin'!AZ12</f>
        <v>MUET2</v>
      </c>
      <c r="BA13" s="191">
        <f>'P.V  Juin'!BA12</f>
        <v>0</v>
      </c>
      <c r="BB13" s="224" t="str">
        <f>'P.V  Juin'!BB12</f>
        <v>M S2</v>
      </c>
      <c r="BC13" s="224" t="str">
        <f>'P.V  Juin'!BC12</f>
        <v>CR</v>
      </c>
      <c r="BD13" s="224" t="str">
        <f>'P.V  Juin'!BD12</f>
        <v>MG</v>
      </c>
      <c r="BE13" s="224" t="str">
        <f>'P.V  Juin'!BE12</f>
        <v>C A</v>
      </c>
      <c r="BF13" s="245" t="str">
        <f>'P.V  Juin'!BF12</f>
        <v>Décision</v>
      </c>
      <c r="BG13" s="245" t="s">
        <v>520</v>
      </c>
      <c r="BH13" s="245" t="s">
        <v>521</v>
      </c>
    </row>
    <row r="14" spans="1:60" s="73" customFormat="1" ht="22.5" customHeight="1">
      <c r="A14" s="327">
        <f>'P.V  Juin'!A13</f>
        <v>1</v>
      </c>
      <c r="B14" s="328" t="str">
        <f>'P.V  Juin'!B13</f>
        <v>08DR304</v>
      </c>
      <c r="C14" s="328" t="str">
        <f>'P.V  Juin'!C13</f>
        <v>ALLOUL</v>
      </c>
      <c r="D14" s="328" t="str">
        <f>'P.V  Juin'!D13</f>
        <v>Nacera</v>
      </c>
      <c r="E14" s="329" t="str">
        <f>'P.V  Juin'!E13</f>
        <v>30/10/1984</v>
      </c>
      <c r="F14" s="329" t="str">
        <f>'P.V  Juin'!F13</f>
        <v>Akbou</v>
      </c>
      <c r="G14" s="330">
        <f>'P.V  Juin'!G13</f>
        <v>11</v>
      </c>
      <c r="H14" s="331">
        <f>'P.V  Juin'!H13</f>
        <v>6</v>
      </c>
      <c r="I14" s="282">
        <f>'P.V  Juin'!I13</f>
        <v>7.5</v>
      </c>
      <c r="J14" s="331">
        <f>'P.V  Juin'!J13</f>
        <v>0</v>
      </c>
      <c r="K14" s="282">
        <f>'P.V  Juin'!K13</f>
        <v>8.67</v>
      </c>
      <c r="L14" s="331">
        <f>'P.V  Juin'!L13</f>
        <v>0</v>
      </c>
      <c r="M14" s="282">
        <f>'P.V  Juin'!M13</f>
        <v>9.0566666666666666</v>
      </c>
      <c r="N14" s="332">
        <f>'P.V  Juin'!N13</f>
        <v>6</v>
      </c>
      <c r="O14" s="282">
        <f>'P.V  Juin'!O13</f>
        <v>12.5</v>
      </c>
      <c r="P14" s="331">
        <f>'P.V  Juin'!P13</f>
        <v>3</v>
      </c>
      <c r="Q14" s="282">
        <f>'P.V  Juin'!Q13</f>
        <v>13</v>
      </c>
      <c r="R14" s="331">
        <f>'P.V  Juin'!R13</f>
        <v>3</v>
      </c>
      <c r="S14" s="282">
        <f>'P.V  Juin'!S13</f>
        <v>12.75</v>
      </c>
      <c r="T14" s="332">
        <f>'P.V  Juin'!T13</f>
        <v>6</v>
      </c>
      <c r="U14" s="282">
        <f>'P.V  Juin'!U13</f>
        <v>12.5</v>
      </c>
      <c r="V14" s="331">
        <f>'P.V  Juin'!V13</f>
        <v>3</v>
      </c>
      <c r="W14" s="282">
        <f>'P.V  Juin'!W13</f>
        <v>12.5</v>
      </c>
      <c r="X14" s="332">
        <f>'P.V  Juin'!X13</f>
        <v>3</v>
      </c>
      <c r="Y14" s="282">
        <f>'P.V  Juin'!Y13</f>
        <v>8</v>
      </c>
      <c r="Z14" s="331">
        <f>'P.V  Juin'!Z13</f>
        <v>0</v>
      </c>
      <c r="AA14" s="282">
        <f>'P.V  Juin'!AA13</f>
        <v>8</v>
      </c>
      <c r="AB14" s="331">
        <f>'P.V  Juin'!AB13</f>
        <v>0</v>
      </c>
      <c r="AC14" s="282">
        <f>'P.V  Juin'!AC13</f>
        <v>10.034000000000001</v>
      </c>
      <c r="AD14" s="306">
        <f>'P.V  Juin'!AD13</f>
        <v>30</v>
      </c>
      <c r="AE14" s="283" t="str">
        <f>'P.V  Juin'!AE13</f>
        <v>Admis(e)</v>
      </c>
      <c r="AF14" s="336">
        <f>'P.V  Juin'!AF13</f>
        <v>9</v>
      </c>
      <c r="AG14" s="332">
        <f>'P.V  Juin'!AG13</f>
        <v>0</v>
      </c>
      <c r="AH14" s="333">
        <f>'P.V  Juin'!AH13</f>
        <v>10.67</v>
      </c>
      <c r="AI14" s="332">
        <f>'P.V  Juin'!AI13</f>
        <v>6</v>
      </c>
      <c r="AJ14" s="333">
        <f>'P.V  Juin'!AJ13</f>
        <v>10</v>
      </c>
      <c r="AK14" s="332">
        <f>'P.V  Juin'!AK13</f>
        <v>6</v>
      </c>
      <c r="AL14" s="333">
        <f>'P.V  Juin'!AL13</f>
        <v>9.89</v>
      </c>
      <c r="AM14" s="332">
        <f>'P.V  Juin'!AM13</f>
        <v>12</v>
      </c>
      <c r="AN14" s="333">
        <f>'P.V  Juin'!AN13</f>
        <v>4</v>
      </c>
      <c r="AO14" s="332">
        <f>'P.V  Juin'!AO13</f>
        <v>0</v>
      </c>
      <c r="AP14" s="333">
        <f>'P.V  Juin'!AP13</f>
        <v>11</v>
      </c>
      <c r="AQ14" s="332">
        <f>'P.V  Juin'!AQ13</f>
        <v>3</v>
      </c>
      <c r="AR14" s="333">
        <f>'P.V  Juin'!AR13</f>
        <v>7.5</v>
      </c>
      <c r="AS14" s="332">
        <f>'P.V  Juin'!AS13</f>
        <v>3</v>
      </c>
      <c r="AT14" s="333">
        <f>'P.V  Juin'!AT13</f>
        <v>11.5</v>
      </c>
      <c r="AU14" s="332">
        <f>'P.V  Juin'!AU13</f>
        <v>3</v>
      </c>
      <c r="AV14" s="333">
        <f>'P.V  Juin'!AV13</f>
        <v>11.5</v>
      </c>
      <c r="AW14" s="332">
        <f>'P.V  Juin'!AW13</f>
        <v>3</v>
      </c>
      <c r="AX14" s="333">
        <f>'P.V  Juin'!AX13</f>
        <v>12</v>
      </c>
      <c r="AY14" s="332">
        <f>'P.V  Juin'!AY13</f>
        <v>3</v>
      </c>
      <c r="AZ14" s="333">
        <f>'P.V  Juin'!AZ13</f>
        <v>12</v>
      </c>
      <c r="BA14" s="332">
        <f>'P.V  Juin'!BA13</f>
        <v>3</v>
      </c>
      <c r="BB14" s="334">
        <f>'P.V  Juin'!BB13</f>
        <v>9.7840000000000007</v>
      </c>
      <c r="BC14" s="335">
        <f>'P.V  Juin'!BC13</f>
        <v>21</v>
      </c>
      <c r="BD14" s="333">
        <f>'P.V  Juin'!BD13</f>
        <v>9.9090000000000007</v>
      </c>
      <c r="BE14" s="336">
        <f>'P.V  Juin'!BE13</f>
        <v>51</v>
      </c>
      <c r="BF14" s="283" t="str">
        <f>'P.V  Juin'!BF13</f>
        <v>Rattrapage</v>
      </c>
      <c r="BG14" s="73" t="str">
        <f>'P.V  Juin'!BG13</f>
        <v>Normale</v>
      </c>
      <c r="BH14" s="73">
        <f>'P.V  Juin'!BH13</f>
        <v>0</v>
      </c>
    </row>
    <row r="15" spans="1:60" s="73" customFormat="1" ht="22.5" customHeight="1">
      <c r="A15" s="337">
        <f>'P.V  Juin'!A14</f>
        <v>2</v>
      </c>
      <c r="B15" s="328" t="str">
        <f>'P.V  Juin'!B14</f>
        <v>11DR0940</v>
      </c>
      <c r="C15" s="328" t="str">
        <f>'P.V  Juin'!C14</f>
        <v>AMARI</v>
      </c>
      <c r="D15" s="328" t="str">
        <f>'P.V  Juin'!D14</f>
        <v>Fouzia</v>
      </c>
      <c r="E15" s="329" t="str">
        <f>'P.V  Juin'!E14</f>
        <v>01/06/1988</v>
      </c>
      <c r="F15" s="329" t="str">
        <f>'P.V  Juin'!F14</f>
        <v>Kherrata</v>
      </c>
      <c r="G15" s="330">
        <f>'P.V  Juin'!G14</f>
        <v>5.833333333333333</v>
      </c>
      <c r="H15" s="331">
        <f>'P.V  Juin'!H14</f>
        <v>0</v>
      </c>
      <c r="I15" s="282">
        <f>'P.V  Juin'!I14</f>
        <v>5</v>
      </c>
      <c r="J15" s="331">
        <f>'P.V  Juin'!J14</f>
        <v>0</v>
      </c>
      <c r="K15" s="282">
        <f>'P.V  Juin'!K14</f>
        <v>9.6666666666666661</v>
      </c>
      <c r="L15" s="331">
        <f>'P.V  Juin'!L14</f>
        <v>0</v>
      </c>
      <c r="M15" s="282">
        <f>'P.V  Juin'!M14</f>
        <v>6.833333333333333</v>
      </c>
      <c r="N15" s="332">
        <f>'P.V  Juin'!N14</f>
        <v>0</v>
      </c>
      <c r="O15" s="282">
        <f>'P.V  Juin'!O14</f>
        <v>10</v>
      </c>
      <c r="P15" s="331">
        <f>'P.V  Juin'!P14</f>
        <v>3</v>
      </c>
      <c r="Q15" s="282">
        <f>'P.V  Juin'!Q14</f>
        <v>10</v>
      </c>
      <c r="R15" s="331">
        <f>'P.V  Juin'!R14</f>
        <v>3</v>
      </c>
      <c r="S15" s="282">
        <f>'P.V  Juin'!S14</f>
        <v>10</v>
      </c>
      <c r="T15" s="332">
        <f>'P.V  Juin'!T14</f>
        <v>6</v>
      </c>
      <c r="U15" s="282">
        <f>'P.V  Juin'!U14</f>
        <v>12</v>
      </c>
      <c r="V15" s="331">
        <f>'P.V  Juin'!V14</f>
        <v>3</v>
      </c>
      <c r="W15" s="282">
        <f>'P.V  Juin'!W14</f>
        <v>12</v>
      </c>
      <c r="X15" s="332">
        <f>'P.V  Juin'!X14</f>
        <v>3</v>
      </c>
      <c r="Y15" s="282">
        <f>'P.V  Juin'!Y14</f>
        <v>9</v>
      </c>
      <c r="Z15" s="331">
        <f>'P.V  Juin'!Z14</f>
        <v>0</v>
      </c>
      <c r="AA15" s="282">
        <f>'P.V  Juin'!AA14</f>
        <v>9</v>
      </c>
      <c r="AB15" s="331">
        <f>'P.V  Juin'!AB14</f>
        <v>0</v>
      </c>
      <c r="AC15" s="282">
        <f>'P.V  Juin'!AC14</f>
        <v>8.1999999999999993</v>
      </c>
      <c r="AD15" s="306">
        <f>'P.V  Juin'!AD14</f>
        <v>9</v>
      </c>
      <c r="AE15" s="283" t="str">
        <f>'P.V  Juin'!AE14</f>
        <v>Rattrapage</v>
      </c>
      <c r="AF15" s="336">
        <f>'P.V  Juin'!AF14</f>
        <v>7.666666666666667</v>
      </c>
      <c r="AG15" s="332">
        <f>'P.V  Juin'!AG14</f>
        <v>0</v>
      </c>
      <c r="AH15" s="333">
        <f>'P.V  Juin'!AH14</f>
        <v>9</v>
      </c>
      <c r="AI15" s="332">
        <f>'P.V  Juin'!AI14</f>
        <v>0</v>
      </c>
      <c r="AJ15" s="333">
        <f>'P.V  Juin'!AJ14</f>
        <v>10</v>
      </c>
      <c r="AK15" s="332">
        <f>'P.V  Juin'!AK14</f>
        <v>6</v>
      </c>
      <c r="AL15" s="333">
        <f>'P.V  Juin'!AL14</f>
        <v>8.8888888888888893</v>
      </c>
      <c r="AM15" s="332">
        <f>'P.V  Juin'!AM14</f>
        <v>6</v>
      </c>
      <c r="AN15" s="333">
        <f>'P.V  Juin'!AN14</f>
        <v>6</v>
      </c>
      <c r="AO15" s="332">
        <f>'P.V  Juin'!AO14</f>
        <v>0</v>
      </c>
      <c r="AP15" s="333">
        <f>'P.V  Juin'!AP14</f>
        <v>12</v>
      </c>
      <c r="AQ15" s="332">
        <f>'P.V  Juin'!AQ14</f>
        <v>3</v>
      </c>
      <c r="AR15" s="333">
        <f>'P.V  Juin'!AR14</f>
        <v>9</v>
      </c>
      <c r="AS15" s="332">
        <f>'P.V  Juin'!AS14</f>
        <v>3</v>
      </c>
      <c r="AT15" s="333">
        <f>'P.V  Juin'!AT14</f>
        <v>12</v>
      </c>
      <c r="AU15" s="332">
        <f>'P.V  Juin'!AU14</f>
        <v>3</v>
      </c>
      <c r="AV15" s="333">
        <f>'P.V  Juin'!AV14</f>
        <v>12</v>
      </c>
      <c r="AW15" s="332">
        <f>'P.V  Juin'!AW14</f>
        <v>3</v>
      </c>
      <c r="AX15" s="333">
        <f>'P.V  Juin'!AX14</f>
        <v>13.5</v>
      </c>
      <c r="AY15" s="332">
        <f>'P.V  Juin'!AY14</f>
        <v>3</v>
      </c>
      <c r="AZ15" s="333">
        <f>'P.V  Juin'!AZ14</f>
        <v>13.5</v>
      </c>
      <c r="BA15" s="332">
        <f>'P.V  Juin'!BA14</f>
        <v>3</v>
      </c>
      <c r="BB15" s="334">
        <f>'P.V  Juin'!BB14</f>
        <v>9.6833333333333336</v>
      </c>
      <c r="BC15" s="335">
        <f>'P.V  Juin'!BC14</f>
        <v>15</v>
      </c>
      <c r="BD15" s="333">
        <f>'P.V  Juin'!BD14</f>
        <v>8.9416666666666664</v>
      </c>
      <c r="BE15" s="336">
        <f>'P.V  Juin'!BE14</f>
        <v>24</v>
      </c>
      <c r="BF15" s="283" t="str">
        <f>'P.V  Juin'!BF14</f>
        <v>Rattrapage</v>
      </c>
      <c r="BG15" s="73">
        <f>'P.V  Juin'!BG14</f>
        <v>0</v>
      </c>
      <c r="BH15" s="73">
        <f>'P.V  Juin'!BH14</f>
        <v>0</v>
      </c>
    </row>
    <row r="16" spans="1:60" s="73" customFormat="1" ht="22.5" customHeight="1">
      <c r="A16" s="337">
        <f>'P.V  Juin'!A15</f>
        <v>3</v>
      </c>
      <c r="B16" s="328" t="str">
        <f>'P.V  Juin'!B15</f>
        <v>10DR008</v>
      </c>
      <c r="C16" s="328" t="str">
        <f>'P.V  Juin'!C15</f>
        <v>ATTAR</v>
      </c>
      <c r="D16" s="328" t="str">
        <f>'P.V  Juin'!D15</f>
        <v>Fazia</v>
      </c>
      <c r="E16" s="329" t="str">
        <f>'P.V  Juin'!E15</f>
        <v>21/03/1988</v>
      </c>
      <c r="F16" s="329" t="str">
        <f>'P.V  Juin'!F15</f>
        <v>Akbou</v>
      </c>
      <c r="G16" s="330">
        <f>'P.V  Juin'!G15</f>
        <v>11</v>
      </c>
      <c r="H16" s="331">
        <f>'P.V  Juin'!H15</f>
        <v>6</v>
      </c>
      <c r="I16" s="282">
        <f>'P.V  Juin'!I15</f>
        <v>4.833333333333333</v>
      </c>
      <c r="J16" s="331">
        <f>'P.V  Juin'!J15</f>
        <v>0</v>
      </c>
      <c r="K16" s="282">
        <f>'P.V  Juin'!K15</f>
        <v>7.333333333333333</v>
      </c>
      <c r="L16" s="331">
        <f>'P.V  Juin'!L15</f>
        <v>0</v>
      </c>
      <c r="M16" s="282">
        <f>'P.V  Juin'!M15</f>
        <v>7.7222222222222214</v>
      </c>
      <c r="N16" s="332">
        <f>'P.V  Juin'!N15</f>
        <v>6</v>
      </c>
      <c r="O16" s="282">
        <f>'P.V  Juin'!O15</f>
        <v>6.5</v>
      </c>
      <c r="P16" s="331">
        <f>'P.V  Juin'!P15</f>
        <v>0</v>
      </c>
      <c r="Q16" s="282">
        <f>'P.V  Juin'!Q15</f>
        <v>3</v>
      </c>
      <c r="R16" s="331">
        <f>'P.V  Juin'!R15</f>
        <v>0</v>
      </c>
      <c r="S16" s="282">
        <f>'P.V  Juin'!S15</f>
        <v>4.75</v>
      </c>
      <c r="T16" s="332">
        <f>'P.V  Juin'!T15</f>
        <v>0</v>
      </c>
      <c r="U16" s="282">
        <f>'P.V  Juin'!U15</f>
        <v>11</v>
      </c>
      <c r="V16" s="331">
        <f>'P.V  Juin'!V15</f>
        <v>3</v>
      </c>
      <c r="W16" s="282">
        <f>'P.V  Juin'!W15</f>
        <v>11</v>
      </c>
      <c r="X16" s="332">
        <f>'P.V  Juin'!X15</f>
        <v>3</v>
      </c>
      <c r="Y16" s="282">
        <f>'P.V  Juin'!Y15</f>
        <v>8</v>
      </c>
      <c r="Z16" s="331">
        <f>'P.V  Juin'!Z15</f>
        <v>0</v>
      </c>
      <c r="AA16" s="282">
        <f>'P.V  Juin'!AA15</f>
        <v>8</v>
      </c>
      <c r="AB16" s="331">
        <f>'P.V  Juin'!AB15</f>
        <v>0</v>
      </c>
      <c r="AC16" s="282">
        <f>'P.V  Juin'!AC15</f>
        <v>7.4833333333333325</v>
      </c>
      <c r="AD16" s="306">
        <f>'P.V  Juin'!AD15</f>
        <v>9</v>
      </c>
      <c r="AE16" s="283" t="str">
        <f>'P.V  Juin'!AE15</f>
        <v>Rattrapage</v>
      </c>
      <c r="AF16" s="336">
        <f>'P.V  Juin'!AF15</f>
        <v>8.5</v>
      </c>
      <c r="AG16" s="332">
        <f>'P.V  Juin'!AG15</f>
        <v>0</v>
      </c>
      <c r="AH16" s="333">
        <f>'P.V  Juin'!AH15</f>
        <v>12</v>
      </c>
      <c r="AI16" s="332">
        <f>'P.V  Juin'!AI15</f>
        <v>6</v>
      </c>
      <c r="AJ16" s="333">
        <f>'P.V  Juin'!AJ15</f>
        <v>7.333333333333333</v>
      </c>
      <c r="AK16" s="332">
        <f>'P.V  Juin'!AK15</f>
        <v>0</v>
      </c>
      <c r="AL16" s="333">
        <f>'P.V  Juin'!AL15</f>
        <v>9.2777777777777768</v>
      </c>
      <c r="AM16" s="332">
        <f>'P.V  Juin'!AM15</f>
        <v>6</v>
      </c>
      <c r="AN16" s="333">
        <f>'P.V  Juin'!AN15</f>
        <v>10</v>
      </c>
      <c r="AO16" s="332">
        <f>'P.V  Juin'!AO15</f>
        <v>3</v>
      </c>
      <c r="AP16" s="333">
        <f>'P.V  Juin'!AP15</f>
        <v>11</v>
      </c>
      <c r="AQ16" s="332">
        <f>'P.V  Juin'!AQ15</f>
        <v>3</v>
      </c>
      <c r="AR16" s="333">
        <f>'P.V  Juin'!AR15</f>
        <v>10.5</v>
      </c>
      <c r="AS16" s="332">
        <f>'P.V  Juin'!AS15</f>
        <v>6</v>
      </c>
      <c r="AT16" s="333">
        <f>'P.V  Juin'!AT15</f>
        <v>12</v>
      </c>
      <c r="AU16" s="332">
        <f>'P.V  Juin'!AU15</f>
        <v>3</v>
      </c>
      <c r="AV16" s="333">
        <f>'P.V  Juin'!AV15</f>
        <v>12</v>
      </c>
      <c r="AW16" s="332">
        <f>'P.V  Juin'!AW15</f>
        <v>3</v>
      </c>
      <c r="AX16" s="333">
        <f>'P.V  Juin'!AX15</f>
        <v>10</v>
      </c>
      <c r="AY16" s="332">
        <f>'P.V  Juin'!AY15</f>
        <v>3</v>
      </c>
      <c r="AZ16" s="333">
        <f>'P.V  Juin'!AZ15</f>
        <v>10</v>
      </c>
      <c r="BA16" s="332">
        <f>'P.V  Juin'!BA15</f>
        <v>3</v>
      </c>
      <c r="BB16" s="334">
        <f>'P.V  Juin'!BB15</f>
        <v>9.8666666666666654</v>
      </c>
      <c r="BC16" s="335">
        <f>'P.V  Juin'!BC15</f>
        <v>18</v>
      </c>
      <c r="BD16" s="333">
        <f>'P.V  Juin'!BD15</f>
        <v>8.6749999999999989</v>
      </c>
      <c r="BE16" s="336">
        <f>'P.V  Juin'!BE15</f>
        <v>27</v>
      </c>
      <c r="BF16" s="283" t="str">
        <f>'P.V  Juin'!BF15</f>
        <v>Rattrapage</v>
      </c>
      <c r="BG16" s="73">
        <f>'P.V  Juin'!BG15</f>
        <v>0</v>
      </c>
      <c r="BH16" s="73">
        <f>'P.V  Juin'!BH15</f>
        <v>0</v>
      </c>
    </row>
    <row r="17" spans="1:60" s="73" customFormat="1" ht="22.5" customHeight="1">
      <c r="A17" s="337">
        <f>'P.V  Juin'!A16</f>
        <v>4</v>
      </c>
      <c r="B17" s="328" t="str">
        <f>'P.V  Juin'!B16</f>
        <v>11DR1164</v>
      </c>
      <c r="C17" s="328" t="str">
        <f>'P.V  Juin'!C16</f>
        <v>BEKKA</v>
      </c>
      <c r="D17" s="328" t="str">
        <f>'P.V  Juin'!D16</f>
        <v>Walida</v>
      </c>
      <c r="E17" s="329" t="str">
        <f>'P.V  Juin'!E16</f>
        <v>28/08/1989</v>
      </c>
      <c r="F17" s="329" t="str">
        <f>'P.V  Juin'!F16</f>
        <v>Kendira</v>
      </c>
      <c r="G17" s="330">
        <f>'P.V  Juin'!G16</f>
        <v>10</v>
      </c>
      <c r="H17" s="331">
        <f>'P.V  Juin'!H16</f>
        <v>6</v>
      </c>
      <c r="I17" s="282">
        <f>'P.V  Juin'!I16</f>
        <v>11</v>
      </c>
      <c r="J17" s="331">
        <f>'P.V  Juin'!J16</f>
        <v>6</v>
      </c>
      <c r="K17" s="282">
        <f>'P.V  Juin'!K16</f>
        <v>8.1666666666666661</v>
      </c>
      <c r="L17" s="331">
        <f>'P.V  Juin'!L16</f>
        <v>0</v>
      </c>
      <c r="M17" s="282">
        <f>'P.V  Juin'!M16</f>
        <v>9.7222222222222214</v>
      </c>
      <c r="N17" s="332">
        <f>'P.V  Juin'!N16</f>
        <v>12</v>
      </c>
      <c r="O17" s="282">
        <f>'P.V  Juin'!O16</f>
        <v>10</v>
      </c>
      <c r="P17" s="331">
        <f>'P.V  Juin'!P16</f>
        <v>3</v>
      </c>
      <c r="Q17" s="282">
        <f>'P.V  Juin'!Q16</f>
        <v>10</v>
      </c>
      <c r="R17" s="331">
        <f>'P.V  Juin'!R16</f>
        <v>3</v>
      </c>
      <c r="S17" s="282">
        <f>'P.V  Juin'!S16</f>
        <v>10</v>
      </c>
      <c r="T17" s="332">
        <f>'P.V  Juin'!T16</f>
        <v>6</v>
      </c>
      <c r="U17" s="282">
        <f>'P.V  Juin'!U16</f>
        <v>12</v>
      </c>
      <c r="V17" s="331">
        <f>'P.V  Juin'!V16</f>
        <v>3</v>
      </c>
      <c r="W17" s="282">
        <f>'P.V  Juin'!W16</f>
        <v>12</v>
      </c>
      <c r="X17" s="332">
        <f>'P.V  Juin'!X16</f>
        <v>3</v>
      </c>
      <c r="Y17" s="282">
        <f>'P.V  Juin'!Y16</f>
        <v>10</v>
      </c>
      <c r="Z17" s="331">
        <f>'P.V  Juin'!Z16</f>
        <v>3</v>
      </c>
      <c r="AA17" s="282">
        <f>'P.V  Juin'!AA16</f>
        <v>10</v>
      </c>
      <c r="AB17" s="331">
        <f>'P.V  Juin'!AB16</f>
        <v>3</v>
      </c>
      <c r="AC17" s="282">
        <f>'P.V  Juin'!AC16</f>
        <v>10.033333333333333</v>
      </c>
      <c r="AD17" s="306">
        <f>'P.V  Juin'!AD16</f>
        <v>30</v>
      </c>
      <c r="AE17" s="283" t="str">
        <f>'P.V  Juin'!AE16</f>
        <v>Admis(e)</v>
      </c>
      <c r="AF17" s="336">
        <f>'P.V  Juin'!AF16</f>
        <v>14.333333333333334</v>
      </c>
      <c r="AG17" s="332">
        <f>'P.V  Juin'!AG16</f>
        <v>6</v>
      </c>
      <c r="AH17" s="333">
        <f>'P.V  Juin'!AH16</f>
        <v>12.5</v>
      </c>
      <c r="AI17" s="332">
        <f>'P.V  Juin'!AI16</f>
        <v>6</v>
      </c>
      <c r="AJ17" s="333">
        <f>'P.V  Juin'!AJ16</f>
        <v>10</v>
      </c>
      <c r="AK17" s="332">
        <f>'P.V  Juin'!AK16</f>
        <v>6</v>
      </c>
      <c r="AL17" s="333">
        <f>'P.V  Juin'!AL16</f>
        <v>12.277777777777779</v>
      </c>
      <c r="AM17" s="332">
        <f>'P.V  Juin'!AM16</f>
        <v>18</v>
      </c>
      <c r="AN17" s="333">
        <f>'P.V  Juin'!AN16</f>
        <v>4</v>
      </c>
      <c r="AO17" s="332">
        <f>'P.V  Juin'!AO16</f>
        <v>0</v>
      </c>
      <c r="AP17" s="333">
        <f>'P.V  Juin'!AP16</f>
        <v>11</v>
      </c>
      <c r="AQ17" s="332">
        <f>'P.V  Juin'!AQ16</f>
        <v>3</v>
      </c>
      <c r="AR17" s="333">
        <f>'P.V  Juin'!AR16</f>
        <v>7.5</v>
      </c>
      <c r="AS17" s="332">
        <f>'P.V  Juin'!AS16</f>
        <v>3</v>
      </c>
      <c r="AT17" s="333">
        <f>'P.V  Juin'!AT16</f>
        <v>12.5</v>
      </c>
      <c r="AU17" s="332">
        <f>'P.V  Juin'!AU16</f>
        <v>3</v>
      </c>
      <c r="AV17" s="333">
        <f>'P.V  Juin'!AV16</f>
        <v>12.5</v>
      </c>
      <c r="AW17" s="332">
        <f>'P.V  Juin'!AW16</f>
        <v>3</v>
      </c>
      <c r="AX17" s="333">
        <f>'P.V  Juin'!AX16</f>
        <v>0</v>
      </c>
      <c r="AY17" s="332">
        <f>'P.V  Juin'!AY16</f>
        <v>0</v>
      </c>
      <c r="AZ17" s="333">
        <f>'P.V  Juin'!AZ16</f>
        <v>0</v>
      </c>
      <c r="BA17" s="332">
        <f>'P.V  Juin'!BA16</f>
        <v>0</v>
      </c>
      <c r="BB17" s="334">
        <f>'P.V  Juin'!BB16</f>
        <v>10.116666666666667</v>
      </c>
      <c r="BC17" s="335">
        <f>'P.V  Juin'!BC16</f>
        <v>30</v>
      </c>
      <c r="BD17" s="333">
        <f>'P.V  Juin'!BD16</f>
        <v>10.074999999999999</v>
      </c>
      <c r="BE17" s="336">
        <f>'P.V  Juin'!BE16</f>
        <v>60</v>
      </c>
      <c r="BF17" s="283" t="str">
        <f>'P.V  Juin'!BF16</f>
        <v>Admis(e)</v>
      </c>
      <c r="BG17" s="73" t="str">
        <f>'P.V  Juin'!BG16</f>
        <v>Normale</v>
      </c>
      <c r="BH17" s="73">
        <f>'P.V  Juin'!BH16</f>
        <v>0</v>
      </c>
    </row>
    <row r="18" spans="1:60" s="73" customFormat="1" ht="22.5" customHeight="1">
      <c r="A18" s="337">
        <f>'P.V  Juin'!A17</f>
        <v>5</v>
      </c>
      <c r="B18" s="328" t="str">
        <f>'P.V  Juin'!B17</f>
        <v>11DR0620</v>
      </c>
      <c r="C18" s="328" t="str">
        <f>'P.V  Juin'!C17</f>
        <v>BENYAHIA</v>
      </c>
      <c r="D18" s="328" t="str">
        <f>'P.V  Juin'!D17</f>
        <v>Saida</v>
      </c>
      <c r="E18" s="329" t="str">
        <f>'P.V  Juin'!E17</f>
        <v>03/03/1990</v>
      </c>
      <c r="F18" s="329" t="str">
        <f>'P.V  Juin'!F17</f>
        <v>Bougaa</v>
      </c>
      <c r="G18" s="330">
        <f>'P.V  Juin'!G17</f>
        <v>12</v>
      </c>
      <c r="H18" s="331">
        <f>'P.V  Juin'!H17</f>
        <v>6</v>
      </c>
      <c r="I18" s="282">
        <f>'P.V  Juin'!I17</f>
        <v>7.333333333333333</v>
      </c>
      <c r="J18" s="331">
        <f>'P.V  Juin'!J17</f>
        <v>0</v>
      </c>
      <c r="K18" s="282">
        <f>'P.V  Juin'!K17</f>
        <v>7.5</v>
      </c>
      <c r="L18" s="331">
        <f>'P.V  Juin'!L17</f>
        <v>0</v>
      </c>
      <c r="M18" s="282">
        <f>'P.V  Juin'!M17</f>
        <v>8.9444444444444446</v>
      </c>
      <c r="N18" s="332">
        <f>'P.V  Juin'!N17</f>
        <v>6</v>
      </c>
      <c r="O18" s="282">
        <f>'P.V  Juin'!O17</f>
        <v>6</v>
      </c>
      <c r="P18" s="331">
        <f>'P.V  Juin'!P17</f>
        <v>0</v>
      </c>
      <c r="Q18" s="282">
        <f>'P.V  Juin'!Q17</f>
        <v>7.5</v>
      </c>
      <c r="R18" s="331">
        <f>'P.V  Juin'!R17</f>
        <v>0</v>
      </c>
      <c r="S18" s="282">
        <f>'P.V  Juin'!S17</f>
        <v>6.75</v>
      </c>
      <c r="T18" s="332">
        <f>'P.V  Juin'!T17</f>
        <v>0</v>
      </c>
      <c r="U18" s="282">
        <f>'P.V  Juin'!U17</f>
        <v>12</v>
      </c>
      <c r="V18" s="331">
        <f>'P.V  Juin'!V17</f>
        <v>3</v>
      </c>
      <c r="W18" s="282">
        <f>'P.V  Juin'!W17</f>
        <v>12</v>
      </c>
      <c r="X18" s="332">
        <f>'P.V  Juin'!X17</f>
        <v>3</v>
      </c>
      <c r="Y18" s="282">
        <f>'P.V  Juin'!Y17</f>
        <v>6.5</v>
      </c>
      <c r="Z18" s="331">
        <f>'P.V  Juin'!Z17</f>
        <v>0</v>
      </c>
      <c r="AA18" s="282">
        <f>'P.V  Juin'!AA17</f>
        <v>6.5</v>
      </c>
      <c r="AB18" s="331">
        <f>'P.V  Juin'!AB17</f>
        <v>0</v>
      </c>
      <c r="AC18" s="282">
        <f>'P.V  Juin'!AC17</f>
        <v>8.5666666666666664</v>
      </c>
      <c r="AD18" s="306">
        <f>'P.V  Juin'!AD17</f>
        <v>9</v>
      </c>
      <c r="AE18" s="283" t="str">
        <f>'P.V  Juin'!AE17</f>
        <v>Rattrapage</v>
      </c>
      <c r="AF18" s="336">
        <f>'P.V  Juin'!AF17</f>
        <v>13.666666666666666</v>
      </c>
      <c r="AG18" s="332">
        <f>'P.V  Juin'!AG17</f>
        <v>6</v>
      </c>
      <c r="AH18" s="333">
        <f>'P.V  Juin'!AH17</f>
        <v>8.3333333333333339</v>
      </c>
      <c r="AI18" s="332">
        <f>'P.V  Juin'!AI17</f>
        <v>0</v>
      </c>
      <c r="AJ18" s="333">
        <f>'P.V  Juin'!AJ17</f>
        <v>10</v>
      </c>
      <c r="AK18" s="332">
        <f>'P.V  Juin'!AK17</f>
        <v>6</v>
      </c>
      <c r="AL18" s="333">
        <f>'P.V  Juin'!AL17</f>
        <v>10.666666666666666</v>
      </c>
      <c r="AM18" s="332">
        <f>'P.V  Juin'!AM17</f>
        <v>18</v>
      </c>
      <c r="AN18" s="333">
        <f>'P.V  Juin'!AN17</f>
        <v>5</v>
      </c>
      <c r="AO18" s="332">
        <f>'P.V  Juin'!AO17</f>
        <v>0</v>
      </c>
      <c r="AP18" s="333">
        <f>'P.V  Juin'!AP17</f>
        <v>12</v>
      </c>
      <c r="AQ18" s="332">
        <f>'P.V  Juin'!AQ17</f>
        <v>3</v>
      </c>
      <c r="AR18" s="333">
        <f>'P.V  Juin'!AR17</f>
        <v>8.5</v>
      </c>
      <c r="AS18" s="332">
        <f>'P.V  Juin'!AS17</f>
        <v>3</v>
      </c>
      <c r="AT18" s="333">
        <f>'P.V  Juin'!AT17</f>
        <v>12</v>
      </c>
      <c r="AU18" s="332">
        <f>'P.V  Juin'!AU17</f>
        <v>3</v>
      </c>
      <c r="AV18" s="333">
        <f>'P.V  Juin'!AV17</f>
        <v>12</v>
      </c>
      <c r="AW18" s="332">
        <f>'P.V  Juin'!AW17</f>
        <v>3</v>
      </c>
      <c r="AX18" s="333">
        <f>'P.V  Juin'!AX17</f>
        <v>10</v>
      </c>
      <c r="AY18" s="332">
        <f>'P.V  Juin'!AY17</f>
        <v>3</v>
      </c>
      <c r="AZ18" s="333">
        <f>'P.V  Juin'!AZ17</f>
        <v>10</v>
      </c>
      <c r="BA18" s="332">
        <f>'P.V  Juin'!BA17</f>
        <v>3</v>
      </c>
      <c r="BB18" s="334">
        <f>'P.V  Juin'!BB17</f>
        <v>10.3</v>
      </c>
      <c r="BC18" s="335">
        <f>'P.V  Juin'!BC17</f>
        <v>30</v>
      </c>
      <c r="BD18" s="333">
        <f>'P.V  Juin'!BD17</f>
        <v>9.4333333333333336</v>
      </c>
      <c r="BE18" s="336">
        <f>'P.V  Juin'!BE17</f>
        <v>39</v>
      </c>
      <c r="BF18" s="283" t="str">
        <f>'P.V  Juin'!BF17</f>
        <v>Rattrapage</v>
      </c>
      <c r="BG18" s="73">
        <f>'P.V  Juin'!BG17</f>
        <v>0</v>
      </c>
      <c r="BH18" s="73">
        <f>'P.V  Juin'!BH17</f>
        <v>0</v>
      </c>
    </row>
    <row r="19" spans="1:60" s="73" customFormat="1" ht="22.5" customHeight="1">
      <c r="A19" s="337">
        <f>'P.V  Juin'!A18</f>
        <v>6</v>
      </c>
      <c r="B19" s="328" t="str">
        <f>'P.V  Juin'!B18</f>
        <v>10DR249</v>
      </c>
      <c r="C19" s="328" t="str">
        <f>'P.V  Juin'!C18</f>
        <v>BOUBADJOU</v>
      </c>
      <c r="D19" s="328" t="str">
        <f>'P.V  Juin'!D18</f>
        <v>Khelaf</v>
      </c>
      <c r="E19" s="329" t="str">
        <f>'P.V  Juin'!E18</f>
        <v>01/01/1990</v>
      </c>
      <c r="F19" s="329" t="str">
        <f>'P.V  Juin'!F18</f>
        <v>El kseur</v>
      </c>
      <c r="G19" s="330">
        <f>'P.V  Juin'!G18</f>
        <v>3.6666666666666665</v>
      </c>
      <c r="H19" s="331">
        <f>'P.V  Juin'!H18</f>
        <v>0</v>
      </c>
      <c r="I19" s="282">
        <f>'P.V  Juin'!I18</f>
        <v>2.9166666666666665</v>
      </c>
      <c r="J19" s="331">
        <f>'P.V  Juin'!J18</f>
        <v>0</v>
      </c>
      <c r="K19" s="282">
        <f>'P.V  Juin'!K18</f>
        <v>8</v>
      </c>
      <c r="L19" s="331">
        <f>'P.V  Juin'!L18</f>
        <v>0</v>
      </c>
      <c r="M19" s="282">
        <f>'P.V  Juin'!M18</f>
        <v>4.8611111111111107</v>
      </c>
      <c r="N19" s="332">
        <f>'P.V  Juin'!N18</f>
        <v>0</v>
      </c>
      <c r="O19" s="282">
        <f>'P.V  Juin'!O18</f>
        <v>4</v>
      </c>
      <c r="P19" s="331">
        <f>'P.V  Juin'!P18</f>
        <v>0</v>
      </c>
      <c r="Q19" s="282">
        <f>'P.V  Juin'!Q18</f>
        <v>6</v>
      </c>
      <c r="R19" s="331">
        <f>'P.V  Juin'!R18</f>
        <v>0</v>
      </c>
      <c r="S19" s="282">
        <f>'P.V  Juin'!S18</f>
        <v>5</v>
      </c>
      <c r="T19" s="332">
        <f>'P.V  Juin'!T18</f>
        <v>0</v>
      </c>
      <c r="U19" s="282">
        <f>'P.V  Juin'!U18</f>
        <v>11.5</v>
      </c>
      <c r="V19" s="331">
        <f>'P.V  Juin'!V18</f>
        <v>3</v>
      </c>
      <c r="W19" s="282">
        <f>'P.V  Juin'!W18</f>
        <v>11.5</v>
      </c>
      <c r="X19" s="332">
        <f>'P.V  Juin'!X18</f>
        <v>3</v>
      </c>
      <c r="Y19" s="282">
        <f>'P.V  Juin'!Y18</f>
        <v>3.5</v>
      </c>
      <c r="Z19" s="331">
        <f>'P.V  Juin'!Z18</f>
        <v>0</v>
      </c>
      <c r="AA19" s="282">
        <f>'P.V  Juin'!AA18</f>
        <v>3.5</v>
      </c>
      <c r="AB19" s="331">
        <f>'P.V  Juin'!AB18</f>
        <v>0</v>
      </c>
      <c r="AC19" s="282">
        <f>'P.V  Juin'!AC18</f>
        <v>5.4166666666666661</v>
      </c>
      <c r="AD19" s="306">
        <f>'P.V  Juin'!AD18</f>
        <v>3</v>
      </c>
      <c r="AE19" s="283" t="str">
        <f>'P.V  Juin'!AE18</f>
        <v>Rattrapage</v>
      </c>
      <c r="AF19" s="336">
        <f>'P.V  Juin'!AF18</f>
        <v>2</v>
      </c>
      <c r="AG19" s="332">
        <f>'P.V  Juin'!AG18</f>
        <v>0</v>
      </c>
      <c r="AH19" s="333" t="e">
        <f>'P.V  Juin'!AH18</f>
        <v>#VALUE!</v>
      </c>
      <c r="AI19" s="332" t="e">
        <f>'P.V  Juin'!AI18</f>
        <v>#VALUE!</v>
      </c>
      <c r="AJ19" s="333" t="str">
        <f>'P.V  Juin'!AJ18</f>
        <v>Exclu</v>
      </c>
      <c r="AK19" s="332">
        <f>'P.V  Juin'!AK18</f>
        <v>6</v>
      </c>
      <c r="AL19" s="333" t="e">
        <f>'P.V  Juin'!AL18</f>
        <v>#VALUE!</v>
      </c>
      <c r="AM19" s="332" t="e">
        <f>'P.V  Juin'!AM18</f>
        <v>#VALUE!</v>
      </c>
      <c r="AN19" s="333">
        <f>'P.V  Juin'!AN18</f>
        <v>1</v>
      </c>
      <c r="AO19" s="332">
        <f>'P.V  Juin'!AO18</f>
        <v>0</v>
      </c>
      <c r="AP19" s="333" t="str">
        <f>'P.V  Juin'!AP18</f>
        <v>Abs</v>
      </c>
      <c r="AQ19" s="332">
        <f>'P.V  Juin'!AQ18</f>
        <v>3</v>
      </c>
      <c r="AR19" s="333" t="e">
        <f>'P.V  Juin'!AR18</f>
        <v>#VALUE!</v>
      </c>
      <c r="AS19" s="332" t="e">
        <f>'P.V  Juin'!AS18</f>
        <v>#VALUE!</v>
      </c>
      <c r="AT19" s="333" t="str">
        <f>'P.V  Juin'!AT18</f>
        <v>\</v>
      </c>
      <c r="AU19" s="332">
        <f>'P.V  Juin'!AU18</f>
        <v>3</v>
      </c>
      <c r="AV19" s="333" t="str">
        <f>'P.V  Juin'!AV18</f>
        <v>\</v>
      </c>
      <c r="AW19" s="332">
        <f>'P.V  Juin'!AW18</f>
        <v>3</v>
      </c>
      <c r="AX19" s="333" t="str">
        <f>'P.V  Juin'!AX18</f>
        <v>\</v>
      </c>
      <c r="AY19" s="332">
        <f>'P.V  Juin'!AY18</f>
        <v>3</v>
      </c>
      <c r="AZ19" s="333" t="str">
        <f>'P.V  Juin'!AZ18</f>
        <v>\</v>
      </c>
      <c r="BA19" s="332">
        <f>'P.V  Juin'!BA18</f>
        <v>3</v>
      </c>
      <c r="BB19" s="334" t="e">
        <f>'P.V  Juin'!BB18</f>
        <v>#VALUE!</v>
      </c>
      <c r="BC19" s="335" t="e">
        <f>'P.V  Juin'!BC18</f>
        <v>#VALUE!</v>
      </c>
      <c r="BD19" s="333" t="e">
        <f>'P.V  Juin'!BD18</f>
        <v>#VALUE!</v>
      </c>
      <c r="BE19" s="336" t="e">
        <f>'P.V  Juin'!BE18</f>
        <v>#VALUE!</v>
      </c>
      <c r="BF19" s="283" t="str">
        <f>'P.V  Juin'!BF18</f>
        <v>Rattrapage</v>
      </c>
      <c r="BG19" s="73">
        <f>'P.V  Juin'!BG18</f>
        <v>0</v>
      </c>
      <c r="BH19" s="73">
        <f>'P.V  Juin'!BH18</f>
        <v>0</v>
      </c>
    </row>
    <row r="20" spans="1:60" s="73" customFormat="1" ht="22.5" customHeight="1">
      <c r="A20" s="337">
        <f>'P.V  Juin'!A19</f>
        <v>7</v>
      </c>
      <c r="B20" s="328" t="str">
        <f>'P.V  Juin'!B19</f>
        <v>10DR535</v>
      </c>
      <c r="C20" s="328" t="str">
        <f>'P.V  Juin'!C19</f>
        <v>BOUBAYA</v>
      </c>
      <c r="D20" s="328" t="str">
        <f>'P.V  Juin'!D19</f>
        <v>Meriem</v>
      </c>
      <c r="E20" s="329" t="str">
        <f>'P.V  Juin'!E19</f>
        <v>01/06/1987</v>
      </c>
      <c r="F20" s="329" t="str">
        <f>'P.V  Juin'!F19</f>
        <v>Kherrata</v>
      </c>
      <c r="G20" s="330">
        <f>'P.V  Juin'!G19</f>
        <v>9</v>
      </c>
      <c r="H20" s="331">
        <f>'P.V  Juin'!H19</f>
        <v>0</v>
      </c>
      <c r="I20" s="282">
        <f>'P.V  Juin'!I19</f>
        <v>6.5</v>
      </c>
      <c r="J20" s="331">
        <f>'P.V  Juin'!J19</f>
        <v>0</v>
      </c>
      <c r="K20" s="282">
        <f>'P.V  Juin'!K19</f>
        <v>8.6666666666666661</v>
      </c>
      <c r="L20" s="331">
        <f>'P.V  Juin'!L19</f>
        <v>0</v>
      </c>
      <c r="M20" s="282">
        <f>'P.V  Juin'!M19</f>
        <v>8.0555555555555554</v>
      </c>
      <c r="N20" s="332">
        <f>'P.V  Juin'!N19</f>
        <v>0</v>
      </c>
      <c r="O20" s="282">
        <f>'P.V  Juin'!O19</f>
        <v>13</v>
      </c>
      <c r="P20" s="331">
        <f>'P.V  Juin'!P19</f>
        <v>3</v>
      </c>
      <c r="Q20" s="282">
        <f>'P.V  Juin'!Q19</f>
        <v>10.5</v>
      </c>
      <c r="R20" s="331">
        <f>'P.V  Juin'!R19</f>
        <v>3</v>
      </c>
      <c r="S20" s="282">
        <f>'P.V  Juin'!S19</f>
        <v>11.75</v>
      </c>
      <c r="T20" s="332">
        <f>'P.V  Juin'!T19</f>
        <v>6</v>
      </c>
      <c r="U20" s="282">
        <f>'P.V  Juin'!U19</f>
        <v>11</v>
      </c>
      <c r="V20" s="331">
        <f>'P.V  Juin'!V19</f>
        <v>3</v>
      </c>
      <c r="W20" s="282">
        <f>'P.V  Juin'!W19</f>
        <v>11</v>
      </c>
      <c r="X20" s="332">
        <f>'P.V  Juin'!X19</f>
        <v>3</v>
      </c>
      <c r="Y20" s="282">
        <f>'P.V  Juin'!Y19</f>
        <v>8</v>
      </c>
      <c r="Z20" s="331">
        <f>'P.V  Juin'!Z19</f>
        <v>0</v>
      </c>
      <c r="AA20" s="282">
        <f>'P.V  Juin'!AA19</f>
        <v>8</v>
      </c>
      <c r="AB20" s="331">
        <f>'P.V  Juin'!AB19</f>
        <v>0</v>
      </c>
      <c r="AC20" s="282">
        <f>'P.V  Juin'!AC19</f>
        <v>9.0833333333333321</v>
      </c>
      <c r="AD20" s="306">
        <f>'P.V  Juin'!AD19</f>
        <v>9</v>
      </c>
      <c r="AE20" s="283" t="str">
        <f>'P.V  Juin'!AE19</f>
        <v>Rattrapage</v>
      </c>
      <c r="AF20" s="336">
        <f>'P.V  Juin'!AF19</f>
        <v>9</v>
      </c>
      <c r="AG20" s="332">
        <f>'P.V  Juin'!AG19</f>
        <v>0</v>
      </c>
      <c r="AH20" s="333">
        <f>'P.V  Juin'!AH19</f>
        <v>8.3333333333333339</v>
      </c>
      <c r="AI20" s="332">
        <f>'P.V  Juin'!AI19</f>
        <v>0</v>
      </c>
      <c r="AJ20" s="333">
        <f>'P.V  Juin'!AJ19</f>
        <v>7.333333333333333</v>
      </c>
      <c r="AK20" s="332">
        <f>'P.V  Juin'!AK19</f>
        <v>0</v>
      </c>
      <c r="AL20" s="333">
        <f>'P.V  Juin'!AL19</f>
        <v>8.2222222222222232</v>
      </c>
      <c r="AM20" s="332">
        <f>'P.V  Juin'!AM19</f>
        <v>0</v>
      </c>
      <c r="AN20" s="333">
        <f>'P.V  Juin'!AN19</f>
        <v>3</v>
      </c>
      <c r="AO20" s="332">
        <f>'P.V  Juin'!AO19</f>
        <v>0</v>
      </c>
      <c r="AP20" s="333">
        <f>'P.V  Juin'!AP19</f>
        <v>12</v>
      </c>
      <c r="AQ20" s="332">
        <f>'P.V  Juin'!AQ19</f>
        <v>3</v>
      </c>
      <c r="AR20" s="333">
        <f>'P.V  Juin'!AR19</f>
        <v>7.5</v>
      </c>
      <c r="AS20" s="332">
        <f>'P.V  Juin'!AS19</f>
        <v>3</v>
      </c>
      <c r="AT20" s="333">
        <f>'P.V  Juin'!AT19</f>
        <v>11.5</v>
      </c>
      <c r="AU20" s="332">
        <f>'P.V  Juin'!AU19</f>
        <v>3</v>
      </c>
      <c r="AV20" s="333">
        <f>'P.V  Juin'!AV19</f>
        <v>11.5</v>
      </c>
      <c r="AW20" s="332">
        <f>'P.V  Juin'!AW19</f>
        <v>3</v>
      </c>
      <c r="AX20" s="333">
        <f>'P.V  Juin'!AX19</f>
        <v>10.5</v>
      </c>
      <c r="AY20" s="332">
        <f>'P.V  Juin'!AY19</f>
        <v>3</v>
      </c>
      <c r="AZ20" s="333">
        <f>'P.V  Juin'!AZ19</f>
        <v>10.5</v>
      </c>
      <c r="BA20" s="332">
        <f>'P.V  Juin'!BA19</f>
        <v>3</v>
      </c>
      <c r="BB20" s="334">
        <f>'P.V  Juin'!BB19</f>
        <v>8.6333333333333346</v>
      </c>
      <c r="BC20" s="335">
        <f>'P.V  Juin'!BC19</f>
        <v>9</v>
      </c>
      <c r="BD20" s="333">
        <f>'P.V  Juin'!BD19</f>
        <v>8.8583333333333343</v>
      </c>
      <c r="BE20" s="336">
        <f>'P.V  Juin'!BE19</f>
        <v>18</v>
      </c>
      <c r="BF20" s="283" t="str">
        <f>'P.V  Juin'!BF19</f>
        <v>Rattrapage</v>
      </c>
      <c r="BG20" s="73">
        <f>'P.V  Juin'!BG19</f>
        <v>0</v>
      </c>
      <c r="BH20" s="73">
        <f>'P.V  Juin'!BH19</f>
        <v>0</v>
      </c>
    </row>
    <row r="21" spans="1:60" s="73" customFormat="1" ht="22.5" customHeight="1">
      <c r="A21" s="337">
        <f>'P.V  Juin'!A20</f>
        <v>8</v>
      </c>
      <c r="B21" s="328" t="str">
        <f>'P.V  Juin'!B20</f>
        <v>10DR684</v>
      </c>
      <c r="C21" s="328" t="str">
        <f>'P.V  Juin'!C20</f>
        <v>BOUCHELLAH</v>
      </c>
      <c r="D21" s="328" t="str">
        <f>'P.V  Juin'!D20</f>
        <v>Lamia</v>
      </c>
      <c r="E21" s="329" t="str">
        <f>'P.V  Juin'!E20</f>
        <v>13/09/1990</v>
      </c>
      <c r="F21" s="329" t="str">
        <f>'P.V  Juin'!F20</f>
        <v>Akbou</v>
      </c>
      <c r="G21" s="330">
        <f>'P.V  Juin'!G20</f>
        <v>11.333333333333334</v>
      </c>
      <c r="H21" s="331">
        <f>'P.V  Juin'!H20</f>
        <v>6</v>
      </c>
      <c r="I21" s="282">
        <f>'P.V  Juin'!I20</f>
        <v>9.6666666666666661</v>
      </c>
      <c r="J21" s="331">
        <f>'P.V  Juin'!J20</f>
        <v>0</v>
      </c>
      <c r="K21" s="282">
        <f>'P.V  Juin'!K20</f>
        <v>10.166666666666666</v>
      </c>
      <c r="L21" s="331">
        <f>'P.V  Juin'!L20</f>
        <v>6</v>
      </c>
      <c r="M21" s="282">
        <f>'P.V  Juin'!M20</f>
        <v>10.388888888888888</v>
      </c>
      <c r="N21" s="332">
        <f>'P.V  Juin'!N20</f>
        <v>18</v>
      </c>
      <c r="O21" s="282">
        <f>'P.V  Juin'!O20</f>
        <v>13</v>
      </c>
      <c r="P21" s="331">
        <f>'P.V  Juin'!P20</f>
        <v>3</v>
      </c>
      <c r="Q21" s="282">
        <f>'P.V  Juin'!Q20</f>
        <v>10</v>
      </c>
      <c r="R21" s="331">
        <f>'P.V  Juin'!R20</f>
        <v>3</v>
      </c>
      <c r="S21" s="282">
        <f>'P.V  Juin'!S20</f>
        <v>11.5</v>
      </c>
      <c r="T21" s="332">
        <f>'P.V  Juin'!T20</f>
        <v>6</v>
      </c>
      <c r="U21" s="282">
        <f>'P.V  Juin'!U20</f>
        <v>11.5</v>
      </c>
      <c r="V21" s="331">
        <f>'P.V  Juin'!V20</f>
        <v>3</v>
      </c>
      <c r="W21" s="282">
        <f>'P.V  Juin'!W20</f>
        <v>11.5</v>
      </c>
      <c r="X21" s="332">
        <f>'P.V  Juin'!X20</f>
        <v>3</v>
      </c>
      <c r="Y21" s="282">
        <f>'P.V  Juin'!Y20</f>
        <v>13.5</v>
      </c>
      <c r="Z21" s="331">
        <f>'P.V  Juin'!Z20</f>
        <v>3</v>
      </c>
      <c r="AA21" s="282">
        <f>'P.V  Juin'!AA20</f>
        <v>13.5</v>
      </c>
      <c r="AB21" s="331">
        <f>'P.V  Juin'!AB20</f>
        <v>3</v>
      </c>
      <c r="AC21" s="282">
        <f>'P.V  Juin'!AC20</f>
        <v>11.033333333333333</v>
      </c>
      <c r="AD21" s="306">
        <f>'P.V  Juin'!AD20</f>
        <v>30</v>
      </c>
      <c r="AE21" s="283" t="str">
        <f>'P.V  Juin'!AE20</f>
        <v>Admis(e)</v>
      </c>
      <c r="AF21" s="336">
        <f>'P.V  Juin'!AF20</f>
        <v>13</v>
      </c>
      <c r="AG21" s="332">
        <f>'P.V  Juin'!AG20</f>
        <v>6</v>
      </c>
      <c r="AH21" s="333">
        <f>'P.V  Juin'!AH20</f>
        <v>11</v>
      </c>
      <c r="AI21" s="332">
        <f>'P.V  Juin'!AI20</f>
        <v>6</v>
      </c>
      <c r="AJ21" s="333">
        <f>'P.V  Juin'!AJ20</f>
        <v>10.833333333333334</v>
      </c>
      <c r="AK21" s="332">
        <f>'P.V  Juin'!AK20</f>
        <v>6</v>
      </c>
      <c r="AL21" s="333">
        <f>'P.V  Juin'!AL20</f>
        <v>11.611111111111112</v>
      </c>
      <c r="AM21" s="332">
        <f>'P.V  Juin'!AM20</f>
        <v>18</v>
      </c>
      <c r="AN21" s="333">
        <f>'P.V  Juin'!AN20</f>
        <v>8</v>
      </c>
      <c r="AO21" s="332">
        <f>'P.V  Juin'!AO20</f>
        <v>0</v>
      </c>
      <c r="AP21" s="333">
        <f>'P.V  Juin'!AP20</f>
        <v>12</v>
      </c>
      <c r="AQ21" s="332">
        <f>'P.V  Juin'!AQ20</f>
        <v>3</v>
      </c>
      <c r="AR21" s="333">
        <f>'P.V  Juin'!AR20</f>
        <v>10</v>
      </c>
      <c r="AS21" s="332">
        <f>'P.V  Juin'!AS20</f>
        <v>6</v>
      </c>
      <c r="AT21" s="333">
        <f>'P.V  Juin'!AT20</f>
        <v>11.5</v>
      </c>
      <c r="AU21" s="332">
        <f>'P.V  Juin'!AU20</f>
        <v>3</v>
      </c>
      <c r="AV21" s="333">
        <f>'P.V  Juin'!AV20</f>
        <v>11.5</v>
      </c>
      <c r="AW21" s="332">
        <f>'P.V  Juin'!AW20</f>
        <v>3</v>
      </c>
      <c r="AX21" s="333">
        <f>'P.V  Juin'!AX20</f>
        <v>13.5</v>
      </c>
      <c r="AY21" s="332">
        <f>'P.V  Juin'!AY20</f>
        <v>3</v>
      </c>
      <c r="AZ21" s="333">
        <f>'P.V  Juin'!AZ20</f>
        <v>13.5</v>
      </c>
      <c r="BA21" s="332">
        <f>'P.V  Juin'!BA20</f>
        <v>3</v>
      </c>
      <c r="BB21" s="334">
        <f>'P.V  Juin'!BB20</f>
        <v>11.466666666666667</v>
      </c>
      <c r="BC21" s="335">
        <f>'P.V  Juin'!BC20</f>
        <v>30</v>
      </c>
      <c r="BD21" s="333">
        <f>'P.V  Juin'!BD20</f>
        <v>11.25</v>
      </c>
      <c r="BE21" s="336">
        <f>'P.V  Juin'!BE20</f>
        <v>60</v>
      </c>
      <c r="BF21" s="283" t="str">
        <f>'P.V  Juin'!BF20</f>
        <v>Admis(e)</v>
      </c>
      <c r="BG21" s="73" t="str">
        <f>'P.V  Juin'!BG20</f>
        <v>Normale</v>
      </c>
      <c r="BH21" s="73" t="str">
        <f>'P.V  Juin'!BH20</f>
        <v>Normale</v>
      </c>
    </row>
    <row r="22" spans="1:60" s="73" customFormat="1" ht="22.5" customHeight="1">
      <c r="A22" s="337">
        <f>'P.V  Juin'!A21</f>
        <v>9</v>
      </c>
      <c r="B22" s="328" t="str">
        <f>'P.V  Juin'!B21</f>
        <v>07DR08T02</v>
      </c>
      <c r="C22" s="328" t="str">
        <f>'P.V  Juin'!C21</f>
        <v>BOULEMSAMER</v>
      </c>
      <c r="D22" s="328" t="str">
        <f>'P.V  Juin'!D21</f>
        <v>Fahem</v>
      </c>
      <c r="E22" s="329" t="str">
        <f>'P.V  Juin'!E21</f>
        <v>16/08/1985</v>
      </c>
      <c r="F22" s="329" t="str">
        <f>'P.V  Juin'!F21</f>
        <v>Souk el tenine</v>
      </c>
      <c r="G22" s="330" t="e">
        <f>'P.V  Juin'!G21</f>
        <v>#VALUE!</v>
      </c>
      <c r="H22" s="331" t="e">
        <f>'P.V  Juin'!H21</f>
        <v>#VALUE!</v>
      </c>
      <c r="I22" s="282" t="e">
        <f>'P.V  Juin'!I21</f>
        <v>#VALUE!</v>
      </c>
      <c r="J22" s="331" t="e">
        <f>'P.V  Juin'!J21</f>
        <v>#VALUE!</v>
      </c>
      <c r="K22" s="282" t="e">
        <f>'P.V  Juin'!K21</f>
        <v>#VALUE!</v>
      </c>
      <c r="L22" s="331" t="e">
        <f>'P.V  Juin'!L21</f>
        <v>#VALUE!</v>
      </c>
      <c r="M22" s="282" t="e">
        <f>'P.V  Juin'!M21</f>
        <v>#VALUE!</v>
      </c>
      <c r="N22" s="332" t="e">
        <f>'P.V  Juin'!N21</f>
        <v>#VALUE!</v>
      </c>
      <c r="O22" s="282" t="str">
        <f>'P.V  Juin'!O21</f>
        <v>\</v>
      </c>
      <c r="P22" s="331">
        <f>'P.V  Juin'!P21</f>
        <v>3</v>
      </c>
      <c r="Q22" s="282" t="str">
        <f>'P.V  Juin'!Q21</f>
        <v>\</v>
      </c>
      <c r="R22" s="331">
        <f>'P.V  Juin'!R21</f>
        <v>3</v>
      </c>
      <c r="S22" s="282" t="e">
        <f>'P.V  Juin'!S21</f>
        <v>#VALUE!</v>
      </c>
      <c r="T22" s="332" t="e">
        <f>'P.V  Juin'!T21</f>
        <v>#VALUE!</v>
      </c>
      <c r="U22" s="282" t="str">
        <f>'P.V  Juin'!U21</f>
        <v>\</v>
      </c>
      <c r="V22" s="331">
        <f>'P.V  Juin'!V21</f>
        <v>3</v>
      </c>
      <c r="W22" s="282" t="str">
        <f>'P.V  Juin'!W21</f>
        <v>\</v>
      </c>
      <c r="X22" s="332">
        <f>'P.V  Juin'!X21</f>
        <v>3</v>
      </c>
      <c r="Y22" s="282">
        <f>'P.V  Juin'!Y21</f>
        <v>0</v>
      </c>
      <c r="Z22" s="331">
        <f>'P.V  Juin'!Z21</f>
        <v>0</v>
      </c>
      <c r="AA22" s="282">
        <f>'P.V  Juin'!AA21</f>
        <v>0</v>
      </c>
      <c r="AB22" s="331">
        <f>'P.V  Juin'!AB21</f>
        <v>0</v>
      </c>
      <c r="AC22" s="282" t="e">
        <f>'P.V  Juin'!AC21</f>
        <v>#VALUE!</v>
      </c>
      <c r="AD22" s="306" t="e">
        <f>'P.V  Juin'!AD21</f>
        <v>#VALUE!</v>
      </c>
      <c r="AE22" s="283" t="str">
        <f>'P.V  Juin'!AE21</f>
        <v>ABD</v>
      </c>
      <c r="AF22" s="336" t="e">
        <f>'P.V  Juin'!AF21</f>
        <v>#VALUE!</v>
      </c>
      <c r="AG22" s="332" t="e">
        <f>'P.V  Juin'!AG21</f>
        <v>#VALUE!</v>
      </c>
      <c r="AH22" s="333" t="e">
        <f>'P.V  Juin'!AH21</f>
        <v>#VALUE!</v>
      </c>
      <c r="AI22" s="332" t="e">
        <f>'P.V  Juin'!AI21</f>
        <v>#VALUE!</v>
      </c>
      <c r="AJ22" s="333" t="str">
        <f>'P.V  Juin'!AJ21</f>
        <v>Exclu</v>
      </c>
      <c r="AK22" s="332">
        <f>'P.V  Juin'!AK21</f>
        <v>6</v>
      </c>
      <c r="AL22" s="333" t="e">
        <f>'P.V  Juin'!AL21</f>
        <v>#VALUE!</v>
      </c>
      <c r="AM22" s="332" t="e">
        <f>'P.V  Juin'!AM21</f>
        <v>#VALUE!</v>
      </c>
      <c r="AN22" s="333" t="str">
        <f>'P.V  Juin'!AN21</f>
        <v>\</v>
      </c>
      <c r="AO22" s="332">
        <f>'P.V  Juin'!AO21</f>
        <v>3</v>
      </c>
      <c r="AP22" s="333" t="str">
        <f>'P.V  Juin'!AP21</f>
        <v>Abs</v>
      </c>
      <c r="AQ22" s="332">
        <f>'P.V  Juin'!AQ21</f>
        <v>3</v>
      </c>
      <c r="AR22" s="333" t="e">
        <f>'P.V  Juin'!AR21</f>
        <v>#VALUE!</v>
      </c>
      <c r="AS22" s="332" t="e">
        <f>'P.V  Juin'!AS21</f>
        <v>#VALUE!</v>
      </c>
      <c r="AT22" s="333" t="str">
        <f>'P.V  Juin'!AT21</f>
        <v>\</v>
      </c>
      <c r="AU22" s="332">
        <f>'P.V  Juin'!AU21</f>
        <v>3</v>
      </c>
      <c r="AV22" s="333" t="str">
        <f>'P.V  Juin'!AV21</f>
        <v>\</v>
      </c>
      <c r="AW22" s="332">
        <f>'P.V  Juin'!AW21</f>
        <v>3</v>
      </c>
      <c r="AX22" s="333" t="str">
        <f>'P.V  Juin'!AX21</f>
        <v>\</v>
      </c>
      <c r="AY22" s="332">
        <f>'P.V  Juin'!AY21</f>
        <v>3</v>
      </c>
      <c r="AZ22" s="333" t="str">
        <f>'P.V  Juin'!AZ21</f>
        <v>\</v>
      </c>
      <c r="BA22" s="332">
        <f>'P.V  Juin'!BA21</f>
        <v>3</v>
      </c>
      <c r="BB22" s="334" t="e">
        <f>'P.V  Juin'!BB21</f>
        <v>#VALUE!</v>
      </c>
      <c r="BC22" s="335" t="e">
        <f>'P.V  Juin'!BC21</f>
        <v>#VALUE!</v>
      </c>
      <c r="BD22" s="333" t="e">
        <f>'P.V  Juin'!BD21</f>
        <v>#VALUE!</v>
      </c>
      <c r="BE22" s="336" t="e">
        <f>'P.V  Juin'!BE21</f>
        <v>#VALUE!</v>
      </c>
      <c r="BF22" s="283" t="str">
        <f>'P.V  Juin'!BF21</f>
        <v>ABD</v>
      </c>
      <c r="BG22" s="73">
        <f>'P.V  Juin'!BG21</f>
        <v>0</v>
      </c>
      <c r="BH22" s="73">
        <f>'P.V  Juin'!BH21</f>
        <v>0</v>
      </c>
    </row>
    <row r="23" spans="1:60" s="73" customFormat="1" ht="22.5" customHeight="1">
      <c r="A23" s="337">
        <f>'P.V  Juin'!A22</f>
        <v>10</v>
      </c>
      <c r="B23" s="328" t="str">
        <f>'P.V  Juin'!B22</f>
        <v>11DR0392</v>
      </c>
      <c r="C23" s="328" t="str">
        <f>'P.V  Juin'!C22</f>
        <v>CHIKOU</v>
      </c>
      <c r="D23" s="328" t="str">
        <f>'P.V  Juin'!D22</f>
        <v>Aissa</v>
      </c>
      <c r="E23" s="329" t="str">
        <f>'P.V  Juin'!E22</f>
        <v>30/03/1991</v>
      </c>
      <c r="F23" s="329" t="str">
        <f>'P.V  Juin'!F22</f>
        <v>Tazmalt</v>
      </c>
      <c r="G23" s="330">
        <f>'P.V  Juin'!G22</f>
        <v>11.833333333333334</v>
      </c>
      <c r="H23" s="331">
        <f>'P.V  Juin'!H22</f>
        <v>6</v>
      </c>
      <c r="I23" s="282">
        <f>'P.V  Juin'!I22</f>
        <v>10.666666666666666</v>
      </c>
      <c r="J23" s="331">
        <f>'P.V  Juin'!J22</f>
        <v>6</v>
      </c>
      <c r="K23" s="282">
        <f>'P.V  Juin'!K22</f>
        <v>12.5</v>
      </c>
      <c r="L23" s="331">
        <f>'P.V  Juin'!L22</f>
        <v>6</v>
      </c>
      <c r="M23" s="282">
        <f>'P.V  Juin'!M22</f>
        <v>11.666666666666666</v>
      </c>
      <c r="N23" s="332">
        <f>'P.V  Juin'!N22</f>
        <v>18</v>
      </c>
      <c r="O23" s="282">
        <f>'P.V  Juin'!O22</f>
        <v>13.5</v>
      </c>
      <c r="P23" s="331">
        <f>'P.V  Juin'!P22</f>
        <v>3</v>
      </c>
      <c r="Q23" s="282">
        <f>'P.V  Juin'!Q22</f>
        <v>10</v>
      </c>
      <c r="R23" s="331">
        <f>'P.V  Juin'!R22</f>
        <v>3</v>
      </c>
      <c r="S23" s="282">
        <f>'P.V  Juin'!S22</f>
        <v>11.75</v>
      </c>
      <c r="T23" s="332">
        <f>'P.V  Juin'!T22</f>
        <v>6</v>
      </c>
      <c r="U23" s="282">
        <f>'P.V  Juin'!U22</f>
        <v>13.5</v>
      </c>
      <c r="V23" s="331">
        <f>'P.V  Juin'!V22</f>
        <v>3</v>
      </c>
      <c r="W23" s="282">
        <f>'P.V  Juin'!W22</f>
        <v>13.5</v>
      </c>
      <c r="X23" s="332">
        <f>'P.V  Juin'!X22</f>
        <v>3</v>
      </c>
      <c r="Y23" s="282">
        <f>'P.V  Juin'!Y22</f>
        <v>12.5</v>
      </c>
      <c r="Z23" s="331">
        <f>'P.V  Juin'!Z22</f>
        <v>3</v>
      </c>
      <c r="AA23" s="282">
        <f>'P.V  Juin'!AA22</f>
        <v>12.5</v>
      </c>
      <c r="AB23" s="331">
        <f>'P.V  Juin'!AB22</f>
        <v>3</v>
      </c>
      <c r="AC23" s="282">
        <f>'P.V  Juin'!AC22</f>
        <v>11.95</v>
      </c>
      <c r="AD23" s="306">
        <f>'P.V  Juin'!AD22</f>
        <v>30</v>
      </c>
      <c r="AE23" s="283" t="str">
        <f>'P.V  Juin'!AE22</f>
        <v>Admis(e)</v>
      </c>
      <c r="AF23" s="336">
        <f>'P.V  Juin'!AF22</f>
        <v>9.1666666666666661</v>
      </c>
      <c r="AG23" s="332">
        <f>'P.V  Juin'!AG22</f>
        <v>0</v>
      </c>
      <c r="AH23" s="333">
        <f>'P.V  Juin'!AH22</f>
        <v>12.333333333333334</v>
      </c>
      <c r="AI23" s="332">
        <f>'P.V  Juin'!AI22</f>
        <v>6</v>
      </c>
      <c r="AJ23" s="333">
        <f>'P.V  Juin'!AJ22</f>
        <v>11</v>
      </c>
      <c r="AK23" s="332">
        <f>'P.V  Juin'!AK22</f>
        <v>6</v>
      </c>
      <c r="AL23" s="333">
        <f>'P.V  Juin'!AL22</f>
        <v>10.833333333333334</v>
      </c>
      <c r="AM23" s="332">
        <f>'P.V  Juin'!AM22</f>
        <v>18</v>
      </c>
      <c r="AN23" s="333">
        <f>'P.V  Juin'!AN22</f>
        <v>9</v>
      </c>
      <c r="AO23" s="332">
        <f>'P.V  Juin'!AO22</f>
        <v>0</v>
      </c>
      <c r="AP23" s="333">
        <f>'P.V  Juin'!AP22</f>
        <v>12</v>
      </c>
      <c r="AQ23" s="332">
        <f>'P.V  Juin'!AQ22</f>
        <v>3</v>
      </c>
      <c r="AR23" s="333">
        <f>'P.V  Juin'!AR22</f>
        <v>10.5</v>
      </c>
      <c r="AS23" s="332">
        <f>'P.V  Juin'!AS22</f>
        <v>6</v>
      </c>
      <c r="AT23" s="333">
        <f>'P.V  Juin'!AT22</f>
        <v>13.5</v>
      </c>
      <c r="AU23" s="332">
        <f>'P.V  Juin'!AU22</f>
        <v>3</v>
      </c>
      <c r="AV23" s="333">
        <f>'P.V  Juin'!AV22</f>
        <v>13.5</v>
      </c>
      <c r="AW23" s="332">
        <f>'P.V  Juin'!AW22</f>
        <v>3</v>
      </c>
      <c r="AX23" s="333">
        <f>'P.V  Juin'!AX22</f>
        <v>10</v>
      </c>
      <c r="AY23" s="332">
        <f>'P.V  Juin'!AY22</f>
        <v>3</v>
      </c>
      <c r="AZ23" s="333">
        <f>'P.V  Juin'!AZ22</f>
        <v>10</v>
      </c>
      <c r="BA23" s="332">
        <f>'P.V  Juin'!BA22</f>
        <v>3</v>
      </c>
      <c r="BB23" s="334">
        <f>'P.V  Juin'!BB22</f>
        <v>10.95</v>
      </c>
      <c r="BC23" s="335">
        <f>'P.V  Juin'!BC22</f>
        <v>30</v>
      </c>
      <c r="BD23" s="333">
        <f>'P.V  Juin'!BD22</f>
        <v>11.45</v>
      </c>
      <c r="BE23" s="336">
        <f>'P.V  Juin'!BE22</f>
        <v>60</v>
      </c>
      <c r="BF23" s="283" t="str">
        <f>'P.V  Juin'!BF22</f>
        <v>Admis(e)</v>
      </c>
      <c r="BG23" s="73" t="str">
        <f>'P.V  Juin'!BG22</f>
        <v>Normale</v>
      </c>
      <c r="BH23" s="73">
        <f>'P.V  Juin'!BH22</f>
        <v>0</v>
      </c>
    </row>
    <row r="24" spans="1:60" s="73" customFormat="1" ht="22.5" customHeight="1">
      <c r="A24" s="337">
        <f>'P.V  Juin'!A23</f>
        <v>11</v>
      </c>
      <c r="B24" s="328" t="str">
        <f>'P.V  Juin'!B23</f>
        <v>08DR161</v>
      </c>
      <c r="C24" s="328" t="str">
        <f>'P.V  Juin'!C23</f>
        <v>DJABRI</v>
      </c>
      <c r="D24" s="328" t="str">
        <f>'P.V  Juin'!D23</f>
        <v>Siham</v>
      </c>
      <c r="E24" s="329" t="str">
        <f>'P.V  Juin'!E23</f>
        <v>29/09/1986</v>
      </c>
      <c r="F24" s="329" t="str">
        <f>'P.V  Juin'!F23</f>
        <v>Aokas</v>
      </c>
      <c r="G24" s="330">
        <f>'P.V  Juin'!G23</f>
        <v>9.6666666666666661</v>
      </c>
      <c r="H24" s="331">
        <f>'P.V  Juin'!H23</f>
        <v>0</v>
      </c>
      <c r="I24" s="282">
        <f>'P.V  Juin'!I23</f>
        <v>4.5</v>
      </c>
      <c r="J24" s="331">
        <f>'P.V  Juin'!J23</f>
        <v>0</v>
      </c>
      <c r="K24" s="282">
        <f>'P.V  Juin'!K23</f>
        <v>7</v>
      </c>
      <c r="L24" s="331">
        <f>'P.V  Juin'!L23</f>
        <v>0</v>
      </c>
      <c r="M24" s="282">
        <f>'P.V  Juin'!M23</f>
        <v>7.0555555555555545</v>
      </c>
      <c r="N24" s="332">
        <f>'P.V  Juin'!N23</f>
        <v>0</v>
      </c>
      <c r="O24" s="282">
        <f>'P.V  Juin'!O23</f>
        <v>6.5</v>
      </c>
      <c r="P24" s="331">
        <f>'P.V  Juin'!P23</f>
        <v>0</v>
      </c>
      <c r="Q24" s="282">
        <f>'P.V  Juin'!Q23</f>
        <v>4.5</v>
      </c>
      <c r="R24" s="331">
        <f>'P.V  Juin'!R23</f>
        <v>0</v>
      </c>
      <c r="S24" s="282">
        <f>'P.V  Juin'!S23</f>
        <v>5.5</v>
      </c>
      <c r="T24" s="332">
        <f>'P.V  Juin'!T23</f>
        <v>0</v>
      </c>
      <c r="U24" s="282">
        <f>'P.V  Juin'!U23</f>
        <v>12</v>
      </c>
      <c r="V24" s="331">
        <f>'P.V  Juin'!V23</f>
        <v>3</v>
      </c>
      <c r="W24" s="282">
        <f>'P.V  Juin'!W23</f>
        <v>12</v>
      </c>
      <c r="X24" s="332">
        <f>'P.V  Juin'!X23</f>
        <v>3</v>
      </c>
      <c r="Y24" s="282">
        <f>'P.V  Juin'!Y23</f>
        <v>3.5</v>
      </c>
      <c r="Z24" s="331">
        <f>'P.V  Juin'!Z23</f>
        <v>0</v>
      </c>
      <c r="AA24" s="282">
        <f>'P.V  Juin'!AA23</f>
        <v>3.5</v>
      </c>
      <c r="AB24" s="331">
        <f>'P.V  Juin'!AB23</f>
        <v>0</v>
      </c>
      <c r="AC24" s="282">
        <f>'P.V  Juin'!AC23</f>
        <v>6.8833333333333329</v>
      </c>
      <c r="AD24" s="306">
        <f>'P.V  Juin'!AD23</f>
        <v>3</v>
      </c>
      <c r="AE24" s="283" t="str">
        <f>'P.V  Juin'!AE23</f>
        <v>Rattrapage</v>
      </c>
      <c r="AF24" s="336">
        <f>'P.V  Juin'!AF23</f>
        <v>9.6666666666666661</v>
      </c>
      <c r="AG24" s="332">
        <f>'P.V  Juin'!AG23</f>
        <v>0</v>
      </c>
      <c r="AH24" s="333">
        <f>'P.V  Juin'!AH23</f>
        <v>8.3333333333333339</v>
      </c>
      <c r="AI24" s="332">
        <f>'P.V  Juin'!AI23</f>
        <v>0</v>
      </c>
      <c r="AJ24" s="333">
        <f>'P.V  Juin'!AJ23</f>
        <v>9.6666666666666661</v>
      </c>
      <c r="AK24" s="332">
        <f>'P.V  Juin'!AK23</f>
        <v>0</v>
      </c>
      <c r="AL24" s="333">
        <f>'P.V  Juin'!AL23</f>
        <v>9.2222222222222214</v>
      </c>
      <c r="AM24" s="332">
        <f>'P.V  Juin'!AM23</f>
        <v>0</v>
      </c>
      <c r="AN24" s="333">
        <f>'P.V  Juin'!AN23</f>
        <v>7</v>
      </c>
      <c r="AO24" s="332">
        <f>'P.V  Juin'!AO23</f>
        <v>0</v>
      </c>
      <c r="AP24" s="333">
        <f>'P.V  Juin'!AP23</f>
        <v>11</v>
      </c>
      <c r="AQ24" s="332">
        <f>'P.V  Juin'!AQ23</f>
        <v>3</v>
      </c>
      <c r="AR24" s="333">
        <f>'P.V  Juin'!AR23</f>
        <v>9</v>
      </c>
      <c r="AS24" s="332">
        <f>'P.V  Juin'!AS23</f>
        <v>3</v>
      </c>
      <c r="AT24" s="333">
        <f>'P.V  Juin'!AT23</f>
        <v>11.5</v>
      </c>
      <c r="AU24" s="332">
        <f>'P.V  Juin'!AU23</f>
        <v>3</v>
      </c>
      <c r="AV24" s="333">
        <f>'P.V  Juin'!AV23</f>
        <v>11.5</v>
      </c>
      <c r="AW24" s="332">
        <f>'P.V  Juin'!AW23</f>
        <v>3</v>
      </c>
      <c r="AX24" s="333">
        <f>'P.V  Juin'!AX23</f>
        <v>10</v>
      </c>
      <c r="AY24" s="332">
        <f>'P.V  Juin'!AY23</f>
        <v>3</v>
      </c>
      <c r="AZ24" s="333">
        <f>'P.V  Juin'!AZ23</f>
        <v>10</v>
      </c>
      <c r="BA24" s="332">
        <f>'P.V  Juin'!BA23</f>
        <v>3</v>
      </c>
      <c r="BB24" s="334">
        <f>'P.V  Juin'!BB23</f>
        <v>9.4833333333333325</v>
      </c>
      <c r="BC24" s="335">
        <f>'P.V  Juin'!BC23</f>
        <v>9</v>
      </c>
      <c r="BD24" s="333">
        <f>'P.V  Juin'!BD23</f>
        <v>8.1833333333333336</v>
      </c>
      <c r="BE24" s="336">
        <f>'P.V  Juin'!BE23</f>
        <v>12</v>
      </c>
      <c r="BF24" s="283" t="str">
        <f>'P.V  Juin'!BF23</f>
        <v>Rattrapage</v>
      </c>
      <c r="BG24" s="73">
        <f>'P.V  Juin'!BG23</f>
        <v>0</v>
      </c>
      <c r="BH24" s="73">
        <f>'P.V  Juin'!BH23</f>
        <v>0</v>
      </c>
    </row>
    <row r="25" spans="1:60" s="73" customFormat="1" ht="22.5" customHeight="1">
      <c r="A25" s="337">
        <f>'P.V  Juin'!A24</f>
        <v>12</v>
      </c>
      <c r="B25" s="328" t="str">
        <f>'P.V  Juin'!B24</f>
        <v>10DR518</v>
      </c>
      <c r="C25" s="328" t="str">
        <f>'P.V  Juin'!C24</f>
        <v>DJAOUD</v>
      </c>
      <c r="D25" s="328" t="str">
        <f>'P.V  Juin'!D24</f>
        <v>Hayat</v>
      </c>
      <c r="E25" s="329" t="str">
        <f>'P.V  Juin'!E24</f>
        <v>08/01/1991</v>
      </c>
      <c r="F25" s="329" t="str">
        <f>'P.V  Juin'!F24</f>
        <v>Akbou</v>
      </c>
      <c r="G25" s="330">
        <f>'P.V  Juin'!G24</f>
        <v>12.666666666666666</v>
      </c>
      <c r="H25" s="331">
        <f>'P.V  Juin'!H24</f>
        <v>6</v>
      </c>
      <c r="I25" s="282">
        <f>'P.V  Juin'!I24</f>
        <v>11.416666666666666</v>
      </c>
      <c r="J25" s="331">
        <f>'P.V  Juin'!J24</f>
        <v>6</v>
      </c>
      <c r="K25" s="282">
        <f>'P.V  Juin'!K24</f>
        <v>12.666666666666666</v>
      </c>
      <c r="L25" s="331">
        <f>'P.V  Juin'!L24</f>
        <v>6</v>
      </c>
      <c r="M25" s="282">
        <f>'P.V  Juin'!M24</f>
        <v>12.25</v>
      </c>
      <c r="N25" s="332">
        <f>'P.V  Juin'!N24</f>
        <v>18</v>
      </c>
      <c r="O25" s="282">
        <f>'P.V  Juin'!O24</f>
        <v>7.5</v>
      </c>
      <c r="P25" s="331">
        <f>'P.V  Juin'!P24</f>
        <v>0</v>
      </c>
      <c r="Q25" s="282">
        <f>'P.V  Juin'!Q24</f>
        <v>10</v>
      </c>
      <c r="R25" s="331">
        <f>'P.V  Juin'!R24</f>
        <v>3</v>
      </c>
      <c r="S25" s="282">
        <f>'P.V  Juin'!S24</f>
        <v>8.75</v>
      </c>
      <c r="T25" s="332">
        <f>'P.V  Juin'!T24</f>
        <v>3</v>
      </c>
      <c r="U25" s="282">
        <f>'P.V  Juin'!U24</f>
        <v>11</v>
      </c>
      <c r="V25" s="331">
        <f>'P.V  Juin'!V24</f>
        <v>3</v>
      </c>
      <c r="W25" s="282">
        <f>'P.V  Juin'!W24</f>
        <v>11</v>
      </c>
      <c r="X25" s="332">
        <f>'P.V  Juin'!X24</f>
        <v>3</v>
      </c>
      <c r="Y25" s="282">
        <f>'P.V  Juin'!Y24</f>
        <v>16.5</v>
      </c>
      <c r="Z25" s="331">
        <f>'P.V  Juin'!Z24</f>
        <v>3</v>
      </c>
      <c r="AA25" s="282">
        <f>'P.V  Juin'!AA24</f>
        <v>16.5</v>
      </c>
      <c r="AB25" s="331">
        <f>'P.V  Juin'!AB24</f>
        <v>3</v>
      </c>
      <c r="AC25" s="282">
        <f>'P.V  Juin'!AC24</f>
        <v>11.85</v>
      </c>
      <c r="AD25" s="306">
        <f>'P.V  Juin'!AD24</f>
        <v>30</v>
      </c>
      <c r="AE25" s="283" t="str">
        <f>'P.V  Juin'!AE24</f>
        <v>Admis(e)</v>
      </c>
      <c r="AF25" s="336">
        <f>'P.V  Juin'!AF24</f>
        <v>12.833333333333334</v>
      </c>
      <c r="AG25" s="332">
        <f>'P.V  Juin'!AG24</f>
        <v>6</v>
      </c>
      <c r="AH25" s="333">
        <f>'P.V  Juin'!AH24</f>
        <v>12</v>
      </c>
      <c r="AI25" s="332">
        <f>'P.V  Juin'!AI24</f>
        <v>6</v>
      </c>
      <c r="AJ25" s="333">
        <f>'P.V  Juin'!AJ24</f>
        <v>10.5</v>
      </c>
      <c r="AK25" s="332">
        <f>'P.V  Juin'!AK24</f>
        <v>6</v>
      </c>
      <c r="AL25" s="333">
        <f>'P.V  Juin'!AL24</f>
        <v>11.777777777777779</v>
      </c>
      <c r="AM25" s="332">
        <f>'P.V  Juin'!AM24</f>
        <v>18</v>
      </c>
      <c r="AN25" s="333">
        <f>'P.V  Juin'!AN24</f>
        <v>6</v>
      </c>
      <c r="AO25" s="332">
        <f>'P.V  Juin'!AO24</f>
        <v>0</v>
      </c>
      <c r="AP25" s="333">
        <f>'P.V  Juin'!AP24</f>
        <v>11</v>
      </c>
      <c r="AQ25" s="332">
        <f>'P.V  Juin'!AQ24</f>
        <v>3</v>
      </c>
      <c r="AR25" s="333">
        <f>'P.V  Juin'!AR24</f>
        <v>8.5</v>
      </c>
      <c r="AS25" s="332">
        <f>'P.V  Juin'!AS24</f>
        <v>3</v>
      </c>
      <c r="AT25" s="333">
        <f>'P.V  Juin'!AT24</f>
        <v>11</v>
      </c>
      <c r="AU25" s="332">
        <f>'P.V  Juin'!AU24</f>
        <v>3</v>
      </c>
      <c r="AV25" s="333">
        <f>'P.V  Juin'!AV24</f>
        <v>11</v>
      </c>
      <c r="AW25" s="332">
        <f>'P.V  Juin'!AW24</f>
        <v>3</v>
      </c>
      <c r="AX25" s="333">
        <f>'P.V  Juin'!AX24</f>
        <v>8</v>
      </c>
      <c r="AY25" s="332">
        <f>'P.V  Juin'!AY24</f>
        <v>0</v>
      </c>
      <c r="AZ25" s="333">
        <f>'P.V  Juin'!AZ24</f>
        <v>8</v>
      </c>
      <c r="BA25" s="332">
        <f>'P.V  Juin'!BA24</f>
        <v>0</v>
      </c>
      <c r="BB25" s="334">
        <f>'P.V  Juin'!BB24</f>
        <v>10.666666666666668</v>
      </c>
      <c r="BC25" s="335">
        <f>'P.V  Juin'!BC24</f>
        <v>30</v>
      </c>
      <c r="BD25" s="333">
        <f>'P.V  Juin'!BD24</f>
        <v>11.258333333333333</v>
      </c>
      <c r="BE25" s="336">
        <f>'P.V  Juin'!BE24</f>
        <v>60</v>
      </c>
      <c r="BF25" s="283" t="str">
        <f>'P.V  Juin'!BF24</f>
        <v>Admis(e)</v>
      </c>
      <c r="BG25" s="73" t="str">
        <f>'P.V  Juin'!BG24</f>
        <v>Normale</v>
      </c>
      <c r="BH25" s="73">
        <f>'P.V  Juin'!BH24</f>
        <v>0</v>
      </c>
    </row>
    <row r="26" spans="1:60" s="73" customFormat="1" ht="22.5" customHeight="1">
      <c r="A26" s="337">
        <f>'P.V  Juin'!A25</f>
        <v>13</v>
      </c>
      <c r="B26" s="328" t="str">
        <f>'P.V  Juin'!B25</f>
        <v>08DR09T16</v>
      </c>
      <c r="C26" s="328" t="str">
        <f>'P.V  Juin'!C25</f>
        <v>HANI</v>
      </c>
      <c r="D26" s="328" t="str">
        <f>'P.V  Juin'!D25</f>
        <v>Seddik</v>
      </c>
      <c r="E26" s="329" t="str">
        <f>'P.V  Juin'!E25</f>
        <v>21/09/1987</v>
      </c>
      <c r="F26" s="329" t="str">
        <f>'P.V  Juin'!F25</f>
        <v>Semaoun</v>
      </c>
      <c r="G26" s="330">
        <f>'P.V  Juin'!G25</f>
        <v>5.666666666666667</v>
      </c>
      <c r="H26" s="331">
        <f>'P.V  Juin'!H25</f>
        <v>0</v>
      </c>
      <c r="I26" s="282">
        <f>'P.V  Juin'!I25</f>
        <v>5.333333333333333</v>
      </c>
      <c r="J26" s="331">
        <f>'P.V  Juin'!J25</f>
        <v>0</v>
      </c>
      <c r="K26" s="282">
        <f>'P.V  Juin'!K25</f>
        <v>8.5</v>
      </c>
      <c r="L26" s="331">
        <f>'P.V  Juin'!L25</f>
        <v>0</v>
      </c>
      <c r="M26" s="282">
        <f>'P.V  Juin'!M25</f>
        <v>6.5</v>
      </c>
      <c r="N26" s="332">
        <f>'P.V  Juin'!N25</f>
        <v>0</v>
      </c>
      <c r="O26" s="282">
        <f>'P.V  Juin'!O25</f>
        <v>7.5</v>
      </c>
      <c r="P26" s="331">
        <f>'P.V  Juin'!P25</f>
        <v>0</v>
      </c>
      <c r="Q26" s="282">
        <f>'P.V  Juin'!Q25</f>
        <v>5</v>
      </c>
      <c r="R26" s="331">
        <f>'P.V  Juin'!R25</f>
        <v>0</v>
      </c>
      <c r="S26" s="282">
        <f>'P.V  Juin'!S25</f>
        <v>6.25</v>
      </c>
      <c r="T26" s="332">
        <f>'P.V  Juin'!T25</f>
        <v>0</v>
      </c>
      <c r="U26" s="282">
        <f>'P.V  Juin'!U25</f>
        <v>11</v>
      </c>
      <c r="V26" s="331">
        <f>'P.V  Juin'!V25</f>
        <v>3</v>
      </c>
      <c r="W26" s="282">
        <f>'P.V  Juin'!W25</f>
        <v>11</v>
      </c>
      <c r="X26" s="332">
        <f>'P.V  Juin'!X25</f>
        <v>3</v>
      </c>
      <c r="Y26" s="282">
        <f>'P.V  Juin'!Y25</f>
        <v>4</v>
      </c>
      <c r="Z26" s="331">
        <f>'P.V  Juin'!Z25</f>
        <v>0</v>
      </c>
      <c r="AA26" s="282">
        <f>'P.V  Juin'!AA25</f>
        <v>4</v>
      </c>
      <c r="AB26" s="331">
        <f>'P.V  Juin'!AB25</f>
        <v>0</v>
      </c>
      <c r="AC26" s="282">
        <f>'P.V  Juin'!AC25</f>
        <v>6.65</v>
      </c>
      <c r="AD26" s="306">
        <f>'P.V  Juin'!AD25</f>
        <v>3</v>
      </c>
      <c r="AE26" s="283" t="str">
        <f>'P.V  Juin'!AE25</f>
        <v>Rattrapage</v>
      </c>
      <c r="AF26" s="336" t="e">
        <f>'P.V  Juin'!AF25</f>
        <v>#VALUE!</v>
      </c>
      <c r="AG26" s="332" t="e">
        <f>'P.V  Juin'!AG25</f>
        <v>#VALUE!</v>
      </c>
      <c r="AH26" s="333" t="e">
        <f>'P.V  Juin'!AH25</f>
        <v>#VALUE!</v>
      </c>
      <c r="AI26" s="332" t="e">
        <f>'P.V  Juin'!AI25</f>
        <v>#VALUE!</v>
      </c>
      <c r="AJ26" s="333" t="str">
        <f>'P.V  Juin'!AJ25</f>
        <v>Exclu</v>
      </c>
      <c r="AK26" s="332">
        <f>'P.V  Juin'!AK25</f>
        <v>6</v>
      </c>
      <c r="AL26" s="333" t="e">
        <f>'P.V  Juin'!AL25</f>
        <v>#VALUE!</v>
      </c>
      <c r="AM26" s="332" t="e">
        <f>'P.V  Juin'!AM25</f>
        <v>#VALUE!</v>
      </c>
      <c r="AN26" s="333" t="str">
        <f>'P.V  Juin'!AN25</f>
        <v>\</v>
      </c>
      <c r="AO26" s="332">
        <f>'P.V  Juin'!AO25</f>
        <v>3</v>
      </c>
      <c r="AP26" s="333">
        <f>'P.V  Juin'!AP25</f>
        <v>11</v>
      </c>
      <c r="AQ26" s="332">
        <f>'P.V  Juin'!AQ25</f>
        <v>3</v>
      </c>
      <c r="AR26" s="333" t="e">
        <f>'P.V  Juin'!AR25</f>
        <v>#VALUE!</v>
      </c>
      <c r="AS26" s="332" t="e">
        <f>'P.V  Juin'!AS25</f>
        <v>#VALUE!</v>
      </c>
      <c r="AT26" s="333" t="str">
        <f>'P.V  Juin'!AT25</f>
        <v>\</v>
      </c>
      <c r="AU26" s="332">
        <f>'P.V  Juin'!AU25</f>
        <v>3</v>
      </c>
      <c r="AV26" s="333" t="str">
        <f>'P.V  Juin'!AV25</f>
        <v>\</v>
      </c>
      <c r="AW26" s="332">
        <f>'P.V  Juin'!AW25</f>
        <v>3</v>
      </c>
      <c r="AX26" s="333" t="str">
        <f>'P.V  Juin'!AX25</f>
        <v>\</v>
      </c>
      <c r="AY26" s="332">
        <f>'P.V  Juin'!AY25</f>
        <v>3</v>
      </c>
      <c r="AZ26" s="333" t="str">
        <f>'P.V  Juin'!AZ25</f>
        <v>\</v>
      </c>
      <c r="BA26" s="332">
        <f>'P.V  Juin'!BA25</f>
        <v>3</v>
      </c>
      <c r="BB26" s="334" t="e">
        <f>'P.V  Juin'!BB25</f>
        <v>#VALUE!</v>
      </c>
      <c r="BC26" s="335" t="e">
        <f>'P.V  Juin'!BC25</f>
        <v>#VALUE!</v>
      </c>
      <c r="BD26" s="333" t="e">
        <f>'P.V  Juin'!BD25</f>
        <v>#VALUE!</v>
      </c>
      <c r="BE26" s="336" t="e">
        <f>'P.V  Juin'!BE25</f>
        <v>#VALUE!</v>
      </c>
      <c r="BF26" s="283" t="str">
        <f>'P.V  Juin'!BF25</f>
        <v>Rattrapage</v>
      </c>
      <c r="BG26" s="73">
        <f>'P.V  Juin'!BG25</f>
        <v>0</v>
      </c>
      <c r="BH26" s="73">
        <f>'P.V  Juin'!BH25</f>
        <v>0</v>
      </c>
    </row>
    <row r="27" spans="1:60" s="73" customFormat="1" ht="22.5" customHeight="1">
      <c r="A27" s="337">
        <f>'P.V  Juin'!A26</f>
        <v>14</v>
      </c>
      <c r="B27" s="328" t="str">
        <f>'P.V  Juin'!B26</f>
        <v>10DR149</v>
      </c>
      <c r="C27" s="328" t="str">
        <f>'P.V  Juin'!C26</f>
        <v>IDRI</v>
      </c>
      <c r="D27" s="328" t="str">
        <f>'P.V  Juin'!D26</f>
        <v>Rami</v>
      </c>
      <c r="E27" s="329" t="str">
        <f>'P.V  Juin'!E26</f>
        <v>02/10/1990</v>
      </c>
      <c r="F27" s="329" t="str">
        <f>'P.V  Juin'!F26</f>
        <v>Amizour</v>
      </c>
      <c r="G27" s="330">
        <f>'P.V  Juin'!G26</f>
        <v>13</v>
      </c>
      <c r="H27" s="331">
        <f>'P.V  Juin'!H26</f>
        <v>6</v>
      </c>
      <c r="I27" s="282">
        <f>'P.V  Juin'!I26</f>
        <v>9.75</v>
      </c>
      <c r="J27" s="331">
        <f>'P.V  Juin'!J26</f>
        <v>0</v>
      </c>
      <c r="K27" s="282">
        <f>'P.V  Juin'!K26</f>
        <v>10</v>
      </c>
      <c r="L27" s="331">
        <f>'P.V  Juin'!L26</f>
        <v>6</v>
      </c>
      <c r="M27" s="282">
        <f>'P.V  Juin'!M26</f>
        <v>10.916666666666666</v>
      </c>
      <c r="N27" s="332">
        <f>'P.V  Juin'!N26</f>
        <v>18</v>
      </c>
      <c r="O27" s="282">
        <f>'P.V  Juin'!O26</f>
        <v>7</v>
      </c>
      <c r="P27" s="331">
        <f>'P.V  Juin'!P26</f>
        <v>0</v>
      </c>
      <c r="Q27" s="282">
        <f>'P.V  Juin'!Q26</f>
        <v>5</v>
      </c>
      <c r="R27" s="331">
        <f>'P.V  Juin'!R26</f>
        <v>0</v>
      </c>
      <c r="S27" s="282">
        <f>'P.V  Juin'!S26</f>
        <v>6</v>
      </c>
      <c r="T27" s="332">
        <f>'P.V  Juin'!T26</f>
        <v>0</v>
      </c>
      <c r="U27" s="282">
        <f>'P.V  Juin'!U26</f>
        <v>14</v>
      </c>
      <c r="V27" s="331">
        <f>'P.V  Juin'!V26</f>
        <v>3</v>
      </c>
      <c r="W27" s="282">
        <f>'P.V  Juin'!W26</f>
        <v>14</v>
      </c>
      <c r="X27" s="332">
        <f>'P.V  Juin'!X26</f>
        <v>3</v>
      </c>
      <c r="Y27" s="282">
        <f>'P.V  Juin'!Y26</f>
        <v>11.5</v>
      </c>
      <c r="Z27" s="331">
        <f>'P.V  Juin'!Z26</f>
        <v>3</v>
      </c>
      <c r="AA27" s="282">
        <f>'P.V  Juin'!AA26</f>
        <v>11.5</v>
      </c>
      <c r="AB27" s="331">
        <f>'P.V  Juin'!AB26</f>
        <v>3</v>
      </c>
      <c r="AC27" s="282">
        <f>'P.V  Juin'!AC26</f>
        <v>10.3</v>
      </c>
      <c r="AD27" s="306">
        <f>'P.V  Juin'!AD26</f>
        <v>30</v>
      </c>
      <c r="AE27" s="283" t="str">
        <f>'P.V  Juin'!AE26</f>
        <v>Admis(e)</v>
      </c>
      <c r="AF27" s="336">
        <f>'P.V  Juin'!AF26</f>
        <v>12.166666666666666</v>
      </c>
      <c r="AG27" s="332">
        <f>'P.V  Juin'!AG26</f>
        <v>6</v>
      </c>
      <c r="AH27" s="333">
        <f>'P.V  Juin'!AH26</f>
        <v>16</v>
      </c>
      <c r="AI27" s="332">
        <f>'P.V  Juin'!AI26</f>
        <v>6</v>
      </c>
      <c r="AJ27" s="333">
        <f>'P.V  Juin'!AJ26</f>
        <v>11.666666666666666</v>
      </c>
      <c r="AK27" s="332">
        <f>'P.V  Juin'!AK26</f>
        <v>6</v>
      </c>
      <c r="AL27" s="333">
        <f>'P.V  Juin'!AL26</f>
        <v>13.277777777777777</v>
      </c>
      <c r="AM27" s="332">
        <f>'P.V  Juin'!AM26</f>
        <v>18</v>
      </c>
      <c r="AN27" s="333">
        <f>'P.V  Juin'!AN26</f>
        <v>10.5</v>
      </c>
      <c r="AO27" s="332">
        <f>'P.V  Juin'!AO26</f>
        <v>3</v>
      </c>
      <c r="AP27" s="333">
        <f>'P.V  Juin'!AP26</f>
        <v>12</v>
      </c>
      <c r="AQ27" s="332">
        <f>'P.V  Juin'!AQ26</f>
        <v>3</v>
      </c>
      <c r="AR27" s="333">
        <f>'P.V  Juin'!AR26</f>
        <v>11.25</v>
      </c>
      <c r="AS27" s="332">
        <f>'P.V  Juin'!AS26</f>
        <v>6</v>
      </c>
      <c r="AT27" s="333">
        <f>'P.V  Juin'!AT26</f>
        <v>14.5</v>
      </c>
      <c r="AU27" s="332">
        <f>'P.V  Juin'!AU26</f>
        <v>3</v>
      </c>
      <c r="AV27" s="333">
        <f>'P.V  Juin'!AV26</f>
        <v>14.5</v>
      </c>
      <c r="AW27" s="332">
        <f>'P.V  Juin'!AW26</f>
        <v>3</v>
      </c>
      <c r="AX27" s="333">
        <f>'P.V  Juin'!AX26</f>
        <v>15.5</v>
      </c>
      <c r="AY27" s="332">
        <f>'P.V  Juin'!AY26</f>
        <v>3</v>
      </c>
      <c r="AZ27" s="333">
        <f>'P.V  Juin'!AZ26</f>
        <v>15.5</v>
      </c>
      <c r="BA27" s="332">
        <f>'P.V  Juin'!BA26</f>
        <v>3</v>
      </c>
      <c r="BB27" s="334">
        <f>'P.V  Juin'!BB26</f>
        <v>13.216666666666665</v>
      </c>
      <c r="BC27" s="335">
        <f>'P.V  Juin'!BC26</f>
        <v>30</v>
      </c>
      <c r="BD27" s="333">
        <f>'P.V  Juin'!BD26</f>
        <v>11.758333333333333</v>
      </c>
      <c r="BE27" s="336">
        <f>'P.V  Juin'!BE26</f>
        <v>60</v>
      </c>
      <c r="BF27" s="283" t="str">
        <f>'P.V  Juin'!BF26</f>
        <v>Admis(e)</v>
      </c>
      <c r="BG27" s="73" t="str">
        <f>'P.V  Juin'!BG26</f>
        <v>Normale</v>
      </c>
      <c r="BH27" s="73" t="str">
        <f>'P.V  Juin'!BH26</f>
        <v>Normale</v>
      </c>
    </row>
    <row r="28" spans="1:60" s="73" customFormat="1" ht="22.5" customHeight="1">
      <c r="A28" s="337">
        <f>'P.V  Juin'!A27</f>
        <v>15</v>
      </c>
      <c r="B28" s="328" t="str">
        <f>'P.V  Juin'!B27</f>
        <v>11DR0886</v>
      </c>
      <c r="C28" s="328" t="str">
        <f>'P.V  Juin'!C27</f>
        <v>IHADDADEN</v>
      </c>
      <c r="D28" s="328" t="str">
        <f>'P.V  Juin'!D27</f>
        <v>Sonia</v>
      </c>
      <c r="E28" s="329" t="str">
        <f>'P.V  Juin'!E27</f>
        <v>02/01/1992</v>
      </c>
      <c r="F28" s="329" t="str">
        <f>'P.V  Juin'!F27</f>
        <v>Akbou</v>
      </c>
      <c r="G28" s="330">
        <f>'P.V  Juin'!G27</f>
        <v>12.333333333333334</v>
      </c>
      <c r="H28" s="331">
        <f>'P.V  Juin'!H27</f>
        <v>6</v>
      </c>
      <c r="I28" s="282">
        <f>'P.V  Juin'!I27</f>
        <v>10.5</v>
      </c>
      <c r="J28" s="331">
        <f>'P.V  Juin'!J27</f>
        <v>6</v>
      </c>
      <c r="K28" s="282">
        <f>'P.V  Juin'!K27</f>
        <v>11.666666666666666</v>
      </c>
      <c r="L28" s="331">
        <f>'P.V  Juin'!L27</f>
        <v>6</v>
      </c>
      <c r="M28" s="282">
        <f>'P.V  Juin'!M27</f>
        <v>11.5</v>
      </c>
      <c r="N28" s="332">
        <f>'P.V  Juin'!N27</f>
        <v>18</v>
      </c>
      <c r="O28" s="282">
        <f>'P.V  Juin'!O27</f>
        <v>11.5</v>
      </c>
      <c r="P28" s="331">
        <f>'P.V  Juin'!P27</f>
        <v>3</v>
      </c>
      <c r="Q28" s="282">
        <f>'P.V  Juin'!Q27</f>
        <v>10</v>
      </c>
      <c r="R28" s="331">
        <f>'P.V  Juin'!R27</f>
        <v>3</v>
      </c>
      <c r="S28" s="282">
        <f>'P.V  Juin'!S27</f>
        <v>10.75</v>
      </c>
      <c r="T28" s="332">
        <f>'P.V  Juin'!T27</f>
        <v>6</v>
      </c>
      <c r="U28" s="282">
        <f>'P.V  Juin'!U27</f>
        <v>14</v>
      </c>
      <c r="V28" s="331">
        <f>'P.V  Juin'!V27</f>
        <v>3</v>
      </c>
      <c r="W28" s="282">
        <f>'P.V  Juin'!W27</f>
        <v>14</v>
      </c>
      <c r="X28" s="332">
        <f>'P.V  Juin'!X27</f>
        <v>3</v>
      </c>
      <c r="Y28" s="282">
        <f>'P.V  Juin'!Y27</f>
        <v>11</v>
      </c>
      <c r="Z28" s="331">
        <f>'P.V  Juin'!Z27</f>
        <v>3</v>
      </c>
      <c r="AA28" s="282">
        <f>'P.V  Juin'!AA27</f>
        <v>11</v>
      </c>
      <c r="AB28" s="331">
        <f>'P.V  Juin'!AB27</f>
        <v>3</v>
      </c>
      <c r="AC28" s="282">
        <f>'P.V  Juin'!AC27</f>
        <v>11.55</v>
      </c>
      <c r="AD28" s="306">
        <f>'P.V  Juin'!AD27</f>
        <v>30</v>
      </c>
      <c r="AE28" s="283" t="str">
        <f>'P.V  Juin'!AE27</f>
        <v>Admis(e)</v>
      </c>
      <c r="AF28" s="336">
        <f>'P.V  Juin'!AF27</f>
        <v>13.666666666666666</v>
      </c>
      <c r="AG28" s="332">
        <f>'P.V  Juin'!AG27</f>
        <v>6</v>
      </c>
      <c r="AH28" s="333">
        <f>'P.V  Juin'!AH27</f>
        <v>15</v>
      </c>
      <c r="AI28" s="332">
        <f>'P.V  Juin'!AI27</f>
        <v>6</v>
      </c>
      <c r="AJ28" s="333">
        <f>'P.V  Juin'!AJ27</f>
        <v>12.333333333333334</v>
      </c>
      <c r="AK28" s="332">
        <f>'P.V  Juin'!AK27</f>
        <v>6</v>
      </c>
      <c r="AL28" s="333">
        <f>'P.V  Juin'!AL27</f>
        <v>13.666666666666666</v>
      </c>
      <c r="AM28" s="332">
        <f>'P.V  Juin'!AM27</f>
        <v>18</v>
      </c>
      <c r="AN28" s="333">
        <f>'P.V  Juin'!AN27</f>
        <v>10</v>
      </c>
      <c r="AO28" s="332">
        <f>'P.V  Juin'!AO27</f>
        <v>3</v>
      </c>
      <c r="AP28" s="333">
        <f>'P.V  Juin'!AP27</f>
        <v>12</v>
      </c>
      <c r="AQ28" s="332">
        <f>'P.V  Juin'!AQ27</f>
        <v>3</v>
      </c>
      <c r="AR28" s="333">
        <f>'P.V  Juin'!AR27</f>
        <v>11</v>
      </c>
      <c r="AS28" s="332">
        <f>'P.V  Juin'!AS27</f>
        <v>6</v>
      </c>
      <c r="AT28" s="333">
        <f>'P.V  Juin'!AT27</f>
        <v>14</v>
      </c>
      <c r="AU28" s="332">
        <f>'P.V  Juin'!AU27</f>
        <v>3</v>
      </c>
      <c r="AV28" s="333">
        <f>'P.V  Juin'!AV27</f>
        <v>14</v>
      </c>
      <c r="AW28" s="332">
        <f>'P.V  Juin'!AW27</f>
        <v>3</v>
      </c>
      <c r="AX28" s="333">
        <f>'P.V  Juin'!AX27</f>
        <v>16</v>
      </c>
      <c r="AY28" s="332">
        <f>'P.V  Juin'!AY27</f>
        <v>3</v>
      </c>
      <c r="AZ28" s="333">
        <f>'P.V  Juin'!AZ27</f>
        <v>16</v>
      </c>
      <c r="BA28" s="332">
        <f>'P.V  Juin'!BA27</f>
        <v>3</v>
      </c>
      <c r="BB28" s="334">
        <f>'P.V  Juin'!BB27</f>
        <v>13.4</v>
      </c>
      <c r="BC28" s="335">
        <f>'P.V  Juin'!BC27</f>
        <v>30</v>
      </c>
      <c r="BD28" s="333">
        <f>'P.V  Juin'!BD27</f>
        <v>12.475000000000001</v>
      </c>
      <c r="BE28" s="336">
        <f>'P.V  Juin'!BE27</f>
        <v>60</v>
      </c>
      <c r="BF28" s="283" t="str">
        <f>'P.V  Juin'!BF27</f>
        <v>Admis(e)</v>
      </c>
      <c r="BG28" s="73" t="str">
        <f>'P.V  Juin'!BG27</f>
        <v>Normale</v>
      </c>
      <c r="BH28" s="73" t="str">
        <f>'P.V  Juin'!BH27</f>
        <v>Normale</v>
      </c>
    </row>
    <row r="29" spans="1:60" s="73" customFormat="1" ht="22.5" customHeight="1">
      <c r="A29" s="337">
        <f>'P.V  Juin'!A28</f>
        <v>16</v>
      </c>
      <c r="B29" s="328" t="str">
        <f>'P.V  Juin'!B28</f>
        <v>11DR0103</v>
      </c>
      <c r="C29" s="328" t="str">
        <f>'P.V  Juin'!C28</f>
        <v>IKHLEF</v>
      </c>
      <c r="D29" s="328" t="str">
        <f>'P.V  Juin'!D28</f>
        <v>Fatiha</v>
      </c>
      <c r="E29" s="329" t="str">
        <f>'P.V  Juin'!E28</f>
        <v>12/04/1991</v>
      </c>
      <c r="F29" s="329" t="str">
        <f>'P.V  Juin'!F28</f>
        <v>Bejaia</v>
      </c>
      <c r="G29" s="330">
        <f>'P.V  Juin'!G28</f>
        <v>14.333333333333334</v>
      </c>
      <c r="H29" s="331">
        <f>'P.V  Juin'!H28</f>
        <v>6</v>
      </c>
      <c r="I29" s="282">
        <f>'P.V  Juin'!I28</f>
        <v>4</v>
      </c>
      <c r="J29" s="331">
        <f>'P.V  Juin'!J28</f>
        <v>0</v>
      </c>
      <c r="K29" s="282">
        <f>'P.V  Juin'!K28</f>
        <v>12.166666666666666</v>
      </c>
      <c r="L29" s="331">
        <f>'P.V  Juin'!L28</f>
        <v>6</v>
      </c>
      <c r="M29" s="282">
        <f>'P.V  Juin'!M28</f>
        <v>10.166666666666666</v>
      </c>
      <c r="N29" s="332">
        <f>'P.V  Juin'!N28</f>
        <v>18</v>
      </c>
      <c r="O29" s="282">
        <f>'P.V  Juin'!O28</f>
        <v>8.5</v>
      </c>
      <c r="P29" s="331">
        <f>'P.V  Juin'!P28</f>
        <v>0</v>
      </c>
      <c r="Q29" s="282">
        <f>'P.V  Juin'!Q28</f>
        <v>10</v>
      </c>
      <c r="R29" s="331">
        <f>'P.V  Juin'!R28</f>
        <v>3</v>
      </c>
      <c r="S29" s="282">
        <f>'P.V  Juin'!S28</f>
        <v>9.25</v>
      </c>
      <c r="T29" s="332">
        <f>'P.V  Juin'!T28</f>
        <v>3</v>
      </c>
      <c r="U29" s="282">
        <f>'P.V  Juin'!U28</f>
        <v>11.5</v>
      </c>
      <c r="V29" s="331">
        <f>'P.V  Juin'!V28</f>
        <v>3</v>
      </c>
      <c r="W29" s="282">
        <f>'P.V  Juin'!W28</f>
        <v>11.5</v>
      </c>
      <c r="X29" s="332">
        <f>'P.V  Juin'!X28</f>
        <v>3</v>
      </c>
      <c r="Y29" s="282">
        <f>'P.V  Juin'!Y28</f>
        <v>5</v>
      </c>
      <c r="Z29" s="331">
        <f>'P.V  Juin'!Z28</f>
        <v>0</v>
      </c>
      <c r="AA29" s="282">
        <f>'P.V  Juin'!AA28</f>
        <v>5</v>
      </c>
      <c r="AB29" s="331">
        <f>'P.V  Juin'!AB28</f>
        <v>0</v>
      </c>
      <c r="AC29" s="282">
        <f>'P.V  Juin'!AC28</f>
        <v>9.6</v>
      </c>
      <c r="AD29" s="306">
        <f>'P.V  Juin'!AD28</f>
        <v>24</v>
      </c>
      <c r="AE29" s="283" t="str">
        <f>'P.V  Juin'!AE28</f>
        <v>Rattrapage</v>
      </c>
      <c r="AF29" s="336">
        <f>'P.V  Juin'!AF28</f>
        <v>13.5</v>
      </c>
      <c r="AG29" s="332">
        <f>'P.V  Juin'!AG28</f>
        <v>6</v>
      </c>
      <c r="AH29" s="333">
        <f>'P.V  Juin'!AH28</f>
        <v>10.666666666666666</v>
      </c>
      <c r="AI29" s="332">
        <f>'P.V  Juin'!AI28</f>
        <v>6</v>
      </c>
      <c r="AJ29" s="333">
        <f>'P.V  Juin'!AJ28</f>
        <v>10.333333333333334</v>
      </c>
      <c r="AK29" s="332">
        <f>'P.V  Juin'!AK28</f>
        <v>6</v>
      </c>
      <c r="AL29" s="333">
        <f>'P.V  Juin'!AL28</f>
        <v>11.5</v>
      </c>
      <c r="AM29" s="332">
        <f>'P.V  Juin'!AM28</f>
        <v>18</v>
      </c>
      <c r="AN29" s="333">
        <f>'P.V  Juin'!AN28</f>
        <v>8</v>
      </c>
      <c r="AO29" s="332">
        <f>'P.V  Juin'!AO28</f>
        <v>0</v>
      </c>
      <c r="AP29" s="333">
        <f>'P.V  Juin'!AP28</f>
        <v>12</v>
      </c>
      <c r="AQ29" s="332">
        <f>'P.V  Juin'!AQ28</f>
        <v>3</v>
      </c>
      <c r="AR29" s="333">
        <f>'P.V  Juin'!AR28</f>
        <v>10</v>
      </c>
      <c r="AS29" s="332">
        <f>'P.V  Juin'!AS28</f>
        <v>6</v>
      </c>
      <c r="AT29" s="333">
        <f>'P.V  Juin'!AT28</f>
        <v>12</v>
      </c>
      <c r="AU29" s="332">
        <f>'P.V  Juin'!AU28</f>
        <v>3</v>
      </c>
      <c r="AV29" s="333">
        <f>'P.V  Juin'!AV28</f>
        <v>12</v>
      </c>
      <c r="AW29" s="332">
        <f>'P.V  Juin'!AW28</f>
        <v>3</v>
      </c>
      <c r="AX29" s="333">
        <f>'P.V  Juin'!AX28</f>
        <v>11.5</v>
      </c>
      <c r="AY29" s="332">
        <f>'P.V  Juin'!AY28</f>
        <v>3</v>
      </c>
      <c r="AZ29" s="333">
        <f>'P.V  Juin'!AZ28</f>
        <v>11.5</v>
      </c>
      <c r="BA29" s="332">
        <f>'P.V  Juin'!BA28</f>
        <v>3</v>
      </c>
      <c r="BB29" s="334">
        <f>'P.V  Juin'!BB28</f>
        <v>11.25</v>
      </c>
      <c r="BC29" s="335">
        <f>'P.V  Juin'!BC28</f>
        <v>30</v>
      </c>
      <c r="BD29" s="333">
        <f>'P.V  Juin'!BD28</f>
        <v>10.425000000000001</v>
      </c>
      <c r="BE29" s="336">
        <f>'P.V  Juin'!BE28</f>
        <v>54</v>
      </c>
      <c r="BF29" s="283" t="str">
        <f>'P.V  Juin'!BF28</f>
        <v>Rattrapage</v>
      </c>
      <c r="BG29" s="73">
        <f>'P.V  Juin'!BG28</f>
        <v>0</v>
      </c>
      <c r="BH29" s="73">
        <f>'P.V  Juin'!BH28</f>
        <v>0</v>
      </c>
    </row>
    <row r="30" spans="1:60" s="73" customFormat="1" ht="22.5" customHeight="1">
      <c r="A30" s="337">
        <f>'P.V  Juin'!A29</f>
        <v>17</v>
      </c>
      <c r="B30" s="328" t="str">
        <f>'P.V  Juin'!B29</f>
        <v>10DR545</v>
      </c>
      <c r="C30" s="328" t="str">
        <f>'P.V  Juin'!C29</f>
        <v>KALI</v>
      </c>
      <c r="D30" s="328" t="str">
        <f>'P.V  Juin'!D29</f>
        <v>Sabrina</v>
      </c>
      <c r="E30" s="329" t="str">
        <f>'P.V  Juin'!E29</f>
        <v>10/05/1989</v>
      </c>
      <c r="F30" s="329" t="str">
        <f>'P.V  Juin'!F29</f>
        <v>Smaoun</v>
      </c>
      <c r="G30" s="330">
        <f>'P.V  Juin'!G29</f>
        <v>12</v>
      </c>
      <c r="H30" s="331">
        <f>'P.V  Juin'!H29</f>
        <v>6</v>
      </c>
      <c r="I30" s="282">
        <f>'P.V  Juin'!I29</f>
        <v>4.333333333333333</v>
      </c>
      <c r="J30" s="331">
        <f>'P.V  Juin'!J29</f>
        <v>0</v>
      </c>
      <c r="K30" s="282">
        <f>'P.V  Juin'!K29</f>
        <v>10.333333333333334</v>
      </c>
      <c r="L30" s="331">
        <f>'P.V  Juin'!L29</f>
        <v>6</v>
      </c>
      <c r="M30" s="282">
        <f>'P.V  Juin'!M29</f>
        <v>8.8888888888888875</v>
      </c>
      <c r="N30" s="332">
        <f>'P.V  Juin'!N29</f>
        <v>12</v>
      </c>
      <c r="O30" s="282">
        <f>'P.V  Juin'!O29</f>
        <v>8.5</v>
      </c>
      <c r="P30" s="331">
        <f>'P.V  Juin'!P29</f>
        <v>0</v>
      </c>
      <c r="Q30" s="282">
        <f>'P.V  Juin'!Q29</f>
        <v>10</v>
      </c>
      <c r="R30" s="331">
        <f>'P.V  Juin'!R29</f>
        <v>3</v>
      </c>
      <c r="S30" s="282">
        <f>'P.V  Juin'!S29</f>
        <v>9.25</v>
      </c>
      <c r="T30" s="332">
        <f>'P.V  Juin'!T29</f>
        <v>3</v>
      </c>
      <c r="U30" s="282">
        <f>'P.V  Juin'!U29</f>
        <v>11.5</v>
      </c>
      <c r="V30" s="331">
        <f>'P.V  Juin'!V29</f>
        <v>3</v>
      </c>
      <c r="W30" s="282">
        <f>'P.V  Juin'!W29</f>
        <v>11.5</v>
      </c>
      <c r="X30" s="332">
        <f>'P.V  Juin'!X29</f>
        <v>3</v>
      </c>
      <c r="Y30" s="282">
        <f>'P.V  Juin'!Y29</f>
        <v>8.5</v>
      </c>
      <c r="Z30" s="331">
        <f>'P.V  Juin'!Z29</f>
        <v>0</v>
      </c>
      <c r="AA30" s="282">
        <f>'P.V  Juin'!AA29</f>
        <v>8.5</v>
      </c>
      <c r="AB30" s="331">
        <f>'P.V  Juin'!AB29</f>
        <v>0</v>
      </c>
      <c r="AC30" s="282">
        <f>'P.V  Juin'!AC29</f>
        <v>9.1833333333333336</v>
      </c>
      <c r="AD30" s="306">
        <f>'P.V  Juin'!AD29</f>
        <v>18</v>
      </c>
      <c r="AE30" s="283" t="str">
        <f>'P.V  Juin'!AE29</f>
        <v>Rattrapage</v>
      </c>
      <c r="AF30" s="336">
        <f>'P.V  Juin'!AF29</f>
        <v>8.5</v>
      </c>
      <c r="AG30" s="332">
        <f>'P.V  Juin'!AG29</f>
        <v>0</v>
      </c>
      <c r="AH30" s="333">
        <f>'P.V  Juin'!AH29</f>
        <v>9.6666666666666661</v>
      </c>
      <c r="AI30" s="332">
        <f>'P.V  Juin'!AI29</f>
        <v>0</v>
      </c>
      <c r="AJ30" s="333">
        <f>'P.V  Juin'!AJ29</f>
        <v>7.333333333333333</v>
      </c>
      <c r="AK30" s="332">
        <f>'P.V  Juin'!AK29</f>
        <v>0</v>
      </c>
      <c r="AL30" s="333">
        <f>'P.V  Juin'!AL29</f>
        <v>8.4999999999999982</v>
      </c>
      <c r="AM30" s="332">
        <f>'P.V  Juin'!AM29</f>
        <v>0</v>
      </c>
      <c r="AN30" s="333">
        <f>'P.V  Juin'!AN29</f>
        <v>4</v>
      </c>
      <c r="AO30" s="332">
        <f>'P.V  Juin'!AO29</f>
        <v>0</v>
      </c>
      <c r="AP30" s="333">
        <f>'P.V  Juin'!AP29</f>
        <v>11</v>
      </c>
      <c r="AQ30" s="332">
        <f>'P.V  Juin'!AQ29</f>
        <v>3</v>
      </c>
      <c r="AR30" s="333">
        <f>'P.V  Juin'!AR29</f>
        <v>7.5</v>
      </c>
      <c r="AS30" s="332">
        <f>'P.V  Juin'!AS29</f>
        <v>3</v>
      </c>
      <c r="AT30" s="333">
        <f>'P.V  Juin'!AT29</f>
        <v>11.5</v>
      </c>
      <c r="AU30" s="332">
        <f>'P.V  Juin'!AU29</f>
        <v>3</v>
      </c>
      <c r="AV30" s="333">
        <f>'P.V  Juin'!AV29</f>
        <v>11.5</v>
      </c>
      <c r="AW30" s="332">
        <f>'P.V  Juin'!AW29</f>
        <v>3</v>
      </c>
      <c r="AX30" s="333">
        <f>'P.V  Juin'!AX29</f>
        <v>13.5</v>
      </c>
      <c r="AY30" s="332">
        <f>'P.V  Juin'!AY29</f>
        <v>3</v>
      </c>
      <c r="AZ30" s="333">
        <f>'P.V  Juin'!AZ29</f>
        <v>13.5</v>
      </c>
      <c r="BA30" s="332">
        <f>'P.V  Juin'!BA29</f>
        <v>3</v>
      </c>
      <c r="BB30" s="334">
        <f>'P.V  Juin'!BB29</f>
        <v>9.0999999999999979</v>
      </c>
      <c r="BC30" s="335">
        <f>'P.V  Juin'!BC29</f>
        <v>9</v>
      </c>
      <c r="BD30" s="333">
        <f>'P.V  Juin'!BD29</f>
        <v>9.1416666666666657</v>
      </c>
      <c r="BE30" s="336">
        <f>'P.V  Juin'!BE29</f>
        <v>27</v>
      </c>
      <c r="BF30" s="283" t="str">
        <f>'P.V  Juin'!BF29</f>
        <v>Rattrapage</v>
      </c>
      <c r="BG30" s="73">
        <f>'P.V  Juin'!BG29</f>
        <v>0</v>
      </c>
      <c r="BH30" s="73">
        <f>'P.V  Juin'!BH29</f>
        <v>0</v>
      </c>
    </row>
    <row r="31" spans="1:60" s="73" customFormat="1" ht="22.5" customHeight="1">
      <c r="A31" s="337">
        <f>'P.V  Juin'!A30</f>
        <v>18</v>
      </c>
      <c r="B31" s="328" t="str">
        <f>'P.V  Juin'!B30</f>
        <v>08DR301</v>
      </c>
      <c r="C31" s="328" t="str">
        <f>'P.V  Juin'!C30</f>
        <v>KASSA</v>
      </c>
      <c r="D31" s="328" t="str">
        <f>'P.V  Juin'!D30</f>
        <v>Raouf</v>
      </c>
      <c r="E31" s="329" t="str">
        <f>'P.V  Juin'!E30</f>
        <v>15/09/1987</v>
      </c>
      <c r="F31" s="329" t="str">
        <f>'P.V  Juin'!F30</f>
        <v>Béjaia</v>
      </c>
      <c r="G31" s="330">
        <f>'P.V  Juin'!G30</f>
        <v>10.5</v>
      </c>
      <c r="H31" s="331">
        <f>'P.V  Juin'!H30</f>
        <v>6</v>
      </c>
      <c r="I31" s="282">
        <f>'P.V  Juin'!I30</f>
        <v>7.333333333333333</v>
      </c>
      <c r="J31" s="331">
        <f>'P.V  Juin'!J30</f>
        <v>0</v>
      </c>
      <c r="K31" s="282">
        <f>'P.V  Juin'!K30</f>
        <v>8.3333333333333339</v>
      </c>
      <c r="L31" s="331">
        <f>'P.V  Juin'!L30</f>
        <v>0</v>
      </c>
      <c r="M31" s="282">
        <f>'P.V  Juin'!M30</f>
        <v>8.7222222222222214</v>
      </c>
      <c r="N31" s="332">
        <f>'P.V  Juin'!N30</f>
        <v>6</v>
      </c>
      <c r="O31" s="282">
        <f>'P.V  Juin'!O30</f>
        <v>8</v>
      </c>
      <c r="P31" s="331">
        <f>'P.V  Juin'!P30</f>
        <v>0</v>
      </c>
      <c r="Q31" s="282">
        <f>'P.V  Juin'!Q30</f>
        <v>11</v>
      </c>
      <c r="R31" s="331">
        <f>'P.V  Juin'!R30</f>
        <v>3</v>
      </c>
      <c r="S31" s="282">
        <f>'P.V  Juin'!S30</f>
        <v>9.5</v>
      </c>
      <c r="T31" s="332">
        <f>'P.V  Juin'!T30</f>
        <v>3</v>
      </c>
      <c r="U31" s="282">
        <f>'P.V  Juin'!U30</f>
        <v>10</v>
      </c>
      <c r="V31" s="331">
        <f>'P.V  Juin'!V30</f>
        <v>3</v>
      </c>
      <c r="W31" s="282">
        <f>'P.V  Juin'!W30</f>
        <v>10</v>
      </c>
      <c r="X31" s="332">
        <f>'P.V  Juin'!X30</f>
        <v>3</v>
      </c>
      <c r="Y31" s="282">
        <f>'P.V  Juin'!Y30</f>
        <v>3.5</v>
      </c>
      <c r="Z31" s="331">
        <f>'P.V  Juin'!Z30</f>
        <v>0</v>
      </c>
      <c r="AA31" s="282">
        <f>'P.V  Juin'!AA30</f>
        <v>3.5</v>
      </c>
      <c r="AB31" s="331">
        <f>'P.V  Juin'!AB30</f>
        <v>0</v>
      </c>
      <c r="AC31" s="282">
        <f>'P.V  Juin'!AC30</f>
        <v>8.4833333333333325</v>
      </c>
      <c r="AD31" s="306">
        <f>'P.V  Juin'!AD30</f>
        <v>12</v>
      </c>
      <c r="AE31" s="283" t="str">
        <f>'P.V  Juin'!AE30</f>
        <v>Rattrapage</v>
      </c>
      <c r="AF31" s="336">
        <f>'P.V  Juin'!AF30</f>
        <v>4.333333333333333</v>
      </c>
      <c r="AG31" s="332">
        <f>'P.V  Juin'!AG30</f>
        <v>0</v>
      </c>
      <c r="AH31" s="333">
        <f>'P.V  Juin'!AH30</f>
        <v>10</v>
      </c>
      <c r="AI31" s="332">
        <f>'P.V  Juin'!AI30</f>
        <v>6</v>
      </c>
      <c r="AJ31" s="333">
        <f>'P.V  Juin'!AJ30</f>
        <v>4</v>
      </c>
      <c r="AK31" s="332">
        <f>'P.V  Juin'!AK30</f>
        <v>0</v>
      </c>
      <c r="AL31" s="333">
        <f>'P.V  Juin'!AL30</f>
        <v>6.1111111111111107</v>
      </c>
      <c r="AM31" s="332">
        <f>'P.V  Juin'!AM30</f>
        <v>6</v>
      </c>
      <c r="AN31" s="333">
        <f>'P.V  Juin'!AN30</f>
        <v>3</v>
      </c>
      <c r="AO31" s="332">
        <f>'P.V  Juin'!AO30</f>
        <v>0</v>
      </c>
      <c r="AP31" s="333" t="str">
        <f>'P.V  Juin'!AP30</f>
        <v>Abs</v>
      </c>
      <c r="AQ31" s="332">
        <f>'P.V  Juin'!AQ30</f>
        <v>3</v>
      </c>
      <c r="AR31" s="333" t="e">
        <f>'P.V  Juin'!AR30</f>
        <v>#VALUE!</v>
      </c>
      <c r="AS31" s="332" t="e">
        <f>'P.V  Juin'!AS30</f>
        <v>#VALUE!</v>
      </c>
      <c r="AT31" s="333">
        <f>'P.V  Juin'!AT30</f>
        <v>10</v>
      </c>
      <c r="AU31" s="332">
        <f>'P.V  Juin'!AU30</f>
        <v>3</v>
      </c>
      <c r="AV31" s="333">
        <f>'P.V  Juin'!AV30</f>
        <v>10</v>
      </c>
      <c r="AW31" s="332">
        <f>'P.V  Juin'!AW30</f>
        <v>3</v>
      </c>
      <c r="AX31" s="333" t="str">
        <f>'P.V  Juin'!AX30</f>
        <v>\</v>
      </c>
      <c r="AY31" s="332">
        <f>'P.V  Juin'!AY30</f>
        <v>3</v>
      </c>
      <c r="AZ31" s="333" t="str">
        <f>'P.V  Juin'!AZ30</f>
        <v>\</v>
      </c>
      <c r="BA31" s="332">
        <f>'P.V  Juin'!BA30</f>
        <v>3</v>
      </c>
      <c r="BB31" s="334" t="e">
        <f>'P.V  Juin'!BB30</f>
        <v>#VALUE!</v>
      </c>
      <c r="BC31" s="335" t="e">
        <f>'P.V  Juin'!BC30</f>
        <v>#VALUE!</v>
      </c>
      <c r="BD31" s="333" t="e">
        <f>'P.V  Juin'!BD30</f>
        <v>#VALUE!</v>
      </c>
      <c r="BE31" s="336" t="e">
        <f>'P.V  Juin'!BE30</f>
        <v>#VALUE!</v>
      </c>
      <c r="BF31" s="283" t="str">
        <f>'P.V  Juin'!BF30</f>
        <v>Rattrapage</v>
      </c>
      <c r="BG31" s="73">
        <f>'P.V  Juin'!BG30</f>
        <v>0</v>
      </c>
      <c r="BH31" s="73">
        <f>'P.V  Juin'!BH30</f>
        <v>0</v>
      </c>
    </row>
    <row r="32" spans="1:60" s="73" customFormat="1" ht="22.5" customHeight="1">
      <c r="A32" s="337">
        <f>'P.V  Juin'!A31</f>
        <v>19</v>
      </c>
      <c r="B32" s="328" t="str">
        <f>'P.V  Juin'!B31</f>
        <v>09DR0338</v>
      </c>
      <c r="C32" s="328" t="str">
        <f>'P.V  Juin'!C31</f>
        <v>LALAM</v>
      </c>
      <c r="D32" s="328" t="str">
        <f>'P.V  Juin'!D31</f>
        <v>Souhila</v>
      </c>
      <c r="E32" s="329" t="str">
        <f>'P.V  Juin'!E31</f>
        <v>11/06/1988</v>
      </c>
      <c r="F32" s="329" t="str">
        <f>'P.V  Juin'!F31</f>
        <v>Ighram</v>
      </c>
      <c r="G32" s="330">
        <f>'P.V  Juin'!G31</f>
        <v>10.166666666666666</v>
      </c>
      <c r="H32" s="331">
        <f>'P.V  Juin'!H31</f>
        <v>6</v>
      </c>
      <c r="I32" s="282">
        <f>'P.V  Juin'!I31</f>
        <v>10</v>
      </c>
      <c r="J32" s="331">
        <f>'P.V  Juin'!J31</f>
        <v>6</v>
      </c>
      <c r="K32" s="282">
        <f>'P.V  Juin'!K31</f>
        <v>11.17</v>
      </c>
      <c r="L32" s="331">
        <f>'P.V  Juin'!L31</f>
        <v>6</v>
      </c>
      <c r="M32" s="282">
        <f>'P.V  Juin'!M31</f>
        <v>10.445555555555556</v>
      </c>
      <c r="N32" s="332">
        <f>'P.V  Juin'!N31</f>
        <v>18</v>
      </c>
      <c r="O32" s="282">
        <f>'P.V  Juin'!O31</f>
        <v>11.5</v>
      </c>
      <c r="P32" s="331">
        <f>'P.V  Juin'!P31</f>
        <v>3</v>
      </c>
      <c r="Q32" s="282">
        <f>'P.V  Juin'!Q31</f>
        <v>10</v>
      </c>
      <c r="R32" s="331">
        <f>'P.V  Juin'!R31</f>
        <v>3</v>
      </c>
      <c r="S32" s="282">
        <f>'P.V  Juin'!S31</f>
        <v>10.75</v>
      </c>
      <c r="T32" s="332">
        <f>'P.V  Juin'!T31</f>
        <v>6</v>
      </c>
      <c r="U32" s="282">
        <f>'P.V  Juin'!U31</f>
        <v>10</v>
      </c>
      <c r="V32" s="331">
        <f>'P.V  Juin'!V31</f>
        <v>3</v>
      </c>
      <c r="W32" s="282">
        <f>'P.V  Juin'!W31</f>
        <v>10</v>
      </c>
      <c r="X32" s="332">
        <f>'P.V  Juin'!X31</f>
        <v>3</v>
      </c>
      <c r="Y32" s="282">
        <f>'P.V  Juin'!Y31</f>
        <v>10.5</v>
      </c>
      <c r="Z32" s="331">
        <f>'P.V  Juin'!Z31</f>
        <v>3</v>
      </c>
      <c r="AA32" s="282">
        <f>'P.V  Juin'!AA31</f>
        <v>10.5</v>
      </c>
      <c r="AB32" s="331">
        <f>'P.V  Juin'!AB31</f>
        <v>3</v>
      </c>
      <c r="AC32" s="282">
        <f>'P.V  Juin'!AC31</f>
        <v>10.467333333333332</v>
      </c>
      <c r="AD32" s="306">
        <f>'P.V  Juin'!AD31</f>
        <v>30</v>
      </c>
      <c r="AE32" s="283" t="str">
        <f>'P.V  Juin'!AE31</f>
        <v>Admis(e)</v>
      </c>
      <c r="AF32" s="336">
        <f>'P.V  Juin'!AF31</f>
        <v>11.08</v>
      </c>
      <c r="AG32" s="332">
        <f>'P.V  Juin'!AG31</f>
        <v>6</v>
      </c>
      <c r="AH32" s="333">
        <f>'P.V  Juin'!AH31</f>
        <v>10</v>
      </c>
      <c r="AI32" s="332">
        <f>'P.V  Juin'!AI31</f>
        <v>6</v>
      </c>
      <c r="AJ32" s="333">
        <f>'P.V  Juin'!AJ31</f>
        <v>10.17</v>
      </c>
      <c r="AK32" s="332">
        <f>'P.V  Juin'!AK31</f>
        <v>6</v>
      </c>
      <c r="AL32" s="333">
        <f>'P.V  Juin'!AL31</f>
        <v>10.416666666666666</v>
      </c>
      <c r="AM32" s="332">
        <f>'P.V  Juin'!AM31</f>
        <v>18</v>
      </c>
      <c r="AN32" s="333">
        <f>'P.V  Juin'!AN31</f>
        <v>14</v>
      </c>
      <c r="AO32" s="332">
        <f>'P.V  Juin'!AO31</f>
        <v>3</v>
      </c>
      <c r="AP32" s="333">
        <f>'P.V  Juin'!AP31</f>
        <v>13</v>
      </c>
      <c r="AQ32" s="332">
        <f>'P.V  Juin'!AQ31</f>
        <v>3</v>
      </c>
      <c r="AR32" s="333">
        <f>'P.V  Juin'!AR31</f>
        <v>13.5</v>
      </c>
      <c r="AS32" s="332">
        <f>'P.V  Juin'!AS31</f>
        <v>6</v>
      </c>
      <c r="AT32" s="333">
        <f>'P.V  Juin'!AT31</f>
        <v>10</v>
      </c>
      <c r="AU32" s="332">
        <f>'P.V  Juin'!AU31</f>
        <v>3</v>
      </c>
      <c r="AV32" s="333">
        <f>'P.V  Juin'!AV31</f>
        <v>10</v>
      </c>
      <c r="AW32" s="332">
        <f>'P.V  Juin'!AW31</f>
        <v>3</v>
      </c>
      <c r="AX32" s="333">
        <f>'P.V  Juin'!AX31</f>
        <v>11</v>
      </c>
      <c r="AY32" s="332">
        <f>'P.V  Juin'!AY31</f>
        <v>3</v>
      </c>
      <c r="AZ32" s="333">
        <f>'P.V  Juin'!AZ31</f>
        <v>11</v>
      </c>
      <c r="BA32" s="332">
        <f>'P.V  Juin'!BA31</f>
        <v>3</v>
      </c>
      <c r="BB32" s="334">
        <f>'P.V  Juin'!BB31</f>
        <v>11.05</v>
      </c>
      <c r="BC32" s="335">
        <f>'P.V  Juin'!BC31</f>
        <v>30</v>
      </c>
      <c r="BD32" s="333">
        <f>'P.V  Juin'!BD31</f>
        <v>10.758666666666667</v>
      </c>
      <c r="BE32" s="336">
        <f>'P.V  Juin'!BE31</f>
        <v>60</v>
      </c>
      <c r="BF32" s="283" t="str">
        <f>'P.V  Juin'!BF31</f>
        <v>Admis(e)</v>
      </c>
      <c r="BG32" s="73" t="str">
        <f>'P.V  Juin'!BG31</f>
        <v>Normale</v>
      </c>
      <c r="BH32" s="73">
        <f>'P.V  Juin'!BH31</f>
        <v>0</v>
      </c>
    </row>
    <row r="33" spans="1:60" s="73" customFormat="1" ht="22.5" customHeight="1">
      <c r="A33" s="337">
        <f>'P.V  Juin'!A32</f>
        <v>20</v>
      </c>
      <c r="B33" s="328" t="str">
        <f>'P.V  Juin'!B32</f>
        <v>09DR0357</v>
      </c>
      <c r="C33" s="328" t="str">
        <f>'P.V  Juin'!C32</f>
        <v>MELLIKECHE</v>
      </c>
      <c r="D33" s="328" t="str">
        <f>'P.V  Juin'!D32</f>
        <v>Nacira</v>
      </c>
      <c r="E33" s="329" t="str">
        <f>'P.V  Juin'!E32</f>
        <v>18/06/1988</v>
      </c>
      <c r="F33" s="329" t="str">
        <f>'P.V  Juin'!F32</f>
        <v>Akbou</v>
      </c>
      <c r="G33" s="330">
        <f>'P.V  Juin'!G32</f>
        <v>10.166666666666666</v>
      </c>
      <c r="H33" s="331">
        <f>'P.V  Juin'!H32</f>
        <v>6</v>
      </c>
      <c r="I33" s="282">
        <f>'P.V  Juin'!I32</f>
        <v>5.666666666666667</v>
      </c>
      <c r="J33" s="331">
        <f>'P.V  Juin'!J32</f>
        <v>0</v>
      </c>
      <c r="K33" s="282">
        <f>'P.V  Juin'!K32</f>
        <v>8.1666666666666661</v>
      </c>
      <c r="L33" s="331">
        <f>'P.V  Juin'!L32</f>
        <v>0</v>
      </c>
      <c r="M33" s="282">
        <f>'P.V  Juin'!M32</f>
        <v>8</v>
      </c>
      <c r="N33" s="332">
        <f>'P.V  Juin'!N32</f>
        <v>6</v>
      </c>
      <c r="O33" s="282">
        <f>'P.V  Juin'!O32</f>
        <v>10</v>
      </c>
      <c r="P33" s="331">
        <f>'P.V  Juin'!P32</f>
        <v>3</v>
      </c>
      <c r="Q33" s="282">
        <f>'P.V  Juin'!Q32</f>
        <v>10</v>
      </c>
      <c r="R33" s="331">
        <f>'P.V  Juin'!R32</f>
        <v>3</v>
      </c>
      <c r="S33" s="282">
        <f>'P.V  Juin'!S32</f>
        <v>10</v>
      </c>
      <c r="T33" s="332">
        <f>'P.V  Juin'!T32</f>
        <v>6</v>
      </c>
      <c r="U33" s="282">
        <f>'P.V  Juin'!U32</f>
        <v>11.5</v>
      </c>
      <c r="V33" s="331">
        <f>'P.V  Juin'!V32</f>
        <v>3</v>
      </c>
      <c r="W33" s="282">
        <f>'P.V  Juin'!W32</f>
        <v>11.5</v>
      </c>
      <c r="X33" s="332">
        <f>'P.V  Juin'!X32</f>
        <v>3</v>
      </c>
      <c r="Y33" s="282">
        <f>'P.V  Juin'!Y32</f>
        <v>5</v>
      </c>
      <c r="Z33" s="331">
        <f>'P.V  Juin'!Z32</f>
        <v>0</v>
      </c>
      <c r="AA33" s="282">
        <f>'P.V  Juin'!AA32</f>
        <v>5</v>
      </c>
      <c r="AB33" s="331">
        <f>'P.V  Juin'!AB32</f>
        <v>0</v>
      </c>
      <c r="AC33" s="282">
        <f>'P.V  Juin'!AC32</f>
        <v>8.4499999999999993</v>
      </c>
      <c r="AD33" s="306">
        <f>'P.V  Juin'!AD32</f>
        <v>15</v>
      </c>
      <c r="AE33" s="283" t="str">
        <f>'P.V  Juin'!AE32</f>
        <v>Rattrapage</v>
      </c>
      <c r="AF33" s="336">
        <f>'P.V  Juin'!AF32</f>
        <v>9.6666666666666661</v>
      </c>
      <c r="AG33" s="332">
        <f>'P.V  Juin'!AG32</f>
        <v>0</v>
      </c>
      <c r="AH33" s="333">
        <f>'P.V  Juin'!AH32</f>
        <v>8.6666666666666661</v>
      </c>
      <c r="AI33" s="332">
        <f>'P.V  Juin'!AI32</f>
        <v>0</v>
      </c>
      <c r="AJ33" s="333">
        <f>'P.V  Juin'!AJ32</f>
        <v>10.666666666666666</v>
      </c>
      <c r="AK33" s="332">
        <f>'P.V  Juin'!AK32</f>
        <v>6</v>
      </c>
      <c r="AL33" s="333">
        <f>'P.V  Juin'!AL32</f>
        <v>9.6666666666666661</v>
      </c>
      <c r="AM33" s="332">
        <f>'P.V  Juin'!AM32</f>
        <v>6</v>
      </c>
      <c r="AN33" s="333">
        <f>'P.V  Juin'!AN32</f>
        <v>8</v>
      </c>
      <c r="AO33" s="332">
        <f>'P.V  Juin'!AO32</f>
        <v>0</v>
      </c>
      <c r="AP33" s="333">
        <f>'P.V  Juin'!AP32</f>
        <v>12</v>
      </c>
      <c r="AQ33" s="332">
        <f>'P.V  Juin'!AQ32</f>
        <v>3</v>
      </c>
      <c r="AR33" s="333">
        <f>'P.V  Juin'!AR32</f>
        <v>10</v>
      </c>
      <c r="AS33" s="332">
        <f>'P.V  Juin'!AS32</f>
        <v>6</v>
      </c>
      <c r="AT33" s="333">
        <f>'P.V  Juin'!AT32</f>
        <v>11.5</v>
      </c>
      <c r="AU33" s="332">
        <f>'P.V  Juin'!AU32</f>
        <v>3</v>
      </c>
      <c r="AV33" s="333">
        <f>'P.V  Juin'!AV32</f>
        <v>11.5</v>
      </c>
      <c r="AW33" s="332">
        <f>'P.V  Juin'!AW32</f>
        <v>3</v>
      </c>
      <c r="AX33" s="333">
        <f>'P.V  Juin'!AX32</f>
        <v>7.5</v>
      </c>
      <c r="AY33" s="332">
        <f>'P.V  Juin'!AY32</f>
        <v>0</v>
      </c>
      <c r="AZ33" s="333">
        <f>'P.V  Juin'!AZ32</f>
        <v>7.5</v>
      </c>
      <c r="BA33" s="332">
        <f>'P.V  Juin'!BA32</f>
        <v>0</v>
      </c>
      <c r="BB33" s="334">
        <f>'P.V  Juin'!BB32</f>
        <v>9.6999999999999993</v>
      </c>
      <c r="BC33" s="335">
        <f>'P.V  Juin'!BC32</f>
        <v>15</v>
      </c>
      <c r="BD33" s="333">
        <f>'P.V  Juin'!BD32</f>
        <v>9.0749999999999993</v>
      </c>
      <c r="BE33" s="336">
        <f>'P.V  Juin'!BE32</f>
        <v>30</v>
      </c>
      <c r="BF33" s="283" t="str">
        <f>'P.V  Juin'!BF32</f>
        <v>Rattrapage</v>
      </c>
      <c r="BG33" s="73">
        <f>'P.V  Juin'!BG32</f>
        <v>0</v>
      </c>
      <c r="BH33" s="73">
        <f>'P.V  Juin'!BH32</f>
        <v>0</v>
      </c>
    </row>
    <row r="34" spans="1:60" s="73" customFormat="1" ht="22.5" customHeight="1">
      <c r="A34" s="337">
        <f>'P.V  Juin'!A33</f>
        <v>21</v>
      </c>
      <c r="B34" s="328" t="str">
        <f>'P.V  Juin'!B33</f>
        <v>11DR1119</v>
      </c>
      <c r="C34" s="328" t="str">
        <f>'P.V  Juin'!C33</f>
        <v>MERNACHE</v>
      </c>
      <c r="D34" s="328" t="str">
        <f>'P.V  Juin'!D33</f>
        <v>Billel</v>
      </c>
      <c r="E34" s="329" t="str">
        <f>'P.V  Juin'!E33</f>
        <v>09/04/1988</v>
      </c>
      <c r="F34" s="329" t="str">
        <f>'P.V  Juin'!F33</f>
        <v>Barbacha</v>
      </c>
      <c r="G34" s="330">
        <f>'P.V  Juin'!G33</f>
        <v>11.166666666666666</v>
      </c>
      <c r="H34" s="331">
        <f>'P.V  Juin'!H33</f>
        <v>6</v>
      </c>
      <c r="I34" s="282">
        <f>'P.V  Juin'!I33</f>
        <v>11.333333333333334</v>
      </c>
      <c r="J34" s="331">
        <f>'P.V  Juin'!J33</f>
        <v>6</v>
      </c>
      <c r="K34" s="282">
        <f>'P.V  Juin'!K33</f>
        <v>11</v>
      </c>
      <c r="L34" s="331">
        <f>'P.V  Juin'!L33</f>
        <v>6</v>
      </c>
      <c r="M34" s="282">
        <f>'P.V  Juin'!M33</f>
        <v>11.166666666666666</v>
      </c>
      <c r="N34" s="332">
        <f>'P.V  Juin'!N33</f>
        <v>18</v>
      </c>
      <c r="O34" s="282">
        <f>'P.V  Juin'!O33</f>
        <v>2</v>
      </c>
      <c r="P34" s="331">
        <f>'P.V  Juin'!P33</f>
        <v>0</v>
      </c>
      <c r="Q34" s="282">
        <f>'P.V  Juin'!Q33</f>
        <v>10</v>
      </c>
      <c r="R34" s="331">
        <f>'P.V  Juin'!R33</f>
        <v>3</v>
      </c>
      <c r="S34" s="282">
        <f>'P.V  Juin'!S33</f>
        <v>6</v>
      </c>
      <c r="T34" s="332">
        <f>'P.V  Juin'!T33</f>
        <v>3</v>
      </c>
      <c r="U34" s="282">
        <f>'P.V  Juin'!U33</f>
        <v>11.5</v>
      </c>
      <c r="V34" s="331">
        <f>'P.V  Juin'!V33</f>
        <v>3</v>
      </c>
      <c r="W34" s="282">
        <f>'P.V  Juin'!W33</f>
        <v>11.5</v>
      </c>
      <c r="X34" s="332">
        <f>'P.V  Juin'!X33</f>
        <v>3</v>
      </c>
      <c r="Y34" s="282">
        <f>'P.V  Juin'!Y33</f>
        <v>8.5</v>
      </c>
      <c r="Z34" s="331">
        <f>'P.V  Juin'!Z33</f>
        <v>0</v>
      </c>
      <c r="AA34" s="282">
        <f>'P.V  Juin'!AA33</f>
        <v>8.5</v>
      </c>
      <c r="AB34" s="331">
        <f>'P.V  Juin'!AB33</f>
        <v>0</v>
      </c>
      <c r="AC34" s="282">
        <f>'P.V  Juin'!AC33</f>
        <v>9.9</v>
      </c>
      <c r="AD34" s="306">
        <f>'P.V  Juin'!AD33</f>
        <v>24</v>
      </c>
      <c r="AE34" s="283" t="str">
        <f>'P.V  Juin'!AE33</f>
        <v>Rattrapage</v>
      </c>
      <c r="AF34" s="336">
        <f>'P.V  Juin'!AF33</f>
        <v>12.666666666666666</v>
      </c>
      <c r="AG34" s="332">
        <f>'P.V  Juin'!AG33</f>
        <v>6</v>
      </c>
      <c r="AH34" s="333">
        <f>'P.V  Juin'!AH33</f>
        <v>10.666666666666666</v>
      </c>
      <c r="AI34" s="332">
        <f>'P.V  Juin'!AI33</f>
        <v>6</v>
      </c>
      <c r="AJ34" s="333">
        <f>'P.V  Juin'!AJ33</f>
        <v>10.833333333333334</v>
      </c>
      <c r="AK34" s="332">
        <f>'P.V  Juin'!AK33</f>
        <v>6</v>
      </c>
      <c r="AL34" s="333">
        <f>'P.V  Juin'!AL33</f>
        <v>11.388888888888888</v>
      </c>
      <c r="AM34" s="332">
        <f>'P.V  Juin'!AM33</f>
        <v>18</v>
      </c>
      <c r="AN34" s="333">
        <f>'P.V  Juin'!AN33</f>
        <v>6.5</v>
      </c>
      <c r="AO34" s="332">
        <f>'P.V  Juin'!AO33</f>
        <v>0</v>
      </c>
      <c r="AP34" s="333">
        <f>'P.V  Juin'!AP33</f>
        <v>11</v>
      </c>
      <c r="AQ34" s="332">
        <f>'P.V  Juin'!AQ33</f>
        <v>3</v>
      </c>
      <c r="AR34" s="333">
        <f>'P.V  Juin'!AR33</f>
        <v>8.75</v>
      </c>
      <c r="AS34" s="332">
        <f>'P.V  Juin'!AS33</f>
        <v>3</v>
      </c>
      <c r="AT34" s="333">
        <f>'P.V  Juin'!AT33</f>
        <v>12</v>
      </c>
      <c r="AU34" s="332">
        <f>'P.V  Juin'!AU33</f>
        <v>3</v>
      </c>
      <c r="AV34" s="333">
        <f>'P.V  Juin'!AV33</f>
        <v>12</v>
      </c>
      <c r="AW34" s="332">
        <f>'P.V  Juin'!AW33</f>
        <v>3</v>
      </c>
      <c r="AX34" s="333">
        <f>'P.V  Juin'!AX33</f>
        <v>14</v>
      </c>
      <c r="AY34" s="332">
        <f>'P.V  Juin'!AY33</f>
        <v>3</v>
      </c>
      <c r="AZ34" s="333">
        <f>'P.V  Juin'!AZ33</f>
        <v>14</v>
      </c>
      <c r="BA34" s="332">
        <f>'P.V  Juin'!BA33</f>
        <v>3</v>
      </c>
      <c r="BB34" s="334">
        <f>'P.V  Juin'!BB33</f>
        <v>11.183333333333334</v>
      </c>
      <c r="BC34" s="335">
        <f>'P.V  Juin'!BC33</f>
        <v>30</v>
      </c>
      <c r="BD34" s="333">
        <f>'P.V  Juin'!BD33</f>
        <v>10.541666666666668</v>
      </c>
      <c r="BE34" s="336">
        <f>'P.V  Juin'!BE33</f>
        <v>54</v>
      </c>
      <c r="BF34" s="283" t="str">
        <f>'P.V  Juin'!BF33</f>
        <v>Rattrapage</v>
      </c>
      <c r="BG34" s="73">
        <f>'P.V  Juin'!BG33</f>
        <v>0</v>
      </c>
      <c r="BH34" s="73">
        <f>'P.V  Juin'!BH33</f>
        <v>0</v>
      </c>
    </row>
    <row r="35" spans="1:60" s="73" customFormat="1" ht="22.5" customHeight="1">
      <c r="A35" s="337">
        <f>'P.V  Juin'!A34</f>
        <v>22</v>
      </c>
      <c r="B35" s="328" t="str">
        <f>'P.V  Juin'!B34</f>
        <v>10DR305</v>
      </c>
      <c r="C35" s="328" t="str">
        <f>'P.V  Juin'!C34</f>
        <v>OUGHLIS</v>
      </c>
      <c r="D35" s="328" t="str">
        <f>'P.V  Juin'!D34</f>
        <v>Allaoua</v>
      </c>
      <c r="E35" s="329" t="str">
        <f>'P.V  Juin'!E34</f>
        <v>29/01/1987</v>
      </c>
      <c r="F35" s="329" t="str">
        <f>'P.V  Juin'!F34</f>
        <v>Amizour</v>
      </c>
      <c r="G35" s="330">
        <f>'P.V  Juin'!G34</f>
        <v>11.5</v>
      </c>
      <c r="H35" s="331">
        <f>'P.V  Juin'!H34</f>
        <v>6</v>
      </c>
      <c r="I35" s="282">
        <f>'P.V  Juin'!I34</f>
        <v>4.916666666666667</v>
      </c>
      <c r="J35" s="331">
        <f>'P.V  Juin'!J34</f>
        <v>0</v>
      </c>
      <c r="K35" s="282">
        <f>'P.V  Juin'!K34</f>
        <v>8.8333333333333339</v>
      </c>
      <c r="L35" s="331">
        <f>'P.V  Juin'!L34</f>
        <v>0</v>
      </c>
      <c r="M35" s="282">
        <f>'P.V  Juin'!M34</f>
        <v>8.4166666666666661</v>
      </c>
      <c r="N35" s="332">
        <f>'P.V  Juin'!N34</f>
        <v>6</v>
      </c>
      <c r="O35" s="282">
        <f>'P.V  Juin'!O34</f>
        <v>6.5</v>
      </c>
      <c r="P35" s="331">
        <f>'P.V  Juin'!P34</f>
        <v>0</v>
      </c>
      <c r="Q35" s="282">
        <f>'P.V  Juin'!Q34</f>
        <v>10</v>
      </c>
      <c r="R35" s="331">
        <f>'P.V  Juin'!R34</f>
        <v>3</v>
      </c>
      <c r="S35" s="282">
        <f>'P.V  Juin'!S34</f>
        <v>8.25</v>
      </c>
      <c r="T35" s="332">
        <f>'P.V  Juin'!T34</f>
        <v>3</v>
      </c>
      <c r="U35" s="282">
        <f>'P.V  Juin'!U34</f>
        <v>11.5</v>
      </c>
      <c r="V35" s="331">
        <f>'P.V  Juin'!V34</f>
        <v>3</v>
      </c>
      <c r="W35" s="282">
        <f>'P.V  Juin'!W34</f>
        <v>11.5</v>
      </c>
      <c r="X35" s="332">
        <f>'P.V  Juin'!X34</f>
        <v>3</v>
      </c>
      <c r="Y35" s="282">
        <f>'P.V  Juin'!Y34</f>
        <v>8</v>
      </c>
      <c r="Z35" s="331">
        <f>'P.V  Juin'!Z34</f>
        <v>0</v>
      </c>
      <c r="AA35" s="282">
        <f>'P.V  Juin'!AA34</f>
        <v>8</v>
      </c>
      <c r="AB35" s="331">
        <f>'P.V  Juin'!AB34</f>
        <v>0</v>
      </c>
      <c r="AC35" s="282">
        <f>'P.V  Juin'!AC34</f>
        <v>8.65</v>
      </c>
      <c r="AD35" s="306">
        <f>'P.V  Juin'!AD34</f>
        <v>12</v>
      </c>
      <c r="AE35" s="283" t="str">
        <f>'P.V  Juin'!AE34</f>
        <v>Rattrapage</v>
      </c>
      <c r="AF35" s="336">
        <f>'P.V  Juin'!AF34</f>
        <v>10</v>
      </c>
      <c r="AG35" s="332">
        <f>'P.V  Juin'!AG34</f>
        <v>6</v>
      </c>
      <c r="AH35" s="333">
        <f>'P.V  Juin'!AH34</f>
        <v>11</v>
      </c>
      <c r="AI35" s="332">
        <f>'P.V  Juin'!AI34</f>
        <v>6</v>
      </c>
      <c r="AJ35" s="333">
        <f>'P.V  Juin'!AJ34</f>
        <v>11</v>
      </c>
      <c r="AK35" s="332">
        <f>'P.V  Juin'!AK34</f>
        <v>6</v>
      </c>
      <c r="AL35" s="333">
        <f>'P.V  Juin'!AL34</f>
        <v>10.666666666666666</v>
      </c>
      <c r="AM35" s="332">
        <f>'P.V  Juin'!AM34</f>
        <v>18</v>
      </c>
      <c r="AN35" s="333">
        <f>'P.V  Juin'!AN34</f>
        <v>6</v>
      </c>
      <c r="AO35" s="332">
        <f>'P.V  Juin'!AO34</f>
        <v>0</v>
      </c>
      <c r="AP35" s="333">
        <f>'P.V  Juin'!AP34</f>
        <v>10</v>
      </c>
      <c r="AQ35" s="332">
        <f>'P.V  Juin'!AQ34</f>
        <v>3</v>
      </c>
      <c r="AR35" s="333">
        <f>'P.V  Juin'!AR34</f>
        <v>8</v>
      </c>
      <c r="AS35" s="332">
        <f>'P.V  Juin'!AS34</f>
        <v>3</v>
      </c>
      <c r="AT35" s="333">
        <f>'P.V  Juin'!AT34</f>
        <v>11.5</v>
      </c>
      <c r="AU35" s="332">
        <f>'P.V  Juin'!AU34</f>
        <v>3</v>
      </c>
      <c r="AV35" s="333">
        <f>'P.V  Juin'!AV34</f>
        <v>11.5</v>
      </c>
      <c r="AW35" s="332">
        <f>'P.V  Juin'!AW34</f>
        <v>3</v>
      </c>
      <c r="AX35" s="333">
        <f>'P.V  Juin'!AX34</f>
        <v>10.5</v>
      </c>
      <c r="AY35" s="332">
        <f>'P.V  Juin'!AY34</f>
        <v>3</v>
      </c>
      <c r="AZ35" s="333">
        <f>'P.V  Juin'!AZ34</f>
        <v>10.5</v>
      </c>
      <c r="BA35" s="332">
        <f>'P.V  Juin'!BA34</f>
        <v>3</v>
      </c>
      <c r="BB35" s="334">
        <f>'P.V  Juin'!BB34</f>
        <v>10.199999999999999</v>
      </c>
      <c r="BC35" s="335">
        <f>'P.V  Juin'!BC34</f>
        <v>30</v>
      </c>
      <c r="BD35" s="333">
        <f>'P.V  Juin'!BD34</f>
        <v>9.4250000000000007</v>
      </c>
      <c r="BE35" s="336">
        <f>'P.V  Juin'!BE34</f>
        <v>42</v>
      </c>
      <c r="BF35" s="283" t="str">
        <f>'P.V  Juin'!BF34</f>
        <v>Rattrapage</v>
      </c>
      <c r="BG35" s="73">
        <f>'P.V  Juin'!BG34</f>
        <v>0</v>
      </c>
      <c r="BH35" s="73">
        <f>'P.V  Juin'!BH34</f>
        <v>0</v>
      </c>
    </row>
    <row r="36" spans="1:60" ht="22.5" customHeight="1">
      <c r="A36" s="337">
        <f>'P.V  Juin'!A35</f>
        <v>23</v>
      </c>
      <c r="B36" s="328" t="str">
        <f>'P.V  Juin'!B35</f>
        <v>09DR0578</v>
      </c>
      <c r="C36" s="328" t="str">
        <f>'P.V  Juin'!C35</f>
        <v>OUSSALAH</v>
      </c>
      <c r="D36" s="328" t="str">
        <f>'P.V  Juin'!D35</f>
        <v>Sihame</v>
      </c>
      <c r="E36" s="329" t="str">
        <f>'P.V  Juin'!E35</f>
        <v>11/01/1986</v>
      </c>
      <c r="F36" s="329" t="str">
        <f>'P.V  Juin'!F35</f>
        <v>Bejaia</v>
      </c>
      <c r="G36" s="330" t="e">
        <f>'P.V  Juin'!G35</f>
        <v>#VALUE!</v>
      </c>
      <c r="H36" s="331" t="e">
        <f>'P.V  Juin'!H35</f>
        <v>#VALUE!</v>
      </c>
      <c r="I36" s="282" t="e">
        <f>'P.V  Juin'!I35</f>
        <v>#VALUE!</v>
      </c>
      <c r="J36" s="331" t="e">
        <f>'P.V  Juin'!J35</f>
        <v>#VALUE!</v>
      </c>
      <c r="K36" s="282">
        <f>'P.V  Juin'!K35</f>
        <v>4.166666666666667</v>
      </c>
      <c r="L36" s="331">
        <f>'P.V  Juin'!L35</f>
        <v>0</v>
      </c>
      <c r="M36" s="282" t="e">
        <f>'P.V  Juin'!M35</f>
        <v>#VALUE!</v>
      </c>
      <c r="N36" s="332" t="e">
        <f>'P.V  Juin'!N35</f>
        <v>#VALUE!</v>
      </c>
      <c r="O36" s="282">
        <f>'P.V  Juin'!O35</f>
        <v>2</v>
      </c>
      <c r="P36" s="331">
        <f>'P.V  Juin'!P35</f>
        <v>0</v>
      </c>
      <c r="Q36" s="282">
        <f>'P.V  Juin'!Q35</f>
        <v>4</v>
      </c>
      <c r="R36" s="331">
        <f>'P.V  Juin'!R35</f>
        <v>0</v>
      </c>
      <c r="S36" s="282">
        <f>'P.V  Juin'!S35</f>
        <v>3</v>
      </c>
      <c r="T36" s="332">
        <f>'P.V  Juin'!T35</f>
        <v>0</v>
      </c>
      <c r="U36" s="282" t="str">
        <f>'P.V  Juin'!U35</f>
        <v>\</v>
      </c>
      <c r="V36" s="331">
        <f>'P.V  Juin'!V35</f>
        <v>3</v>
      </c>
      <c r="W36" s="282" t="str">
        <f>'P.V  Juin'!W35</f>
        <v>\</v>
      </c>
      <c r="X36" s="332">
        <f>'P.V  Juin'!X35</f>
        <v>3</v>
      </c>
      <c r="Y36" s="282">
        <f>'P.V  Juin'!Y35</f>
        <v>0</v>
      </c>
      <c r="Z36" s="331">
        <f>'P.V  Juin'!Z35</f>
        <v>0</v>
      </c>
      <c r="AA36" s="282">
        <f>'P.V  Juin'!AA35</f>
        <v>0</v>
      </c>
      <c r="AB36" s="331">
        <f>'P.V  Juin'!AB35</f>
        <v>0</v>
      </c>
      <c r="AC36" s="282" t="e">
        <f>'P.V  Juin'!AC35</f>
        <v>#VALUE!</v>
      </c>
      <c r="AD36" s="306" t="e">
        <f>'P.V  Juin'!AD35</f>
        <v>#VALUE!</v>
      </c>
      <c r="AE36" s="283" t="str">
        <f>'P.V  Juin'!AE35</f>
        <v>Rattrapage</v>
      </c>
      <c r="AF36" s="336" t="e">
        <f>'P.V  Juin'!AF35</f>
        <v>#VALUE!</v>
      </c>
      <c r="AG36" s="332" t="e">
        <f>'P.V  Juin'!AG35</f>
        <v>#VALUE!</v>
      </c>
      <c r="AH36" s="333" t="e">
        <f>'P.V  Juin'!AH35</f>
        <v>#VALUE!</v>
      </c>
      <c r="AI36" s="332" t="e">
        <f>'P.V  Juin'!AI35</f>
        <v>#VALUE!</v>
      </c>
      <c r="AJ36" s="333">
        <f>'P.V  Juin'!AJ35</f>
        <v>5.333333333333333</v>
      </c>
      <c r="AK36" s="332">
        <f>'P.V  Juin'!AK35</f>
        <v>0</v>
      </c>
      <c r="AL36" s="333" t="e">
        <f>'P.V  Juin'!AL35</f>
        <v>#VALUE!</v>
      </c>
      <c r="AM36" s="332" t="e">
        <f>'P.V  Juin'!AM35</f>
        <v>#VALUE!</v>
      </c>
      <c r="AN36" s="333">
        <f>'P.V  Juin'!AN35</f>
        <v>1</v>
      </c>
      <c r="AO36" s="332">
        <f>'P.V  Juin'!AO35</f>
        <v>0</v>
      </c>
      <c r="AP36" s="333">
        <f>'P.V  Juin'!AP35</f>
        <v>2</v>
      </c>
      <c r="AQ36" s="332">
        <f>'P.V  Juin'!AQ35</f>
        <v>0</v>
      </c>
      <c r="AR36" s="333">
        <f>'P.V  Juin'!AR35</f>
        <v>1.5</v>
      </c>
      <c r="AS36" s="332">
        <f>'P.V  Juin'!AS35</f>
        <v>0</v>
      </c>
      <c r="AT36" s="333" t="str">
        <f>'P.V  Juin'!AT35</f>
        <v>\</v>
      </c>
      <c r="AU36" s="332">
        <f>'P.V  Juin'!AU35</f>
        <v>3</v>
      </c>
      <c r="AV36" s="333" t="str">
        <f>'P.V  Juin'!AV35</f>
        <v>\</v>
      </c>
      <c r="AW36" s="332">
        <f>'P.V  Juin'!AW35</f>
        <v>3</v>
      </c>
      <c r="AX36" s="333">
        <f>'P.V  Juin'!AX35</f>
        <v>8</v>
      </c>
      <c r="AY36" s="332">
        <f>'P.V  Juin'!AY35</f>
        <v>0</v>
      </c>
      <c r="AZ36" s="333">
        <f>'P.V  Juin'!AZ35</f>
        <v>8</v>
      </c>
      <c r="BA36" s="332">
        <f>'P.V  Juin'!BA35</f>
        <v>0</v>
      </c>
      <c r="BB36" s="334" t="e">
        <f>'P.V  Juin'!BB35</f>
        <v>#VALUE!</v>
      </c>
      <c r="BC36" s="335" t="e">
        <f>'P.V  Juin'!BC35</f>
        <v>#VALUE!</v>
      </c>
      <c r="BD36" s="333" t="e">
        <f>'P.V  Juin'!BD35</f>
        <v>#VALUE!</v>
      </c>
      <c r="BE36" s="336" t="e">
        <f>'P.V  Juin'!BE35</f>
        <v>#VALUE!</v>
      </c>
      <c r="BF36" s="283" t="str">
        <f>'P.V  Juin'!BF35</f>
        <v>Rattrapage</v>
      </c>
      <c r="BG36" s="2">
        <f>'P.V  Juin'!BG35</f>
        <v>0</v>
      </c>
      <c r="BH36" s="2">
        <f>'P.V  Juin'!BH35</f>
        <v>0</v>
      </c>
    </row>
    <row r="37" spans="1:60" ht="22.5" customHeight="1">
      <c r="A37" s="337">
        <f>'P.V  Juin'!A36</f>
        <v>24</v>
      </c>
      <c r="B37" s="328" t="str">
        <f>'P.V  Juin'!B36</f>
        <v>09DR0128</v>
      </c>
      <c r="C37" s="328" t="str">
        <f>'P.V  Juin'!C36</f>
        <v>RABAHI</v>
      </c>
      <c r="D37" s="328" t="str">
        <f>'P.V  Juin'!D36</f>
        <v>Sarra</v>
      </c>
      <c r="E37" s="329" t="str">
        <f>'P.V  Juin'!E36</f>
        <v>19/04/1986</v>
      </c>
      <c r="F37" s="329" t="str">
        <f>'P.V  Juin'!F36</f>
        <v>Bejaia</v>
      </c>
      <c r="G37" s="330">
        <f>'P.V  Juin'!G36</f>
        <v>9.3333333333333339</v>
      </c>
      <c r="H37" s="331">
        <f>'P.V  Juin'!H36</f>
        <v>0</v>
      </c>
      <c r="I37" s="282">
        <f>'P.V  Juin'!I36</f>
        <v>8.1666666666666661</v>
      </c>
      <c r="J37" s="331">
        <f>'P.V  Juin'!J36</f>
        <v>0</v>
      </c>
      <c r="K37" s="282">
        <f>'P.V  Juin'!K36</f>
        <v>9.3333333333333339</v>
      </c>
      <c r="L37" s="331">
        <f>'P.V  Juin'!L36</f>
        <v>0</v>
      </c>
      <c r="M37" s="282">
        <f>'P.V  Juin'!M36</f>
        <v>8.9444444444444446</v>
      </c>
      <c r="N37" s="332">
        <f>'P.V  Juin'!N36</f>
        <v>0</v>
      </c>
      <c r="O37" s="282">
        <f>'P.V  Juin'!O36</f>
        <v>5</v>
      </c>
      <c r="P37" s="331">
        <f>'P.V  Juin'!P36</f>
        <v>0</v>
      </c>
      <c r="Q37" s="282">
        <f>'P.V  Juin'!Q36</f>
        <v>6.5</v>
      </c>
      <c r="R37" s="331">
        <f>'P.V  Juin'!R36</f>
        <v>0</v>
      </c>
      <c r="S37" s="282">
        <f>'P.V  Juin'!S36</f>
        <v>5.75</v>
      </c>
      <c r="T37" s="332">
        <f>'P.V  Juin'!T36</f>
        <v>0</v>
      </c>
      <c r="U37" s="282">
        <f>'P.V  Juin'!U36</f>
        <v>14</v>
      </c>
      <c r="V37" s="331">
        <f>'P.V  Juin'!V36</f>
        <v>3</v>
      </c>
      <c r="W37" s="282">
        <f>'P.V  Juin'!W36</f>
        <v>14</v>
      </c>
      <c r="X37" s="332">
        <f>'P.V  Juin'!X36</f>
        <v>3</v>
      </c>
      <c r="Y37" s="282">
        <f>'P.V  Juin'!Y36</f>
        <v>1</v>
      </c>
      <c r="Z37" s="331">
        <f>'P.V  Juin'!Z36</f>
        <v>0</v>
      </c>
      <c r="AA37" s="282">
        <f>'P.V  Juin'!AA36</f>
        <v>1</v>
      </c>
      <c r="AB37" s="331">
        <f>'P.V  Juin'!AB36</f>
        <v>0</v>
      </c>
      <c r="AC37" s="282">
        <f>'P.V  Juin'!AC36</f>
        <v>8.0166666666666675</v>
      </c>
      <c r="AD37" s="306">
        <f>'P.V  Juin'!AD36</f>
        <v>3</v>
      </c>
      <c r="AE37" s="283" t="str">
        <f>'P.V  Juin'!AE36</f>
        <v>Rattrapage</v>
      </c>
      <c r="AF37" s="336">
        <f>'P.V  Juin'!AF36</f>
        <v>9.1666666666666661</v>
      </c>
      <c r="AG37" s="332">
        <f>'P.V  Juin'!AG36</f>
        <v>0</v>
      </c>
      <c r="AH37" s="333">
        <f>'P.V  Juin'!AH36</f>
        <v>12</v>
      </c>
      <c r="AI37" s="332">
        <f>'P.V  Juin'!AI36</f>
        <v>6</v>
      </c>
      <c r="AJ37" s="333">
        <f>'P.V  Juin'!AJ36</f>
        <v>6.333333333333333</v>
      </c>
      <c r="AK37" s="332">
        <f>'P.V  Juin'!AK36</f>
        <v>0</v>
      </c>
      <c r="AL37" s="333">
        <f>'P.V  Juin'!AL36</f>
        <v>9.1666666666666661</v>
      </c>
      <c r="AM37" s="332">
        <f>'P.V  Juin'!AM36</f>
        <v>6</v>
      </c>
      <c r="AN37" s="333">
        <f>'P.V  Juin'!AN36</f>
        <v>6</v>
      </c>
      <c r="AO37" s="332">
        <f>'P.V  Juin'!AO36</f>
        <v>0</v>
      </c>
      <c r="AP37" s="333">
        <f>'P.V  Juin'!AP36</f>
        <v>10</v>
      </c>
      <c r="AQ37" s="332">
        <f>'P.V  Juin'!AQ36</f>
        <v>3</v>
      </c>
      <c r="AR37" s="333">
        <f>'P.V  Juin'!AR36</f>
        <v>8</v>
      </c>
      <c r="AS37" s="332">
        <f>'P.V  Juin'!AS36</f>
        <v>3</v>
      </c>
      <c r="AT37" s="333">
        <f>'P.V  Juin'!AT36</f>
        <v>14</v>
      </c>
      <c r="AU37" s="332">
        <f>'P.V  Juin'!AU36</f>
        <v>3</v>
      </c>
      <c r="AV37" s="333">
        <f>'P.V  Juin'!AV36</f>
        <v>14</v>
      </c>
      <c r="AW37" s="332">
        <f>'P.V  Juin'!AW36</f>
        <v>3</v>
      </c>
      <c r="AX37" s="333">
        <f>'P.V  Juin'!AX36</f>
        <v>8.5</v>
      </c>
      <c r="AY37" s="332">
        <f>'P.V  Juin'!AY36</f>
        <v>0</v>
      </c>
      <c r="AZ37" s="333">
        <f>'P.V  Juin'!AZ36</f>
        <v>8.5</v>
      </c>
      <c r="BA37" s="332">
        <f>'P.V  Juin'!BA36</f>
        <v>0</v>
      </c>
      <c r="BB37" s="334">
        <f>'P.V  Juin'!BB36</f>
        <v>9.35</v>
      </c>
      <c r="BC37" s="335">
        <f>'P.V  Juin'!BC36</f>
        <v>12</v>
      </c>
      <c r="BD37" s="333">
        <f>'P.V  Juin'!BD36</f>
        <v>8.6833333333333336</v>
      </c>
      <c r="BE37" s="336">
        <f>'P.V  Juin'!BE36</f>
        <v>15</v>
      </c>
      <c r="BF37" s="283" t="str">
        <f>'P.V  Juin'!BF36</f>
        <v>Rattrapage</v>
      </c>
      <c r="BG37" s="2">
        <f>'P.V  Juin'!BG36</f>
        <v>0</v>
      </c>
      <c r="BH37" s="2">
        <f>'P.V  Juin'!BH36</f>
        <v>0</v>
      </c>
    </row>
    <row r="38" spans="1:60" ht="22.5" customHeight="1">
      <c r="A38" s="248">
        <f>'P.V  Juin'!A37</f>
        <v>25</v>
      </c>
      <c r="B38" s="326" t="str">
        <f>'P.V  Juin'!B37</f>
        <v>09DR0495</v>
      </c>
      <c r="C38" s="326" t="str">
        <f>'P.V  Juin'!C37</f>
        <v>SAADOU</v>
      </c>
      <c r="D38" s="326" t="str">
        <f>'P.V  Juin'!D37</f>
        <v>Djamal eddine</v>
      </c>
      <c r="E38" s="325" t="str">
        <f>'P.V  Juin'!E37</f>
        <v>01/01/1988</v>
      </c>
      <c r="F38" s="325" t="str">
        <f>'P.V  Juin'!F37</f>
        <v>Lakhdaria</v>
      </c>
      <c r="G38" s="330">
        <f>'P.V  Juin'!G37</f>
        <v>10.5</v>
      </c>
      <c r="H38" s="331">
        <f>'P.V  Juin'!H37</f>
        <v>6</v>
      </c>
      <c r="I38" s="282">
        <f>'P.V  Juin'!I37</f>
        <v>8.0833333333333339</v>
      </c>
      <c r="J38" s="331">
        <f>'P.V  Juin'!J37</f>
        <v>0</v>
      </c>
      <c r="K38" s="282">
        <f>'P.V  Juin'!K37</f>
        <v>12.5</v>
      </c>
      <c r="L38" s="331">
        <f>'P.V  Juin'!L37</f>
        <v>6</v>
      </c>
      <c r="M38" s="282">
        <f>'P.V  Juin'!M37</f>
        <v>10.361111111111112</v>
      </c>
      <c r="N38" s="332">
        <f>'P.V  Juin'!N37</f>
        <v>18</v>
      </c>
      <c r="O38" s="282">
        <f>'P.V  Juin'!O37</f>
        <v>10</v>
      </c>
      <c r="P38" s="331">
        <f>'P.V  Juin'!P37</f>
        <v>3</v>
      </c>
      <c r="Q38" s="282">
        <f>'P.V  Juin'!Q37</f>
        <v>11.5</v>
      </c>
      <c r="R38" s="331">
        <f>'P.V  Juin'!R37</f>
        <v>3</v>
      </c>
      <c r="S38" s="282">
        <f>'P.V  Juin'!S37</f>
        <v>10.75</v>
      </c>
      <c r="T38" s="332">
        <f>'P.V  Juin'!T37</f>
        <v>6</v>
      </c>
      <c r="U38" s="282">
        <f>'P.V  Juin'!U37</f>
        <v>10.5</v>
      </c>
      <c r="V38" s="331">
        <f>'P.V  Juin'!V37</f>
        <v>3</v>
      </c>
      <c r="W38" s="282">
        <f>'P.V  Juin'!W37</f>
        <v>10.5</v>
      </c>
      <c r="X38" s="332">
        <f>'P.V  Juin'!X37</f>
        <v>3</v>
      </c>
      <c r="Y38" s="282">
        <f>'P.V  Juin'!Y37</f>
        <v>11</v>
      </c>
      <c r="Z38" s="331">
        <f>'P.V  Juin'!Z37</f>
        <v>3</v>
      </c>
      <c r="AA38" s="282">
        <f>'P.V  Juin'!AA37</f>
        <v>11</v>
      </c>
      <c r="AB38" s="331">
        <f>'P.V  Juin'!AB37</f>
        <v>3</v>
      </c>
      <c r="AC38" s="282">
        <f>'P.V  Juin'!AC37</f>
        <v>10.516666666666667</v>
      </c>
      <c r="AD38" s="306">
        <f>'P.V  Juin'!AD37</f>
        <v>30</v>
      </c>
      <c r="AE38" s="283" t="str">
        <f>'P.V  Juin'!AE37</f>
        <v>Admis(e)</v>
      </c>
      <c r="AF38" s="336">
        <f>'P.V  Juin'!AF37</f>
        <v>9.5</v>
      </c>
      <c r="AG38" s="332">
        <f>'P.V  Juin'!AG37</f>
        <v>0</v>
      </c>
      <c r="AH38" s="333">
        <f>'P.V  Juin'!AH37</f>
        <v>13.67</v>
      </c>
      <c r="AI38" s="332">
        <f>'P.V  Juin'!AI37</f>
        <v>6</v>
      </c>
      <c r="AJ38" s="333">
        <f>'P.V  Juin'!AJ37</f>
        <v>14</v>
      </c>
      <c r="AK38" s="332">
        <f>'P.V  Juin'!AK37</f>
        <v>6</v>
      </c>
      <c r="AL38" s="333">
        <f>'P.V  Juin'!AL37</f>
        <v>12.39</v>
      </c>
      <c r="AM38" s="332">
        <f>'P.V  Juin'!AM37</f>
        <v>18</v>
      </c>
      <c r="AN38" s="333">
        <f>'P.V  Juin'!AN37</f>
        <v>14</v>
      </c>
      <c r="AO38" s="332">
        <f>'P.V  Juin'!AO37</f>
        <v>3</v>
      </c>
      <c r="AP38" s="333">
        <f>'P.V  Juin'!AP37</f>
        <v>11.5</v>
      </c>
      <c r="AQ38" s="332">
        <f>'P.V  Juin'!AQ37</f>
        <v>3</v>
      </c>
      <c r="AR38" s="333">
        <f>'P.V  Juin'!AR37</f>
        <v>12.75</v>
      </c>
      <c r="AS38" s="332">
        <f>'P.V  Juin'!AS37</f>
        <v>6</v>
      </c>
      <c r="AT38" s="333">
        <f>'P.V  Juin'!AT37</f>
        <v>14</v>
      </c>
      <c r="AU38" s="332">
        <f>'P.V  Juin'!AU37</f>
        <v>3</v>
      </c>
      <c r="AV38" s="333">
        <f>'P.V  Juin'!AV37</f>
        <v>14</v>
      </c>
      <c r="AW38" s="332">
        <f>'P.V  Juin'!AW37</f>
        <v>3</v>
      </c>
      <c r="AX38" s="333">
        <f>'P.V  Juin'!AX37</f>
        <v>10</v>
      </c>
      <c r="AY38" s="332">
        <f>'P.V  Juin'!AY37</f>
        <v>3</v>
      </c>
      <c r="AZ38" s="333">
        <f>'P.V  Juin'!AZ37</f>
        <v>10</v>
      </c>
      <c r="BA38" s="332">
        <f>'P.V  Juin'!BA37</f>
        <v>3</v>
      </c>
      <c r="BB38" s="334">
        <f>'P.V  Juin'!BB37</f>
        <v>12.384</v>
      </c>
      <c r="BC38" s="335">
        <f>'P.V  Juin'!BC37</f>
        <v>30</v>
      </c>
      <c r="BD38" s="333">
        <f>'P.V  Juin'!BD37</f>
        <v>11.450333333333333</v>
      </c>
      <c r="BE38" s="336">
        <f>'P.V  Juin'!BE37</f>
        <v>60</v>
      </c>
      <c r="BF38" s="283" t="str">
        <f>'P.V  Juin'!BF37</f>
        <v>Admis(e)</v>
      </c>
      <c r="BG38" s="2" t="str">
        <f>'P.V  Juin'!BG37</f>
        <v>Normale</v>
      </c>
      <c r="BH38" s="2" t="str">
        <f>'P.V  Juin'!BH37</f>
        <v>Normale</v>
      </c>
    </row>
    <row r="39" spans="1:60" ht="22.5" customHeight="1">
      <c r="A39" s="248">
        <f>'P.V  Juin'!A38</f>
        <v>26</v>
      </c>
      <c r="B39" s="326" t="str">
        <f>'P.V  Juin'!B38</f>
        <v>09DR0009</v>
      </c>
      <c r="C39" s="326" t="str">
        <f>'P.V  Juin'!C38</f>
        <v>SALMI</v>
      </c>
      <c r="D39" s="326" t="str">
        <f>'P.V  Juin'!D38</f>
        <v>Meriem</v>
      </c>
      <c r="E39" s="325" t="str">
        <f>'P.V  Juin'!E38</f>
        <v>07/03/1986</v>
      </c>
      <c r="F39" s="325" t="str">
        <f>'P.V  Juin'!F38</f>
        <v>Bejaia</v>
      </c>
      <c r="G39" s="330" t="e">
        <f>'P.V  Juin'!G38</f>
        <v>#VALUE!</v>
      </c>
      <c r="H39" s="331" t="e">
        <f>'P.V  Juin'!H38</f>
        <v>#VALUE!</v>
      </c>
      <c r="I39" s="282" t="e">
        <f>'P.V  Juin'!I38</f>
        <v>#VALUE!</v>
      </c>
      <c r="J39" s="331" t="e">
        <f>'P.V  Juin'!J38</f>
        <v>#VALUE!</v>
      </c>
      <c r="K39" s="282" t="e">
        <f>'P.V  Juin'!K38</f>
        <v>#VALUE!</v>
      </c>
      <c r="L39" s="331" t="e">
        <f>'P.V  Juin'!L38</f>
        <v>#VALUE!</v>
      </c>
      <c r="M39" s="282" t="e">
        <f>'P.V  Juin'!M38</f>
        <v>#VALUE!</v>
      </c>
      <c r="N39" s="332" t="e">
        <f>'P.V  Juin'!N38</f>
        <v>#VALUE!</v>
      </c>
      <c r="O39" s="282" t="str">
        <f>'P.V  Juin'!O38</f>
        <v>\</v>
      </c>
      <c r="P39" s="331">
        <f>'P.V  Juin'!P38</f>
        <v>3</v>
      </c>
      <c r="Q39" s="282" t="str">
        <f>'P.V  Juin'!Q38</f>
        <v>\</v>
      </c>
      <c r="R39" s="331">
        <f>'P.V  Juin'!R38</f>
        <v>3</v>
      </c>
      <c r="S39" s="282" t="e">
        <f>'P.V  Juin'!S38</f>
        <v>#VALUE!</v>
      </c>
      <c r="T39" s="332" t="e">
        <f>'P.V  Juin'!T38</f>
        <v>#VALUE!</v>
      </c>
      <c r="U39" s="282" t="str">
        <f>'P.V  Juin'!U38</f>
        <v>\</v>
      </c>
      <c r="V39" s="331">
        <f>'P.V  Juin'!V38</f>
        <v>3</v>
      </c>
      <c r="W39" s="282" t="str">
        <f>'P.V  Juin'!W38</f>
        <v>\</v>
      </c>
      <c r="X39" s="332">
        <f>'P.V  Juin'!X38</f>
        <v>3</v>
      </c>
      <c r="Y39" s="282" t="str">
        <f>'P.V  Juin'!Y38</f>
        <v>ABS</v>
      </c>
      <c r="Z39" s="331">
        <f>'P.V  Juin'!Z38</f>
        <v>3</v>
      </c>
      <c r="AA39" s="282" t="str">
        <f>'P.V  Juin'!AA38</f>
        <v>ABS</v>
      </c>
      <c r="AB39" s="331">
        <f>'P.V  Juin'!AB38</f>
        <v>3</v>
      </c>
      <c r="AC39" s="282" t="e">
        <f>'P.V  Juin'!AC38</f>
        <v>#VALUE!</v>
      </c>
      <c r="AD39" s="306" t="e">
        <f>'P.V  Juin'!AD38</f>
        <v>#VALUE!</v>
      </c>
      <c r="AE39" s="283" t="str">
        <f>'P.V  Juin'!AE38</f>
        <v>ABD</v>
      </c>
      <c r="AF39" s="336" t="e">
        <f>'P.V  Juin'!AF38</f>
        <v>#VALUE!</v>
      </c>
      <c r="AG39" s="332" t="e">
        <f>'P.V  Juin'!AG38</f>
        <v>#VALUE!</v>
      </c>
      <c r="AH39" s="333" t="e">
        <f>'P.V  Juin'!AH38</f>
        <v>#VALUE!</v>
      </c>
      <c r="AI39" s="332" t="e">
        <f>'P.V  Juin'!AI38</f>
        <v>#VALUE!</v>
      </c>
      <c r="AJ39" s="333" t="str">
        <f>'P.V  Juin'!AJ38</f>
        <v>Exclu</v>
      </c>
      <c r="AK39" s="332">
        <f>'P.V  Juin'!AK38</f>
        <v>6</v>
      </c>
      <c r="AL39" s="333" t="e">
        <f>'P.V  Juin'!AL38</f>
        <v>#VALUE!</v>
      </c>
      <c r="AM39" s="332" t="e">
        <f>'P.V  Juin'!AM38</f>
        <v>#VALUE!</v>
      </c>
      <c r="AN39" s="333" t="str">
        <f>'P.V  Juin'!AN38</f>
        <v>\</v>
      </c>
      <c r="AO39" s="332">
        <f>'P.V  Juin'!AO38</f>
        <v>3</v>
      </c>
      <c r="AP39" s="333" t="str">
        <f>'P.V  Juin'!AP38</f>
        <v>Abs</v>
      </c>
      <c r="AQ39" s="332">
        <f>'P.V  Juin'!AQ38</f>
        <v>3</v>
      </c>
      <c r="AR39" s="333" t="e">
        <f>'P.V  Juin'!AR38</f>
        <v>#VALUE!</v>
      </c>
      <c r="AS39" s="332" t="e">
        <f>'P.V  Juin'!AS38</f>
        <v>#VALUE!</v>
      </c>
      <c r="AT39" s="333" t="str">
        <f>'P.V  Juin'!AT38</f>
        <v>\</v>
      </c>
      <c r="AU39" s="332">
        <f>'P.V  Juin'!AU38</f>
        <v>3</v>
      </c>
      <c r="AV39" s="333" t="str">
        <f>'P.V  Juin'!AV38</f>
        <v>\</v>
      </c>
      <c r="AW39" s="332">
        <f>'P.V  Juin'!AW38</f>
        <v>3</v>
      </c>
      <c r="AX39" s="333" t="str">
        <f>'P.V  Juin'!AX38</f>
        <v>\</v>
      </c>
      <c r="AY39" s="332">
        <f>'P.V  Juin'!AY38</f>
        <v>3</v>
      </c>
      <c r="AZ39" s="333" t="str">
        <f>'P.V  Juin'!AZ38</f>
        <v>\</v>
      </c>
      <c r="BA39" s="332">
        <f>'P.V  Juin'!BA38</f>
        <v>3</v>
      </c>
      <c r="BB39" s="334" t="e">
        <f>'P.V  Juin'!BB38</f>
        <v>#VALUE!</v>
      </c>
      <c r="BC39" s="335" t="e">
        <f>'P.V  Juin'!BC38</f>
        <v>#VALUE!</v>
      </c>
      <c r="BD39" s="333" t="e">
        <f>'P.V  Juin'!BD38</f>
        <v>#VALUE!</v>
      </c>
      <c r="BE39" s="336" t="e">
        <f>'P.V  Juin'!BE38</f>
        <v>#VALUE!</v>
      </c>
      <c r="BF39" s="283" t="str">
        <f>'P.V  Juin'!BF38</f>
        <v>ABD</v>
      </c>
      <c r="BG39" s="2">
        <f>'P.V  Juin'!BG38</f>
        <v>0</v>
      </c>
      <c r="BH39" s="2">
        <f>'P.V  Juin'!BH38</f>
        <v>0</v>
      </c>
    </row>
    <row r="40" spans="1:60" ht="22.5" customHeight="1">
      <c r="A40" s="248">
        <f>'P.V  Juin'!A39</f>
        <v>27</v>
      </c>
      <c r="B40" s="326" t="str">
        <f>'P.V  Juin'!B39</f>
        <v>09DR0458</v>
      </c>
      <c r="C40" s="326" t="str">
        <f>'P.V  Juin'!C39</f>
        <v>SAOUDI</v>
      </c>
      <c r="D40" s="326" t="str">
        <f>'P.V  Juin'!D39</f>
        <v>Messaoud</v>
      </c>
      <c r="E40" s="325" t="str">
        <f>'P.V  Juin'!E39</f>
        <v>30/09/1987</v>
      </c>
      <c r="F40" s="325" t="str">
        <f>'P.V  Juin'!F39</f>
        <v>M'chedallah</v>
      </c>
      <c r="G40" s="330">
        <f>'P.V  Juin'!G39</f>
        <v>12.166666666666666</v>
      </c>
      <c r="H40" s="331">
        <f>'P.V  Juin'!H39</f>
        <v>6</v>
      </c>
      <c r="I40" s="282">
        <f>'P.V  Juin'!I39</f>
        <v>5.75</v>
      </c>
      <c r="J40" s="331">
        <f>'P.V  Juin'!J39</f>
        <v>0</v>
      </c>
      <c r="K40" s="282">
        <f>'P.V  Juin'!K39</f>
        <v>9</v>
      </c>
      <c r="L40" s="331">
        <f>'P.V  Juin'!L39</f>
        <v>0</v>
      </c>
      <c r="M40" s="282">
        <f>'P.V  Juin'!M39</f>
        <v>8.9722222222222214</v>
      </c>
      <c r="N40" s="332">
        <f>'P.V  Juin'!N39</f>
        <v>6</v>
      </c>
      <c r="O40" s="282">
        <f>'P.V  Juin'!O39</f>
        <v>8</v>
      </c>
      <c r="P40" s="331">
        <f>'P.V  Juin'!P39</f>
        <v>0</v>
      </c>
      <c r="Q40" s="282">
        <f>'P.V  Juin'!Q39</f>
        <v>12</v>
      </c>
      <c r="R40" s="331">
        <f>'P.V  Juin'!R39</f>
        <v>3</v>
      </c>
      <c r="S40" s="282">
        <f>'P.V  Juin'!S39</f>
        <v>10</v>
      </c>
      <c r="T40" s="332">
        <f>'P.V  Juin'!T39</f>
        <v>6</v>
      </c>
      <c r="U40" s="282">
        <f>'P.V  Juin'!U39</f>
        <v>11.5</v>
      </c>
      <c r="V40" s="331">
        <f>'P.V  Juin'!V39</f>
        <v>3</v>
      </c>
      <c r="W40" s="282">
        <f>'P.V  Juin'!W39</f>
        <v>11.5</v>
      </c>
      <c r="X40" s="332">
        <f>'P.V  Juin'!X39</f>
        <v>3</v>
      </c>
      <c r="Y40" s="282">
        <f>'P.V  Juin'!Y39</f>
        <v>4</v>
      </c>
      <c r="Z40" s="331">
        <f>'P.V  Juin'!Z39</f>
        <v>0</v>
      </c>
      <c r="AA40" s="282">
        <f>'P.V  Juin'!AA39</f>
        <v>4</v>
      </c>
      <c r="AB40" s="331">
        <f>'P.V  Juin'!AB39</f>
        <v>0</v>
      </c>
      <c r="AC40" s="282">
        <f>'P.V  Juin'!AC39</f>
        <v>8.9333333333333336</v>
      </c>
      <c r="AD40" s="306">
        <f>'P.V  Juin'!AD39</f>
        <v>15</v>
      </c>
      <c r="AE40" s="283" t="str">
        <f>'P.V  Juin'!AE39</f>
        <v>Rattrapage</v>
      </c>
      <c r="AF40" s="336">
        <f>'P.V  Juin'!AF39</f>
        <v>8.6666666666666661</v>
      </c>
      <c r="AG40" s="332">
        <f>'P.V  Juin'!AG39</f>
        <v>0</v>
      </c>
      <c r="AH40" s="333">
        <f>'P.V  Juin'!AH39</f>
        <v>13.333333333333334</v>
      </c>
      <c r="AI40" s="332">
        <f>'P.V  Juin'!AI39</f>
        <v>6</v>
      </c>
      <c r="AJ40" s="333">
        <f>'P.V  Juin'!AJ39</f>
        <v>10.333333333333334</v>
      </c>
      <c r="AK40" s="332">
        <f>'P.V  Juin'!AK39</f>
        <v>6</v>
      </c>
      <c r="AL40" s="333">
        <f>'P.V  Juin'!AL39</f>
        <v>10.777777777777779</v>
      </c>
      <c r="AM40" s="332">
        <f>'P.V  Juin'!AM39</f>
        <v>18</v>
      </c>
      <c r="AN40" s="333">
        <f>'P.V  Juin'!AN39</f>
        <v>5</v>
      </c>
      <c r="AO40" s="332">
        <f>'P.V  Juin'!AO39</f>
        <v>0</v>
      </c>
      <c r="AP40" s="333">
        <f>'P.V  Juin'!AP39</f>
        <v>10</v>
      </c>
      <c r="AQ40" s="332">
        <f>'P.V  Juin'!AQ39</f>
        <v>3</v>
      </c>
      <c r="AR40" s="333">
        <f>'P.V  Juin'!AR39</f>
        <v>7.5</v>
      </c>
      <c r="AS40" s="332">
        <f>'P.V  Juin'!AS39</f>
        <v>3</v>
      </c>
      <c r="AT40" s="333">
        <f>'P.V  Juin'!AT39</f>
        <v>10.5</v>
      </c>
      <c r="AU40" s="332">
        <f>'P.V  Juin'!AU39</f>
        <v>3</v>
      </c>
      <c r="AV40" s="333">
        <f>'P.V  Juin'!AV39</f>
        <v>10.5</v>
      </c>
      <c r="AW40" s="332">
        <f>'P.V  Juin'!AW39</f>
        <v>3</v>
      </c>
      <c r="AX40" s="333">
        <f>'P.V  Juin'!AX39</f>
        <v>10.5</v>
      </c>
      <c r="AY40" s="332">
        <f>'P.V  Juin'!AY39</f>
        <v>3</v>
      </c>
      <c r="AZ40" s="333">
        <f>'P.V  Juin'!AZ39</f>
        <v>10.5</v>
      </c>
      <c r="BA40" s="332">
        <f>'P.V  Juin'!BA39</f>
        <v>3</v>
      </c>
      <c r="BB40" s="334">
        <f>'P.V  Juin'!BB39</f>
        <v>10.066666666666666</v>
      </c>
      <c r="BC40" s="335">
        <f>'P.V  Juin'!BC39</f>
        <v>30</v>
      </c>
      <c r="BD40" s="333">
        <f>'P.V  Juin'!BD39</f>
        <v>9.5</v>
      </c>
      <c r="BE40" s="336">
        <f>'P.V  Juin'!BE39</f>
        <v>45</v>
      </c>
      <c r="BF40" s="283" t="str">
        <f>'P.V  Juin'!BF39</f>
        <v>Rattrapage</v>
      </c>
      <c r="BG40" s="2">
        <f>'P.V  Juin'!BG39</f>
        <v>0</v>
      </c>
      <c r="BH40" s="2">
        <f>'P.V  Juin'!BH39</f>
        <v>0</v>
      </c>
    </row>
    <row r="41" spans="1:60" ht="22.5" customHeight="1">
      <c r="A41" s="248">
        <f>'P.V  Juin'!A40</f>
        <v>28</v>
      </c>
      <c r="B41" s="326" t="str">
        <f>'P.V  Juin'!B40</f>
        <v>09DR0286</v>
      </c>
      <c r="C41" s="326" t="str">
        <f>'P.V  Juin'!C40</f>
        <v>SLIMANI</v>
      </c>
      <c r="D41" s="326" t="str">
        <f>'P.V  Juin'!D40</f>
        <v>Nabil</v>
      </c>
      <c r="E41" s="325" t="str">
        <f>'P.V  Juin'!E40</f>
        <v>17/11/1988</v>
      </c>
      <c r="F41" s="325" t="str">
        <f>'P.V  Juin'!F40</f>
        <v>Akbou</v>
      </c>
      <c r="G41" s="330">
        <f>'P.V  Juin'!G40</f>
        <v>11.666666666666666</v>
      </c>
      <c r="H41" s="331">
        <f>'P.V  Juin'!H40</f>
        <v>6</v>
      </c>
      <c r="I41" s="282">
        <f>'P.V  Juin'!I40</f>
        <v>9</v>
      </c>
      <c r="J41" s="331">
        <f>'P.V  Juin'!J40</f>
        <v>0</v>
      </c>
      <c r="K41" s="282">
        <f>'P.V  Juin'!K40</f>
        <v>8.3333333333333339</v>
      </c>
      <c r="L41" s="331">
        <f>'P.V  Juin'!L40</f>
        <v>0</v>
      </c>
      <c r="M41" s="282">
        <f>'P.V  Juin'!M40</f>
        <v>9.6666666666666661</v>
      </c>
      <c r="N41" s="332">
        <f>'P.V  Juin'!N40</f>
        <v>6</v>
      </c>
      <c r="O41" s="282">
        <f>'P.V  Juin'!O40</f>
        <v>5</v>
      </c>
      <c r="P41" s="331">
        <f>'P.V  Juin'!P40</f>
        <v>0</v>
      </c>
      <c r="Q41" s="282">
        <f>'P.V  Juin'!Q40</f>
        <v>10</v>
      </c>
      <c r="R41" s="331">
        <f>'P.V  Juin'!R40</f>
        <v>3</v>
      </c>
      <c r="S41" s="282">
        <f>'P.V  Juin'!S40</f>
        <v>7.5</v>
      </c>
      <c r="T41" s="332">
        <f>'P.V  Juin'!T40</f>
        <v>3</v>
      </c>
      <c r="U41" s="282">
        <f>'P.V  Juin'!U40</f>
        <v>11.5</v>
      </c>
      <c r="V41" s="331">
        <f>'P.V  Juin'!V40</f>
        <v>3</v>
      </c>
      <c r="W41" s="282">
        <f>'P.V  Juin'!W40</f>
        <v>11.5</v>
      </c>
      <c r="X41" s="332">
        <f>'P.V  Juin'!X40</f>
        <v>3</v>
      </c>
      <c r="Y41" s="282">
        <f>'P.V  Juin'!Y40</f>
        <v>7.5</v>
      </c>
      <c r="Z41" s="331">
        <f>'P.V  Juin'!Z40</f>
        <v>0</v>
      </c>
      <c r="AA41" s="282">
        <f>'P.V  Juin'!AA40</f>
        <v>7.5</v>
      </c>
      <c r="AB41" s="331">
        <f>'P.V  Juin'!AB40</f>
        <v>0</v>
      </c>
      <c r="AC41" s="282">
        <f>'P.V  Juin'!AC40</f>
        <v>9.1999999999999993</v>
      </c>
      <c r="AD41" s="306">
        <f>'P.V  Juin'!AD40</f>
        <v>12</v>
      </c>
      <c r="AE41" s="283" t="str">
        <f>'P.V  Juin'!AE40</f>
        <v>Rattrapage</v>
      </c>
      <c r="AF41" s="336">
        <f>'P.V  Juin'!AF40</f>
        <v>10.666666666666666</v>
      </c>
      <c r="AG41" s="332">
        <f>'P.V  Juin'!AG40</f>
        <v>6</v>
      </c>
      <c r="AH41" s="333">
        <f>'P.V  Juin'!AH40</f>
        <v>11.666666666666666</v>
      </c>
      <c r="AI41" s="332">
        <f>'P.V  Juin'!AI40</f>
        <v>6</v>
      </c>
      <c r="AJ41" s="333">
        <f>'P.V  Juin'!AJ40</f>
        <v>11</v>
      </c>
      <c r="AK41" s="332">
        <f>'P.V  Juin'!AK40</f>
        <v>6</v>
      </c>
      <c r="AL41" s="333">
        <f>'P.V  Juin'!AL40</f>
        <v>11.111111111111109</v>
      </c>
      <c r="AM41" s="332">
        <f>'P.V  Juin'!AM40</f>
        <v>18</v>
      </c>
      <c r="AN41" s="333">
        <f>'P.V  Juin'!AN40</f>
        <v>8</v>
      </c>
      <c r="AO41" s="332">
        <f>'P.V  Juin'!AO40</f>
        <v>0</v>
      </c>
      <c r="AP41" s="333">
        <f>'P.V  Juin'!AP40</f>
        <v>11</v>
      </c>
      <c r="AQ41" s="332">
        <f>'P.V  Juin'!AQ40</f>
        <v>3</v>
      </c>
      <c r="AR41" s="333">
        <f>'P.V  Juin'!AR40</f>
        <v>9.5</v>
      </c>
      <c r="AS41" s="332">
        <f>'P.V  Juin'!AS40</f>
        <v>3</v>
      </c>
      <c r="AT41" s="333">
        <f>'P.V  Juin'!AT40</f>
        <v>12</v>
      </c>
      <c r="AU41" s="332">
        <f>'P.V  Juin'!AU40</f>
        <v>3</v>
      </c>
      <c r="AV41" s="333">
        <f>'P.V  Juin'!AV40</f>
        <v>12</v>
      </c>
      <c r="AW41" s="332">
        <f>'P.V  Juin'!AW40</f>
        <v>3</v>
      </c>
      <c r="AX41" s="333">
        <f>'P.V  Juin'!AX40</f>
        <v>16.5</v>
      </c>
      <c r="AY41" s="332">
        <f>'P.V  Juin'!AY40</f>
        <v>3</v>
      </c>
      <c r="AZ41" s="333">
        <f>'P.V  Juin'!AZ40</f>
        <v>16.5</v>
      </c>
      <c r="BA41" s="332">
        <f>'P.V  Juin'!BA40</f>
        <v>3</v>
      </c>
      <c r="BB41" s="334">
        <f>'P.V  Juin'!BB40</f>
        <v>11.416666666666666</v>
      </c>
      <c r="BC41" s="335">
        <f>'P.V  Juin'!BC40</f>
        <v>30</v>
      </c>
      <c r="BD41" s="333">
        <f>'P.V  Juin'!BD40</f>
        <v>10.308333333333334</v>
      </c>
      <c r="BE41" s="336">
        <f>'P.V  Juin'!BE40</f>
        <v>42</v>
      </c>
      <c r="BF41" s="283" t="str">
        <f>'P.V  Juin'!BF40</f>
        <v>Rattrapage</v>
      </c>
      <c r="BG41" s="2">
        <f>'P.V  Juin'!BG40</f>
        <v>0</v>
      </c>
      <c r="BH41" s="2">
        <f>'P.V  Juin'!BH40</f>
        <v>0</v>
      </c>
    </row>
    <row r="42" spans="1:60" ht="22.5" customHeight="1">
      <c r="A42" s="248">
        <f>'P.V  Juin'!A41</f>
        <v>29</v>
      </c>
      <c r="B42" s="326" t="str">
        <f>'P.V  Juin'!B41</f>
        <v>09DR0372</v>
      </c>
      <c r="C42" s="326" t="str">
        <f>'P.V  Juin'!C41</f>
        <v>SMAIL</v>
      </c>
      <c r="D42" s="326" t="str">
        <f>'P.V  Juin'!D41</f>
        <v>Hanifa</v>
      </c>
      <c r="E42" s="325" t="str">
        <f>'P.V  Juin'!E41</f>
        <v>15/01/1988</v>
      </c>
      <c r="F42" s="325" t="str">
        <f>'P.V  Juin'!F41</f>
        <v>Aokas</v>
      </c>
      <c r="G42" s="330" t="e">
        <f>'P.V  Juin'!G41</f>
        <v>#VALUE!</v>
      </c>
      <c r="H42" s="331" t="e">
        <f>'P.V  Juin'!H41</f>
        <v>#VALUE!</v>
      </c>
      <c r="I42" s="282">
        <f>'P.V  Juin'!I41</f>
        <v>10.25</v>
      </c>
      <c r="J42" s="331">
        <f>'P.V  Juin'!J41</f>
        <v>6</v>
      </c>
      <c r="K42" s="282" t="e">
        <f>'P.V  Juin'!K41</f>
        <v>#VALUE!</v>
      </c>
      <c r="L42" s="331" t="e">
        <f>'P.V  Juin'!L41</f>
        <v>#VALUE!</v>
      </c>
      <c r="M42" s="282" t="e">
        <f>'P.V  Juin'!M41</f>
        <v>#VALUE!</v>
      </c>
      <c r="N42" s="332" t="e">
        <f>'P.V  Juin'!N41</f>
        <v>#VALUE!</v>
      </c>
      <c r="O42" s="282">
        <f>'P.V  Juin'!O41</f>
        <v>10.5</v>
      </c>
      <c r="P42" s="331">
        <f>'P.V  Juin'!P41</f>
        <v>3</v>
      </c>
      <c r="Q42" s="282">
        <f>'P.V  Juin'!Q41</f>
        <v>10</v>
      </c>
      <c r="R42" s="331">
        <f>'P.V  Juin'!R41</f>
        <v>3</v>
      </c>
      <c r="S42" s="282">
        <f>'P.V  Juin'!S41</f>
        <v>10.25</v>
      </c>
      <c r="T42" s="332">
        <f>'P.V  Juin'!T41</f>
        <v>6</v>
      </c>
      <c r="U42" s="282">
        <f>'P.V  Juin'!U41</f>
        <v>13.75</v>
      </c>
      <c r="V42" s="331">
        <f>'P.V  Juin'!V41</f>
        <v>3</v>
      </c>
      <c r="W42" s="282">
        <f>'P.V  Juin'!W41</f>
        <v>13.75</v>
      </c>
      <c r="X42" s="332">
        <f>'P.V  Juin'!X41</f>
        <v>3</v>
      </c>
      <c r="Y42" s="282" t="str">
        <f>'P.V  Juin'!Y41</f>
        <v>ABS</v>
      </c>
      <c r="Z42" s="331">
        <f>'P.V  Juin'!Z41</f>
        <v>3</v>
      </c>
      <c r="AA42" s="282" t="str">
        <f>'P.V  Juin'!AA41</f>
        <v>ABS</v>
      </c>
      <c r="AB42" s="331">
        <f>'P.V  Juin'!AB41</f>
        <v>3</v>
      </c>
      <c r="AC42" s="282" t="e">
        <f>'P.V  Juin'!AC41</f>
        <v>#VALUE!</v>
      </c>
      <c r="AD42" s="306" t="e">
        <f>'P.V  Juin'!AD41</f>
        <v>#VALUE!</v>
      </c>
      <c r="AE42" s="283" t="str">
        <f>'P.V  Juin'!AE41</f>
        <v>ABD</v>
      </c>
      <c r="AF42" s="336">
        <f>'P.V  Juin'!AF41</f>
        <v>10.33</v>
      </c>
      <c r="AG42" s="332">
        <f>'P.V  Juin'!AG41</f>
        <v>6</v>
      </c>
      <c r="AH42" s="333">
        <f>'P.V  Juin'!AH41</f>
        <v>13.5</v>
      </c>
      <c r="AI42" s="332">
        <f>'P.V  Juin'!AI41</f>
        <v>6</v>
      </c>
      <c r="AJ42" s="333">
        <f>'P.V  Juin'!AJ41</f>
        <v>7.330000000000001</v>
      </c>
      <c r="AK42" s="332">
        <f>'P.V  Juin'!AK41</f>
        <v>0</v>
      </c>
      <c r="AL42" s="333">
        <f>'P.V  Juin'!AL41</f>
        <v>10.386666666666667</v>
      </c>
      <c r="AM42" s="332">
        <f>'P.V  Juin'!AM41</f>
        <v>18</v>
      </c>
      <c r="AN42" s="333">
        <f>'P.V  Juin'!AN41</f>
        <v>13</v>
      </c>
      <c r="AO42" s="332">
        <f>'P.V  Juin'!AO41</f>
        <v>3</v>
      </c>
      <c r="AP42" s="333">
        <f>'P.V  Juin'!AP41</f>
        <v>12</v>
      </c>
      <c r="AQ42" s="332">
        <f>'P.V  Juin'!AQ41</f>
        <v>3</v>
      </c>
      <c r="AR42" s="333">
        <f>'P.V  Juin'!AR41</f>
        <v>12.5</v>
      </c>
      <c r="AS42" s="332">
        <f>'P.V  Juin'!AS41</f>
        <v>6</v>
      </c>
      <c r="AT42" s="333">
        <f>'P.V  Juin'!AT41</f>
        <v>12.5</v>
      </c>
      <c r="AU42" s="332">
        <f>'P.V  Juin'!AU41</f>
        <v>3</v>
      </c>
      <c r="AV42" s="333">
        <f>'P.V  Juin'!AV41</f>
        <v>12.5</v>
      </c>
      <c r="AW42" s="332">
        <f>'P.V  Juin'!AW41</f>
        <v>3</v>
      </c>
      <c r="AX42" s="333">
        <f>'P.V  Juin'!AX41</f>
        <v>12</v>
      </c>
      <c r="AY42" s="332">
        <f>'P.V  Juin'!AY41</f>
        <v>3</v>
      </c>
      <c r="AZ42" s="333">
        <f>'P.V  Juin'!AZ41</f>
        <v>12</v>
      </c>
      <c r="BA42" s="332">
        <f>'P.V  Juin'!BA41</f>
        <v>3</v>
      </c>
      <c r="BB42" s="334">
        <f>'P.V  Juin'!BB41</f>
        <v>11.181999999999999</v>
      </c>
      <c r="BC42" s="335">
        <f>'P.V  Juin'!BC41</f>
        <v>30</v>
      </c>
      <c r="BD42" s="333" t="e">
        <f>'P.V  Juin'!BD41</f>
        <v>#VALUE!</v>
      </c>
      <c r="BE42" s="336" t="e">
        <f>'P.V  Juin'!BE41</f>
        <v>#VALUE!</v>
      </c>
      <c r="BF42" s="283" t="str">
        <f>'P.V  Juin'!BF41</f>
        <v>ABD</v>
      </c>
      <c r="BG42" s="2">
        <f>'P.V  Juin'!BG41</f>
        <v>0</v>
      </c>
      <c r="BH42" s="2">
        <f>'P.V  Juin'!BH41</f>
        <v>0</v>
      </c>
    </row>
    <row r="43" spans="1:60" ht="22.5" customHeight="1">
      <c r="A43" s="248">
        <f>'P.V  Juin'!A42</f>
        <v>30</v>
      </c>
      <c r="B43" s="326" t="str">
        <f>'P.V  Juin'!B42</f>
        <v>07DR068</v>
      </c>
      <c r="C43" s="326" t="str">
        <f>'P.V  Juin'!C42</f>
        <v>TENKHI</v>
      </c>
      <c r="D43" s="326" t="str">
        <f>'P.V  Juin'!D42</f>
        <v>Amina</v>
      </c>
      <c r="E43" s="325" t="str">
        <f>'P.V  Juin'!E42</f>
        <v>13/01/1985</v>
      </c>
      <c r="F43" s="325" t="str">
        <f>'P.V  Juin'!F42</f>
        <v>El-kseur</v>
      </c>
      <c r="G43" s="330">
        <f>'P.V  Juin'!G42</f>
        <v>7.333333333333333</v>
      </c>
      <c r="H43" s="331">
        <f>'P.V  Juin'!H42</f>
        <v>0</v>
      </c>
      <c r="I43" s="282">
        <f>'P.V  Juin'!I42</f>
        <v>4.166666666666667</v>
      </c>
      <c r="J43" s="331">
        <f>'P.V  Juin'!J42</f>
        <v>0</v>
      </c>
      <c r="K43" s="282" t="e">
        <f>'P.V  Juin'!K42</f>
        <v>#VALUE!</v>
      </c>
      <c r="L43" s="331" t="e">
        <f>'P.V  Juin'!L42</f>
        <v>#VALUE!</v>
      </c>
      <c r="M43" s="282" t="e">
        <f>'P.V  Juin'!M42</f>
        <v>#VALUE!</v>
      </c>
      <c r="N43" s="332" t="e">
        <f>'P.V  Juin'!N42</f>
        <v>#VALUE!</v>
      </c>
      <c r="O43" s="282">
        <f>'P.V  Juin'!O42</f>
        <v>10</v>
      </c>
      <c r="P43" s="331">
        <f>'P.V  Juin'!P42</f>
        <v>3</v>
      </c>
      <c r="Q43" s="282">
        <f>'P.V  Juin'!Q42</f>
        <v>12</v>
      </c>
      <c r="R43" s="331">
        <f>'P.V  Juin'!R42</f>
        <v>3</v>
      </c>
      <c r="S43" s="282">
        <f>'P.V  Juin'!S42</f>
        <v>11</v>
      </c>
      <c r="T43" s="332">
        <f>'P.V  Juin'!T42</f>
        <v>6</v>
      </c>
      <c r="U43" s="282">
        <f>'P.V  Juin'!U42</f>
        <v>11</v>
      </c>
      <c r="V43" s="331">
        <f>'P.V  Juin'!V42</f>
        <v>3</v>
      </c>
      <c r="W43" s="282">
        <f>'P.V  Juin'!W42</f>
        <v>11</v>
      </c>
      <c r="X43" s="332">
        <f>'P.V  Juin'!X42</f>
        <v>3</v>
      </c>
      <c r="Y43" s="282">
        <f>'P.V  Juin'!Y42</f>
        <v>3.5</v>
      </c>
      <c r="Z43" s="331">
        <f>'P.V  Juin'!Z42</f>
        <v>0</v>
      </c>
      <c r="AA43" s="282">
        <f>'P.V  Juin'!AA42</f>
        <v>3.5</v>
      </c>
      <c r="AB43" s="331">
        <f>'P.V  Juin'!AB42</f>
        <v>0</v>
      </c>
      <c r="AC43" s="282" t="e">
        <f>'P.V  Juin'!AC42</f>
        <v>#VALUE!</v>
      </c>
      <c r="AD43" s="306" t="e">
        <f>'P.V  Juin'!AD42</f>
        <v>#VALUE!</v>
      </c>
      <c r="AE43" s="283" t="str">
        <f>'P.V  Juin'!AE42</f>
        <v>Rattrapage</v>
      </c>
      <c r="AF43" s="336">
        <f>'P.V  Juin'!AF42</f>
        <v>9.5</v>
      </c>
      <c r="AG43" s="332">
        <f>'P.V  Juin'!AG42</f>
        <v>0</v>
      </c>
      <c r="AH43" s="333">
        <f>'P.V  Juin'!AH42</f>
        <v>12.33</v>
      </c>
      <c r="AI43" s="332">
        <f>'P.V  Juin'!AI42</f>
        <v>6</v>
      </c>
      <c r="AJ43" s="333">
        <f>'P.V  Juin'!AJ42</f>
        <v>12</v>
      </c>
      <c r="AK43" s="332">
        <f>'P.V  Juin'!AK42</f>
        <v>6</v>
      </c>
      <c r="AL43" s="333">
        <f>'P.V  Juin'!AL42</f>
        <v>11.276666666666666</v>
      </c>
      <c r="AM43" s="332">
        <f>'P.V  Juin'!AM42</f>
        <v>18</v>
      </c>
      <c r="AN43" s="333">
        <f>'P.V  Juin'!AN42</f>
        <v>12.5</v>
      </c>
      <c r="AO43" s="332">
        <f>'P.V  Juin'!AO42</f>
        <v>3</v>
      </c>
      <c r="AP43" s="333">
        <f>'P.V  Juin'!AP42</f>
        <v>12</v>
      </c>
      <c r="AQ43" s="332">
        <f>'P.V  Juin'!AQ42</f>
        <v>3</v>
      </c>
      <c r="AR43" s="333">
        <f>'P.V  Juin'!AR42</f>
        <v>12.25</v>
      </c>
      <c r="AS43" s="332">
        <f>'P.V  Juin'!AS42</f>
        <v>6</v>
      </c>
      <c r="AT43" s="333">
        <f>'P.V  Juin'!AT42</f>
        <v>11</v>
      </c>
      <c r="AU43" s="332">
        <f>'P.V  Juin'!AU42</f>
        <v>3</v>
      </c>
      <c r="AV43" s="333">
        <f>'P.V  Juin'!AV42</f>
        <v>11</v>
      </c>
      <c r="AW43" s="332">
        <f>'P.V  Juin'!AW42</f>
        <v>3</v>
      </c>
      <c r="AX43" s="333">
        <f>'P.V  Juin'!AX42</f>
        <v>7</v>
      </c>
      <c r="AY43" s="332">
        <f>'P.V  Juin'!AY42</f>
        <v>0</v>
      </c>
      <c r="AZ43" s="333">
        <f>'P.V  Juin'!AZ42</f>
        <v>7</v>
      </c>
      <c r="BA43" s="332">
        <f>'P.V  Juin'!BA42</f>
        <v>0</v>
      </c>
      <c r="BB43" s="334">
        <f>'P.V  Juin'!BB42</f>
        <v>11.016</v>
      </c>
      <c r="BC43" s="335">
        <f>'P.V  Juin'!BC42</f>
        <v>30</v>
      </c>
      <c r="BD43" s="333" t="e">
        <f>'P.V  Juin'!BD42</f>
        <v>#VALUE!</v>
      </c>
      <c r="BE43" s="336" t="e">
        <f>'P.V  Juin'!BE42</f>
        <v>#VALUE!</v>
      </c>
      <c r="BF43" s="283" t="str">
        <f>'P.V  Juin'!BF42</f>
        <v>Rattrapage</v>
      </c>
      <c r="BG43" s="2">
        <f>'P.V  Juin'!BG42</f>
        <v>0</v>
      </c>
      <c r="BH43" s="2">
        <f>'P.V  Juin'!BH42</f>
        <v>0</v>
      </c>
    </row>
    <row r="44" spans="1:60" ht="22.5" customHeight="1">
      <c r="A44" s="248">
        <f>'P.V  Juin'!A43</f>
        <v>31</v>
      </c>
      <c r="B44" s="326" t="str">
        <f>'P.V  Juin'!B43</f>
        <v>11DR0462</v>
      </c>
      <c r="C44" s="326" t="str">
        <f>'P.V  Juin'!C43</f>
        <v>TOUATI</v>
      </c>
      <c r="D44" s="326" t="str">
        <f>'P.V  Juin'!D43</f>
        <v>Mounir</v>
      </c>
      <c r="E44" s="325" t="str">
        <f>'P.V  Juin'!E43</f>
        <v>01/11/1988</v>
      </c>
      <c r="F44" s="325" t="str">
        <f>'P.V  Juin'!F43</f>
        <v>Bougaa</v>
      </c>
      <c r="G44" s="330">
        <f>'P.V  Juin'!G43</f>
        <v>10.666666666666666</v>
      </c>
      <c r="H44" s="331">
        <f>'P.V  Juin'!H43</f>
        <v>6</v>
      </c>
      <c r="I44" s="282">
        <f>'P.V  Juin'!I43</f>
        <v>5.25</v>
      </c>
      <c r="J44" s="331">
        <f>'P.V  Juin'!J43</f>
        <v>0</v>
      </c>
      <c r="K44" s="282">
        <f>'P.V  Juin'!K43</f>
        <v>7.333333333333333</v>
      </c>
      <c r="L44" s="331">
        <f>'P.V  Juin'!L43</f>
        <v>0</v>
      </c>
      <c r="M44" s="282">
        <f>'P.V  Juin'!M43</f>
        <v>7.75</v>
      </c>
      <c r="N44" s="332">
        <f>'P.V  Juin'!N43</f>
        <v>6</v>
      </c>
      <c r="O44" s="282">
        <f>'P.V  Juin'!O43</f>
        <v>8</v>
      </c>
      <c r="P44" s="331">
        <f>'P.V  Juin'!P43</f>
        <v>0</v>
      </c>
      <c r="Q44" s="282">
        <f>'P.V  Juin'!Q43</f>
        <v>6.5</v>
      </c>
      <c r="R44" s="331">
        <f>'P.V  Juin'!R43</f>
        <v>0</v>
      </c>
      <c r="S44" s="282">
        <f>'P.V  Juin'!S43</f>
        <v>7.25</v>
      </c>
      <c r="T44" s="332">
        <f>'P.V  Juin'!T43</f>
        <v>0</v>
      </c>
      <c r="U44" s="282">
        <f>'P.V  Juin'!U43</f>
        <v>11.5</v>
      </c>
      <c r="V44" s="331">
        <f>'P.V  Juin'!V43</f>
        <v>3</v>
      </c>
      <c r="W44" s="282">
        <f>'P.V  Juin'!W43</f>
        <v>11.5</v>
      </c>
      <c r="X44" s="332">
        <f>'P.V  Juin'!X43</f>
        <v>3</v>
      </c>
      <c r="Y44" s="282">
        <f>'P.V  Juin'!Y43</f>
        <v>6</v>
      </c>
      <c r="Z44" s="331">
        <f>'P.V  Juin'!Z43</f>
        <v>0</v>
      </c>
      <c r="AA44" s="282">
        <f>'P.V  Juin'!AA43</f>
        <v>6</v>
      </c>
      <c r="AB44" s="331">
        <f>'P.V  Juin'!AB43</f>
        <v>0</v>
      </c>
      <c r="AC44" s="282">
        <f>'P.V  Juin'!AC43</f>
        <v>7.85</v>
      </c>
      <c r="AD44" s="306">
        <f>'P.V  Juin'!AD43</f>
        <v>9</v>
      </c>
      <c r="AE44" s="283" t="str">
        <f>'P.V  Juin'!AE43</f>
        <v>Rattrapage</v>
      </c>
      <c r="AF44" s="336">
        <f>'P.V  Juin'!AF43</f>
        <v>12.166666666666666</v>
      </c>
      <c r="AG44" s="332">
        <f>'P.V  Juin'!AG43</f>
        <v>6</v>
      </c>
      <c r="AH44" s="333">
        <f>'P.V  Juin'!AH43</f>
        <v>9.5</v>
      </c>
      <c r="AI44" s="332">
        <f>'P.V  Juin'!AI43</f>
        <v>0</v>
      </c>
      <c r="AJ44" s="333">
        <f>'P.V  Juin'!AJ43</f>
        <v>12.166666666666666</v>
      </c>
      <c r="AK44" s="332">
        <f>'P.V  Juin'!AK43</f>
        <v>6</v>
      </c>
      <c r="AL44" s="333">
        <f>'P.V  Juin'!AL43</f>
        <v>11.277777777777777</v>
      </c>
      <c r="AM44" s="332">
        <f>'P.V  Juin'!AM43</f>
        <v>18</v>
      </c>
      <c r="AN44" s="333">
        <f>'P.V  Juin'!AN43</f>
        <v>4.5</v>
      </c>
      <c r="AO44" s="332">
        <f>'P.V  Juin'!AO43</f>
        <v>0</v>
      </c>
      <c r="AP44" s="333">
        <f>'P.V  Juin'!AP43</f>
        <v>11</v>
      </c>
      <c r="AQ44" s="332">
        <f>'P.V  Juin'!AQ43</f>
        <v>3</v>
      </c>
      <c r="AR44" s="333">
        <f>'P.V  Juin'!AR43</f>
        <v>7.75</v>
      </c>
      <c r="AS44" s="332">
        <f>'P.V  Juin'!AS43</f>
        <v>3</v>
      </c>
      <c r="AT44" s="333">
        <f>'P.V  Juin'!AT43</f>
        <v>12</v>
      </c>
      <c r="AU44" s="332">
        <f>'P.V  Juin'!AU43</f>
        <v>3</v>
      </c>
      <c r="AV44" s="333">
        <f>'P.V  Juin'!AV43</f>
        <v>12</v>
      </c>
      <c r="AW44" s="332">
        <f>'P.V  Juin'!AW43</f>
        <v>3</v>
      </c>
      <c r="AX44" s="333">
        <f>'P.V  Juin'!AX43</f>
        <v>4</v>
      </c>
      <c r="AY44" s="332">
        <f>'P.V  Juin'!AY43</f>
        <v>0</v>
      </c>
      <c r="AZ44" s="333">
        <f>'P.V  Juin'!AZ43</f>
        <v>4</v>
      </c>
      <c r="BA44" s="332">
        <f>'P.V  Juin'!BA43</f>
        <v>0</v>
      </c>
      <c r="BB44" s="334">
        <f>'P.V  Juin'!BB43</f>
        <v>9.9166666666666661</v>
      </c>
      <c r="BC44" s="335">
        <f>'P.V  Juin'!BC43</f>
        <v>24</v>
      </c>
      <c r="BD44" s="333">
        <f>'P.V  Juin'!BD43</f>
        <v>8.8833333333333329</v>
      </c>
      <c r="BE44" s="336">
        <f>'P.V  Juin'!BE43</f>
        <v>33</v>
      </c>
      <c r="BF44" s="283" t="str">
        <f>'P.V  Juin'!BF43</f>
        <v>Rattrapage</v>
      </c>
      <c r="BG44" s="2">
        <f>'P.V  Juin'!BG43</f>
        <v>0</v>
      </c>
      <c r="BH44" s="2">
        <f>'P.V  Juin'!BH43</f>
        <v>0</v>
      </c>
    </row>
    <row r="45" spans="1:60" ht="22.5" customHeight="1">
      <c r="A45" s="248">
        <f>'P.V  Juin'!A44</f>
        <v>32</v>
      </c>
      <c r="B45" s="326" t="str">
        <f>'P.V  Juin'!B44</f>
        <v>09DR0566</v>
      </c>
      <c r="C45" s="326" t="str">
        <f>'P.V  Juin'!C44</f>
        <v>TOUBACHE</v>
      </c>
      <c r="D45" s="326" t="str">
        <f>'P.V  Juin'!D44</f>
        <v>Bilal</v>
      </c>
      <c r="E45" s="325" t="str">
        <f>'P.V  Juin'!E44</f>
        <v>09/03/1988</v>
      </c>
      <c r="F45" s="325" t="str">
        <f>'P.V  Juin'!F44</f>
        <v>Bejaia</v>
      </c>
      <c r="G45" s="330">
        <f>'P.V  Juin'!G44</f>
        <v>11.666666666666666</v>
      </c>
      <c r="H45" s="331">
        <f>'P.V  Juin'!H44</f>
        <v>6</v>
      </c>
      <c r="I45" s="282">
        <f>'P.V  Juin'!I44</f>
        <v>9.3333333333333339</v>
      </c>
      <c r="J45" s="331">
        <f>'P.V  Juin'!J44</f>
        <v>0</v>
      </c>
      <c r="K45" s="282">
        <f>'P.V  Juin'!K44</f>
        <v>8.1666666666666661</v>
      </c>
      <c r="L45" s="331">
        <f>'P.V  Juin'!L44</f>
        <v>0</v>
      </c>
      <c r="M45" s="282">
        <f>'P.V  Juin'!M44</f>
        <v>9.7222222222222214</v>
      </c>
      <c r="N45" s="332">
        <f>'P.V  Juin'!N44</f>
        <v>6</v>
      </c>
      <c r="O45" s="282">
        <f>'P.V  Juin'!O44</f>
        <v>6</v>
      </c>
      <c r="P45" s="331">
        <f>'P.V  Juin'!P44</f>
        <v>0</v>
      </c>
      <c r="Q45" s="282">
        <f>'P.V  Juin'!Q44</f>
        <v>4.5</v>
      </c>
      <c r="R45" s="331">
        <f>'P.V  Juin'!R44</f>
        <v>0</v>
      </c>
      <c r="S45" s="282">
        <f>'P.V  Juin'!S44</f>
        <v>5.25</v>
      </c>
      <c r="T45" s="332">
        <f>'P.V  Juin'!T44</f>
        <v>0</v>
      </c>
      <c r="U45" s="282">
        <f>'P.V  Juin'!U44</f>
        <v>11.5</v>
      </c>
      <c r="V45" s="331">
        <f>'P.V  Juin'!V44</f>
        <v>3</v>
      </c>
      <c r="W45" s="282">
        <f>'P.V  Juin'!W44</f>
        <v>11.5</v>
      </c>
      <c r="X45" s="332">
        <f>'P.V  Juin'!X44</f>
        <v>3</v>
      </c>
      <c r="Y45" s="282">
        <f>'P.V  Juin'!Y44</f>
        <v>6.5</v>
      </c>
      <c r="Z45" s="331">
        <f>'P.V  Juin'!Z44</f>
        <v>0</v>
      </c>
      <c r="AA45" s="282">
        <f>'P.V  Juin'!AA44</f>
        <v>6.5</v>
      </c>
      <c r="AB45" s="331">
        <f>'P.V  Juin'!AB44</f>
        <v>0</v>
      </c>
      <c r="AC45" s="282">
        <f>'P.V  Juin'!AC44</f>
        <v>8.6833333333333336</v>
      </c>
      <c r="AD45" s="306">
        <f>'P.V  Juin'!AD44</f>
        <v>9</v>
      </c>
      <c r="AE45" s="283" t="str">
        <f>'P.V  Juin'!AE44</f>
        <v>Rattrapage</v>
      </c>
      <c r="AF45" s="336">
        <f>'P.V  Juin'!AF44</f>
        <v>6.333333333333333</v>
      </c>
      <c r="AG45" s="332">
        <f>'P.V  Juin'!AG44</f>
        <v>0</v>
      </c>
      <c r="AH45" s="333">
        <f>'P.V  Juin'!AH44</f>
        <v>14.5</v>
      </c>
      <c r="AI45" s="332">
        <f>'P.V  Juin'!AI44</f>
        <v>6</v>
      </c>
      <c r="AJ45" s="333">
        <f>'P.V  Juin'!AJ44</f>
        <v>10.666666666666666</v>
      </c>
      <c r="AK45" s="332">
        <f>'P.V  Juin'!AK44</f>
        <v>6</v>
      </c>
      <c r="AL45" s="333">
        <f>'P.V  Juin'!AL44</f>
        <v>10.5</v>
      </c>
      <c r="AM45" s="332">
        <f>'P.V  Juin'!AM44</f>
        <v>18</v>
      </c>
      <c r="AN45" s="333">
        <f>'P.V  Juin'!AN44</f>
        <v>8.5</v>
      </c>
      <c r="AO45" s="332">
        <f>'P.V  Juin'!AO44</f>
        <v>0</v>
      </c>
      <c r="AP45" s="333">
        <f>'P.V  Juin'!AP44</f>
        <v>11</v>
      </c>
      <c r="AQ45" s="332">
        <f>'P.V  Juin'!AQ44</f>
        <v>3</v>
      </c>
      <c r="AR45" s="333">
        <f>'P.V  Juin'!AR44</f>
        <v>9.75</v>
      </c>
      <c r="AS45" s="332">
        <f>'P.V  Juin'!AS44</f>
        <v>3</v>
      </c>
      <c r="AT45" s="333">
        <f>'P.V  Juin'!AT44</f>
        <v>12</v>
      </c>
      <c r="AU45" s="332">
        <f>'P.V  Juin'!AU44</f>
        <v>3</v>
      </c>
      <c r="AV45" s="333">
        <f>'P.V  Juin'!AV44</f>
        <v>12</v>
      </c>
      <c r="AW45" s="332">
        <f>'P.V  Juin'!AW44</f>
        <v>3</v>
      </c>
      <c r="AX45" s="333">
        <f>'P.V  Juin'!AX44</f>
        <v>7</v>
      </c>
      <c r="AY45" s="332">
        <f>'P.V  Juin'!AY44</f>
        <v>0</v>
      </c>
      <c r="AZ45" s="333">
        <f>'P.V  Juin'!AZ44</f>
        <v>7</v>
      </c>
      <c r="BA45" s="332">
        <f>'P.V  Juin'!BA44</f>
        <v>0</v>
      </c>
      <c r="BB45" s="334">
        <f>'P.V  Juin'!BB44</f>
        <v>10.15</v>
      </c>
      <c r="BC45" s="335">
        <f>'P.V  Juin'!BC44</f>
        <v>30</v>
      </c>
      <c r="BD45" s="333">
        <f>'P.V  Juin'!BD44</f>
        <v>9.4166666666666679</v>
      </c>
      <c r="BE45" s="336">
        <f>'P.V  Juin'!BE44</f>
        <v>39</v>
      </c>
      <c r="BF45" s="283" t="str">
        <f>'P.V  Juin'!BF44</f>
        <v>Rattrapage</v>
      </c>
      <c r="BG45" s="2">
        <f>'P.V  Juin'!BG44</f>
        <v>0</v>
      </c>
      <c r="BH45" s="2">
        <f>'P.V  Juin'!BH44</f>
        <v>0</v>
      </c>
    </row>
    <row r="46" spans="1:60" ht="22.5" customHeight="1">
      <c r="A46" s="248">
        <f>'P.V  Juin'!A45</f>
        <v>33</v>
      </c>
      <c r="B46" s="326" t="str">
        <f>'P.V  Juin'!B45</f>
        <v>10DR445</v>
      </c>
      <c r="C46" s="326" t="str">
        <f>'P.V  Juin'!C45</f>
        <v>ZEGGANE</v>
      </c>
      <c r="D46" s="326" t="str">
        <f>'P.V  Juin'!D45</f>
        <v>Hassiba</v>
      </c>
      <c r="E46" s="325" t="str">
        <f>'P.V  Juin'!E45</f>
        <v>26/02/1987</v>
      </c>
      <c r="F46" s="325" t="str">
        <f>'P.V  Juin'!F45</f>
        <v>Ighram</v>
      </c>
      <c r="G46" s="330">
        <f>'P.V  Juin'!G45</f>
        <v>13.333333333333334</v>
      </c>
      <c r="H46" s="331">
        <f>'P.V  Juin'!H45</f>
        <v>6</v>
      </c>
      <c r="I46" s="282">
        <f>'P.V  Juin'!I45</f>
        <v>8.5</v>
      </c>
      <c r="J46" s="331">
        <f>'P.V  Juin'!J45</f>
        <v>0</v>
      </c>
      <c r="K46" s="282">
        <f>'P.V  Juin'!K45</f>
        <v>10.5</v>
      </c>
      <c r="L46" s="331">
        <f>'P.V  Juin'!L45</f>
        <v>6</v>
      </c>
      <c r="M46" s="282">
        <f>'P.V  Juin'!M45</f>
        <v>10.777777777777779</v>
      </c>
      <c r="N46" s="332">
        <f>'P.V  Juin'!N45</f>
        <v>18</v>
      </c>
      <c r="O46" s="282">
        <f>'P.V  Juin'!O45</f>
        <v>10</v>
      </c>
      <c r="P46" s="331">
        <f>'P.V  Juin'!P45</f>
        <v>3</v>
      </c>
      <c r="Q46" s="282">
        <f>'P.V  Juin'!Q45</f>
        <v>6</v>
      </c>
      <c r="R46" s="331">
        <f>'P.V  Juin'!R45</f>
        <v>0</v>
      </c>
      <c r="S46" s="282">
        <f>'P.V  Juin'!S45</f>
        <v>8</v>
      </c>
      <c r="T46" s="332">
        <f>'P.V  Juin'!T45</f>
        <v>3</v>
      </c>
      <c r="U46" s="282">
        <f>'P.V  Juin'!U45</f>
        <v>11.5</v>
      </c>
      <c r="V46" s="331">
        <f>'P.V  Juin'!V45</f>
        <v>3</v>
      </c>
      <c r="W46" s="282">
        <f>'P.V  Juin'!W45</f>
        <v>11.5</v>
      </c>
      <c r="X46" s="332">
        <f>'P.V  Juin'!X45</f>
        <v>3</v>
      </c>
      <c r="Y46" s="282">
        <f>'P.V  Juin'!Y45</f>
        <v>10</v>
      </c>
      <c r="Z46" s="331">
        <f>'P.V  Juin'!Z45</f>
        <v>3</v>
      </c>
      <c r="AA46" s="282">
        <f>'P.V  Juin'!AA45</f>
        <v>10</v>
      </c>
      <c r="AB46" s="331">
        <f>'P.V  Juin'!AB45</f>
        <v>3</v>
      </c>
      <c r="AC46" s="282">
        <f>'P.V  Juin'!AC45</f>
        <v>10.216666666666667</v>
      </c>
      <c r="AD46" s="306">
        <f>'P.V  Juin'!AD45</f>
        <v>30</v>
      </c>
      <c r="AE46" s="283" t="str">
        <f>'P.V  Juin'!AE45</f>
        <v>Admis(e)</v>
      </c>
      <c r="AF46" s="336">
        <f>'P.V  Juin'!AF45</f>
        <v>14</v>
      </c>
      <c r="AG46" s="332">
        <f>'P.V  Juin'!AG45</f>
        <v>6</v>
      </c>
      <c r="AH46" s="333">
        <f>'P.V  Juin'!AH45</f>
        <v>11.5</v>
      </c>
      <c r="AI46" s="332">
        <f>'P.V  Juin'!AI45</f>
        <v>6</v>
      </c>
      <c r="AJ46" s="333">
        <f>'P.V  Juin'!AJ45</f>
        <v>11</v>
      </c>
      <c r="AK46" s="332">
        <f>'P.V  Juin'!AK45</f>
        <v>6</v>
      </c>
      <c r="AL46" s="333">
        <f>'P.V  Juin'!AL45</f>
        <v>12.166666666666666</v>
      </c>
      <c r="AM46" s="332">
        <f>'P.V  Juin'!AM45</f>
        <v>18</v>
      </c>
      <c r="AN46" s="333">
        <f>'P.V  Juin'!AN45</f>
        <v>8</v>
      </c>
      <c r="AO46" s="332">
        <f>'P.V  Juin'!AO45</f>
        <v>0</v>
      </c>
      <c r="AP46" s="333">
        <f>'P.V  Juin'!AP45</f>
        <v>12</v>
      </c>
      <c r="AQ46" s="332">
        <f>'P.V  Juin'!AQ45</f>
        <v>3</v>
      </c>
      <c r="AR46" s="333">
        <f>'P.V  Juin'!AR45</f>
        <v>10</v>
      </c>
      <c r="AS46" s="332">
        <f>'P.V  Juin'!AS45</f>
        <v>6</v>
      </c>
      <c r="AT46" s="333">
        <f>'P.V  Juin'!AT45</f>
        <v>12</v>
      </c>
      <c r="AU46" s="332">
        <f>'P.V  Juin'!AU45</f>
        <v>3</v>
      </c>
      <c r="AV46" s="333">
        <f>'P.V  Juin'!AV45</f>
        <v>12</v>
      </c>
      <c r="AW46" s="332">
        <f>'P.V  Juin'!AW45</f>
        <v>3</v>
      </c>
      <c r="AX46" s="333">
        <f>'P.V  Juin'!AX45</f>
        <v>8</v>
      </c>
      <c r="AY46" s="332">
        <f>'P.V  Juin'!AY45</f>
        <v>0</v>
      </c>
      <c r="AZ46" s="333">
        <f>'P.V  Juin'!AZ45</f>
        <v>8</v>
      </c>
      <c r="BA46" s="332">
        <f>'P.V  Juin'!BA45</f>
        <v>0</v>
      </c>
      <c r="BB46" s="334">
        <f>'P.V  Juin'!BB45</f>
        <v>11.3</v>
      </c>
      <c r="BC46" s="335">
        <f>'P.V  Juin'!BC45</f>
        <v>30</v>
      </c>
      <c r="BD46" s="333">
        <f>'P.V  Juin'!BD45</f>
        <v>10.758333333333333</v>
      </c>
      <c r="BE46" s="336">
        <f>'P.V  Juin'!BE45</f>
        <v>60</v>
      </c>
      <c r="BF46" s="283" t="str">
        <f>'P.V  Juin'!BF45</f>
        <v>Admis(e)</v>
      </c>
      <c r="BG46" s="2" t="str">
        <f>'P.V  Juin'!BG45</f>
        <v>Normale</v>
      </c>
      <c r="BH46" s="2" t="str">
        <f>'P.V  Juin'!BH45</f>
        <v>Normale</v>
      </c>
    </row>
  </sheetData>
  <mergeCells count="10">
    <mergeCell ref="AS12:AV12"/>
    <mergeCell ref="AW12:AZ12"/>
    <mergeCell ref="H11:AB11"/>
    <mergeCell ref="AF11:BE11"/>
    <mergeCell ref="AF12:AL12"/>
    <mergeCell ref="G12:N12"/>
    <mergeCell ref="O12:T12"/>
    <mergeCell ref="U12:X12"/>
    <mergeCell ref="Y12:AB12"/>
    <mergeCell ref="AM12:AR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33"/>
  <sheetViews>
    <sheetView view="pageBreakPreview" zoomScaleSheetLayoutView="100" workbookViewId="0">
      <selection activeCell="AG42" sqref="AG42"/>
    </sheetView>
  </sheetViews>
  <sheetFormatPr baseColWidth="10" defaultRowHeight="15"/>
  <cols>
    <col min="1" max="1" width="4.85546875" style="2" customWidth="1"/>
    <col min="2" max="2" width="12.5703125" style="2" customWidth="1"/>
    <col min="3" max="3" width="17" style="2" customWidth="1"/>
    <col min="4" max="4" width="7.7109375" style="2" customWidth="1"/>
    <col min="5" max="5" width="5.7109375" style="2" customWidth="1"/>
    <col min="6" max="6" width="17.7109375" style="2" customWidth="1"/>
    <col min="7" max="7" width="29.140625" style="2" customWidth="1"/>
    <col min="8" max="8" width="7.7109375" style="2" customWidth="1"/>
    <col min="9" max="9" width="5.7109375" style="2" customWidth="1"/>
    <col min="10" max="10" width="9.7109375" style="2" customWidth="1"/>
    <col min="11" max="11" width="7.7109375" style="2" customWidth="1"/>
    <col min="12" max="12" width="9.7109375" style="2" customWidth="1"/>
    <col min="13" max="13" width="7.7109375" style="2" customWidth="1"/>
    <col min="14" max="14" width="9.7109375" style="2" customWidth="1"/>
    <col min="15" max="15" width="7.7109375" style="2" customWidth="1"/>
    <col min="16" max="16" width="10" style="2" customWidth="1"/>
    <col min="17" max="17" width="3.7109375" style="2" customWidth="1"/>
    <col min="18" max="18" width="5.28515625" style="2" customWidth="1"/>
    <col min="19" max="19" width="3.7109375" style="2" customWidth="1"/>
    <col min="20" max="20" width="26.7109375" style="2" customWidth="1"/>
    <col min="21" max="21" width="5" style="2" customWidth="1"/>
    <col min="22" max="22" width="3.7109375" style="2" customWidth="1"/>
    <col min="23" max="23" width="5.28515625" style="2" customWidth="1"/>
    <col min="24" max="24" width="3.7109375" style="2" customWidth="1"/>
    <col min="25" max="16384" width="11.42578125" style="2"/>
  </cols>
  <sheetData>
    <row r="1" spans="1:24" s="145" customFormat="1" ht="15.75" customHeight="1">
      <c r="F1" s="421" t="s">
        <v>259</v>
      </c>
      <c r="G1" s="421"/>
      <c r="H1" s="421"/>
      <c r="I1" s="421"/>
      <c r="J1" s="421"/>
      <c r="K1" s="421"/>
      <c r="M1" s="146"/>
      <c r="O1" s="68"/>
      <c r="P1" s="146"/>
      <c r="Q1" s="146"/>
      <c r="R1" s="146"/>
      <c r="S1" s="146"/>
      <c r="T1" s="146"/>
      <c r="U1" s="146"/>
      <c r="V1" s="146"/>
      <c r="W1" s="146"/>
      <c r="X1" s="146"/>
    </row>
    <row r="2" spans="1:24" s="145" customFormat="1" ht="18.75" customHeight="1">
      <c r="F2" s="422" t="s">
        <v>260</v>
      </c>
      <c r="G2" s="422"/>
      <c r="H2" s="422"/>
      <c r="I2" s="422"/>
      <c r="J2" s="422"/>
      <c r="K2" s="422"/>
      <c r="M2" s="146"/>
      <c r="N2" s="146"/>
      <c r="O2" s="68"/>
      <c r="P2" s="146"/>
      <c r="Q2" s="146"/>
      <c r="R2" s="146"/>
      <c r="S2" s="146"/>
      <c r="T2" s="146"/>
      <c r="U2" s="146"/>
      <c r="V2" s="146"/>
      <c r="W2" s="146"/>
      <c r="X2" s="146"/>
    </row>
    <row r="3" spans="1:24" s="145" customFormat="1" ht="16.5" customHeight="1">
      <c r="D3" s="146"/>
      <c r="E3" s="147"/>
      <c r="F3" s="422" t="s">
        <v>263</v>
      </c>
      <c r="G3" s="422"/>
      <c r="H3" s="422"/>
      <c r="I3" s="422"/>
      <c r="J3" s="422"/>
      <c r="K3" s="422"/>
      <c r="L3" s="146"/>
      <c r="M3" s="146"/>
      <c r="N3" s="146"/>
      <c r="O3" s="68"/>
      <c r="P3" s="146"/>
      <c r="Q3" s="146"/>
      <c r="R3" s="146"/>
      <c r="S3" s="146"/>
      <c r="T3" s="146"/>
      <c r="U3" s="146"/>
      <c r="V3" s="146"/>
      <c r="W3" s="146"/>
      <c r="X3" s="146"/>
    </row>
    <row r="4" spans="1:24" s="145" customFormat="1" ht="15.75">
      <c r="A4" s="66" t="s">
        <v>307</v>
      </c>
      <c r="D4" s="148"/>
      <c r="O4" s="148"/>
    </row>
    <row r="5" spans="1:24" s="145" customFormat="1" ht="15.75">
      <c r="A5" s="66" t="s">
        <v>308</v>
      </c>
      <c r="D5" s="148"/>
      <c r="O5" s="148"/>
    </row>
    <row r="6" spans="1:24" s="145" customFormat="1" ht="15.75">
      <c r="D6" s="148"/>
      <c r="O6" s="148"/>
    </row>
    <row r="7" spans="1:24" ht="21.75">
      <c r="A7" s="65" t="s">
        <v>207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24" ht="15.7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1:24" ht="15.75">
      <c r="A9" s="221" t="s">
        <v>298</v>
      </c>
      <c r="B9" s="221"/>
      <c r="D9" s="321" t="s">
        <v>522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</row>
    <row r="10" spans="1:24" ht="15.75">
      <c r="A10" s="66" t="s">
        <v>208</v>
      </c>
      <c r="B10" s="66"/>
      <c r="C10" s="66" t="str">
        <f>LOOKUP(R13,Global!A14:A46,Global!C14:C46)</f>
        <v>ZEGGANE</v>
      </c>
      <c r="D10" s="66"/>
      <c r="F10" s="67" t="s">
        <v>209</v>
      </c>
      <c r="G10" s="67" t="str">
        <f>LOOKUP(R13,Global!A14:A46,Global!D14:D46)</f>
        <v>Hassiba</v>
      </c>
      <c r="H10" s="66" t="s">
        <v>210</v>
      </c>
      <c r="K10" s="66"/>
      <c r="L10" s="66" t="str">
        <f>LOOKUP(R13,Global!A14:A46,Global!E14:E46)</f>
        <v>26/02/1987</v>
      </c>
      <c r="N10" s="66" t="s">
        <v>211</v>
      </c>
      <c r="O10" s="66" t="str">
        <f>LOOKUP(R13,Global!A14:A46,Global!F14:F46)</f>
        <v>Ighram</v>
      </c>
    </row>
    <row r="11" spans="1:24" ht="15.75">
      <c r="A11" s="66" t="s">
        <v>212</v>
      </c>
      <c r="B11" s="66"/>
      <c r="C11" s="66" t="str">
        <f>LOOKUP(R13,Global!A14:A46,Global!B14:B46)</f>
        <v>10DR445</v>
      </c>
      <c r="D11" s="66"/>
      <c r="E11" s="66" t="s">
        <v>309</v>
      </c>
      <c r="F11" s="66"/>
      <c r="H11" s="68" t="s">
        <v>262</v>
      </c>
      <c r="I11" s="64"/>
      <c r="J11" s="68"/>
      <c r="K11" s="66"/>
      <c r="L11" s="66" t="s">
        <v>314</v>
      </c>
      <c r="M11" s="66"/>
      <c r="O11" s="66"/>
    </row>
    <row r="12" spans="1:24" ht="16.5" thickBot="1">
      <c r="A12" s="66" t="s">
        <v>315</v>
      </c>
      <c r="D12" s="221"/>
      <c r="E12" s="221"/>
      <c r="I12" s="69"/>
      <c r="J12" s="69"/>
      <c r="K12" s="66"/>
      <c r="L12" s="69"/>
      <c r="M12" s="69"/>
      <c r="N12" s="69"/>
      <c r="O12" s="66"/>
      <c r="P12" s="70"/>
      <c r="Q12" s="70"/>
      <c r="R12" s="70"/>
      <c r="S12" s="70"/>
      <c r="T12" s="70"/>
      <c r="U12" s="70"/>
      <c r="V12" s="70"/>
      <c r="W12" s="70"/>
      <c r="X12" s="71"/>
    </row>
    <row r="13" spans="1:24" ht="19.5" thickBot="1">
      <c r="B13" s="72"/>
      <c r="C13" s="72"/>
      <c r="O13" s="72"/>
      <c r="R13" s="160">
        <v>33</v>
      </c>
    </row>
    <row r="14" spans="1:24" s="73" customFormat="1" ht="35.25" customHeight="1" thickTop="1" thickBot="1">
      <c r="A14" s="394" t="s">
        <v>213</v>
      </c>
      <c r="B14" s="254" t="s">
        <v>214</v>
      </c>
      <c r="C14" s="255"/>
      <c r="D14" s="256"/>
      <c r="E14" s="257"/>
      <c r="F14" s="258" t="s">
        <v>215</v>
      </c>
      <c r="G14" s="259"/>
      <c r="H14" s="256"/>
      <c r="I14" s="260"/>
      <c r="J14" s="258" t="s">
        <v>216</v>
      </c>
      <c r="K14" s="261"/>
      <c r="L14" s="261"/>
      <c r="M14" s="261"/>
      <c r="N14" s="256"/>
      <c r="O14" s="256"/>
      <c r="P14" s="257"/>
    </row>
    <row r="15" spans="1:24" s="73" customFormat="1" ht="21.75" customHeight="1" thickTop="1" thickBot="1">
      <c r="A15" s="395"/>
      <c r="B15" s="397" t="s">
        <v>217</v>
      </c>
      <c r="C15" s="399" t="s">
        <v>218</v>
      </c>
      <c r="D15" s="399" t="s">
        <v>219</v>
      </c>
      <c r="E15" s="401" t="s">
        <v>220</v>
      </c>
      <c r="F15" s="390" t="s">
        <v>221</v>
      </c>
      <c r="G15" s="391"/>
      <c r="H15" s="207" t="s">
        <v>292</v>
      </c>
      <c r="I15" s="401" t="s">
        <v>220</v>
      </c>
      <c r="J15" s="208" t="s">
        <v>222</v>
      </c>
      <c r="K15" s="209"/>
      <c r="L15" s="210" t="s">
        <v>223</v>
      </c>
      <c r="M15" s="209"/>
      <c r="N15" s="211" t="s">
        <v>224</v>
      </c>
      <c r="O15" s="212"/>
      <c r="P15" s="213"/>
    </row>
    <row r="16" spans="1:24" s="73" customFormat="1" ht="21" customHeight="1" thickTop="1" thickBot="1">
      <c r="A16" s="396"/>
      <c r="B16" s="398"/>
      <c r="C16" s="400"/>
      <c r="D16" s="400"/>
      <c r="E16" s="402"/>
      <c r="F16" s="392"/>
      <c r="G16" s="393"/>
      <c r="H16" s="214" t="s">
        <v>293</v>
      </c>
      <c r="I16" s="402"/>
      <c r="J16" s="215" t="s">
        <v>225</v>
      </c>
      <c r="K16" s="216" t="s">
        <v>226</v>
      </c>
      <c r="L16" s="217" t="s">
        <v>225</v>
      </c>
      <c r="M16" s="216" t="s">
        <v>226</v>
      </c>
      <c r="N16" s="218" t="s">
        <v>225</v>
      </c>
      <c r="O16" s="219" t="s">
        <v>226</v>
      </c>
      <c r="P16" s="220" t="s">
        <v>227</v>
      </c>
    </row>
    <row r="17" spans="1:16" s="73" customFormat="1" ht="16.5" thickTop="1">
      <c r="A17" s="394" t="s">
        <v>228</v>
      </c>
      <c r="B17" s="74"/>
      <c r="C17" s="75"/>
      <c r="D17" s="76"/>
      <c r="E17" s="77"/>
      <c r="F17" s="403" t="s">
        <v>229</v>
      </c>
      <c r="G17" s="404"/>
      <c r="H17" s="78">
        <v>6</v>
      </c>
      <c r="I17" s="79">
        <v>4</v>
      </c>
      <c r="J17" s="80">
        <f>LOOKUP(R13,Global!A14:A46,Global!G14:G46)</f>
        <v>13.333333333333334</v>
      </c>
      <c r="K17" s="81">
        <f>IF(J17&gt;=9.995,6,0)</f>
        <v>6</v>
      </c>
      <c r="L17" s="437">
        <f>(J17*I17+J18*I18+J19*I19)/E18</f>
        <v>10.777777777777779</v>
      </c>
      <c r="M17" s="439">
        <f>IF(L17&gt;=9.995,D18,K17+K18+K19)</f>
        <v>18</v>
      </c>
      <c r="N17" s="441">
        <f>(L17*12+L20*4+L22*2+L23*2)/20</f>
        <v>10.216666666666667</v>
      </c>
      <c r="O17" s="82"/>
      <c r="P17" s="431" t="str">
        <f>LOOKUP(R13,Global!A14:A46,Global!BG14:BG46)</f>
        <v>Normale</v>
      </c>
    </row>
    <row r="18" spans="1:16" s="73" customFormat="1" ht="15.75">
      <c r="A18" s="395"/>
      <c r="B18" s="83" t="s">
        <v>230</v>
      </c>
      <c r="C18" s="84" t="s">
        <v>231</v>
      </c>
      <c r="D18" s="85">
        <v>18</v>
      </c>
      <c r="E18" s="86">
        <v>12</v>
      </c>
      <c r="F18" s="405" t="s">
        <v>297</v>
      </c>
      <c r="G18" s="406"/>
      <c r="H18" s="87">
        <v>6</v>
      </c>
      <c r="I18" s="88">
        <v>4</v>
      </c>
      <c r="J18" s="89">
        <f>LOOKUP(R13,Global!A14:A46,Global!I14:I46)</f>
        <v>8.5</v>
      </c>
      <c r="K18" s="90">
        <f>IF(J18&gt;=9.995,6,0)</f>
        <v>0</v>
      </c>
      <c r="L18" s="438"/>
      <c r="M18" s="440"/>
      <c r="N18" s="442"/>
      <c r="O18" s="91"/>
      <c r="P18" s="432"/>
    </row>
    <row r="19" spans="1:16" s="73" customFormat="1" ht="16.5" thickBot="1">
      <c r="A19" s="395"/>
      <c r="B19" s="92"/>
      <c r="C19" s="93"/>
      <c r="D19" s="94"/>
      <c r="E19" s="95"/>
      <c r="F19" s="407" t="s">
        <v>232</v>
      </c>
      <c r="G19" s="408"/>
      <c r="H19" s="96">
        <v>6</v>
      </c>
      <c r="I19" s="97">
        <v>4</v>
      </c>
      <c r="J19" s="98">
        <f>LOOKUP(R13,Global!A14:A46,Global!K14:K46)</f>
        <v>10.5</v>
      </c>
      <c r="K19" s="99">
        <f>IF(J19&gt;=9.995,6,0)</f>
        <v>6</v>
      </c>
      <c r="L19" s="424"/>
      <c r="M19" s="426"/>
      <c r="N19" s="442"/>
      <c r="O19" s="91"/>
      <c r="P19" s="432"/>
    </row>
    <row r="20" spans="1:16" s="73" customFormat="1" ht="16.5" thickTop="1">
      <c r="A20" s="395"/>
      <c r="B20" s="409" t="s">
        <v>233</v>
      </c>
      <c r="C20" s="411" t="s">
        <v>234</v>
      </c>
      <c r="D20" s="413">
        <v>6</v>
      </c>
      <c r="E20" s="415">
        <v>4</v>
      </c>
      <c r="F20" s="100" t="s">
        <v>235</v>
      </c>
      <c r="G20" s="101"/>
      <c r="H20" s="102">
        <v>3</v>
      </c>
      <c r="I20" s="103">
        <v>2</v>
      </c>
      <c r="J20" s="104">
        <f>LOOKUP(R13,Global!A14:A46,Global!O14:O46)</f>
        <v>10</v>
      </c>
      <c r="K20" s="105">
        <f>IF(J20&gt;=9.995,3,0)</f>
        <v>3</v>
      </c>
      <c r="L20" s="423">
        <f>(J20*I20+J21*I21)/E20</f>
        <v>8</v>
      </c>
      <c r="M20" s="425">
        <f>IF(L20&gt;=9.995,D20,K20+K21)</f>
        <v>3</v>
      </c>
      <c r="N20" s="442"/>
      <c r="O20" s="85">
        <f>IF(N17&gt;=9.995,30,M17+M20+M22+M23)</f>
        <v>30</v>
      </c>
      <c r="P20" s="432"/>
    </row>
    <row r="21" spans="1:16" s="73" customFormat="1" ht="16.5" thickBot="1">
      <c r="A21" s="395"/>
      <c r="B21" s="410"/>
      <c r="C21" s="412"/>
      <c r="D21" s="414"/>
      <c r="E21" s="416"/>
      <c r="F21" s="106" t="s">
        <v>236</v>
      </c>
      <c r="G21" s="107"/>
      <c r="H21" s="96">
        <v>3</v>
      </c>
      <c r="I21" s="97">
        <v>2</v>
      </c>
      <c r="J21" s="98">
        <f>LOOKUP(R13,Global!A14:A46,Global!Q14:Q46)</f>
        <v>6</v>
      </c>
      <c r="K21" s="99">
        <f>IF(J21&gt;=9.995,3,0)</f>
        <v>0</v>
      </c>
      <c r="L21" s="424"/>
      <c r="M21" s="426"/>
      <c r="N21" s="442"/>
      <c r="O21" s="91"/>
      <c r="P21" s="432"/>
    </row>
    <row r="22" spans="1:16" s="73" customFormat="1" ht="18" thickTop="1" thickBot="1">
      <c r="A22" s="395"/>
      <c r="B22" s="108" t="s">
        <v>237</v>
      </c>
      <c r="C22" s="109" t="s">
        <v>238</v>
      </c>
      <c r="D22" s="110">
        <v>3</v>
      </c>
      <c r="E22" s="111">
        <v>2</v>
      </c>
      <c r="F22" s="427" t="s">
        <v>239</v>
      </c>
      <c r="G22" s="428"/>
      <c r="H22" s="112">
        <v>3</v>
      </c>
      <c r="I22" s="113">
        <v>2</v>
      </c>
      <c r="J22" s="114">
        <f>LOOKUP(R13,Global!A14:A46,Global!U14:U46)</f>
        <v>11.5</v>
      </c>
      <c r="K22" s="99">
        <f>IF(J22&gt;=9.995,3,0)</f>
        <v>3</v>
      </c>
      <c r="L22" s="115">
        <f>J22</f>
        <v>11.5</v>
      </c>
      <c r="M22" s="116">
        <f>IF(L22&gt;=9.995,D22,K22)</f>
        <v>3</v>
      </c>
      <c r="N22" s="442"/>
      <c r="O22" s="117"/>
      <c r="P22" s="432"/>
    </row>
    <row r="23" spans="1:16" s="73" customFormat="1" ht="17.25" thickTop="1" thickBot="1">
      <c r="A23" s="396"/>
      <c r="B23" s="83" t="s">
        <v>240</v>
      </c>
      <c r="C23" s="118" t="s">
        <v>241</v>
      </c>
      <c r="D23" s="119">
        <v>3</v>
      </c>
      <c r="E23" s="120">
        <v>2</v>
      </c>
      <c r="F23" s="429" t="s">
        <v>242</v>
      </c>
      <c r="G23" s="430"/>
      <c r="H23" s="121">
        <v>3</v>
      </c>
      <c r="I23" s="122">
        <v>2</v>
      </c>
      <c r="J23" s="123">
        <f>LOOKUP(R13,Global!A14:A46,Global!Y14:Y46)</f>
        <v>10</v>
      </c>
      <c r="K23" s="124">
        <f>IF(J23&gt;=9.995,3,0)</f>
        <v>3</v>
      </c>
      <c r="L23" s="125">
        <f>(J23*I23)/E23</f>
        <v>10</v>
      </c>
      <c r="M23" s="124">
        <f>IF(L23&gt;=9.995,D23,K23)</f>
        <v>3</v>
      </c>
      <c r="N23" s="443"/>
      <c r="O23" s="126"/>
      <c r="P23" s="433"/>
    </row>
    <row r="24" spans="1:16" ht="16.5" thickTop="1">
      <c r="A24" s="394" t="s">
        <v>243</v>
      </c>
      <c r="B24" s="74"/>
      <c r="C24" s="127"/>
      <c r="D24" s="128"/>
      <c r="E24" s="129"/>
      <c r="F24" s="403" t="s">
        <v>295</v>
      </c>
      <c r="G24" s="404"/>
      <c r="H24" s="78">
        <v>6</v>
      </c>
      <c r="I24" s="79">
        <v>4</v>
      </c>
      <c r="J24" s="80">
        <f>LOOKUP(R13,Global!A14:A46,Global!AF14:AF46)</f>
        <v>14</v>
      </c>
      <c r="K24" s="81">
        <f>IF(J24&gt;=9.995,6,0)</f>
        <v>6</v>
      </c>
      <c r="L24" s="437">
        <f>(J24*I24+J25*I25+J26*I26)/E25</f>
        <v>8.6666666666666661</v>
      </c>
      <c r="M24" s="439">
        <f>IF(L24&gt;=9.995,D25,K24+K25+K26)</f>
        <v>6</v>
      </c>
      <c r="N24" s="441">
        <f>(L24*12+L27*4+L29*2+L30*2)/20</f>
        <v>7.9</v>
      </c>
      <c r="O24" s="130"/>
      <c r="P24" s="434" t="str">
        <f>LOOKUP(R13,Global!A14:A46,Global!BH14:BH46)</f>
        <v>Normale</v>
      </c>
    </row>
    <row r="25" spans="1:16" ht="15.75">
      <c r="A25" s="395"/>
      <c r="B25" s="83" t="s">
        <v>244</v>
      </c>
      <c r="C25" s="84" t="s">
        <v>245</v>
      </c>
      <c r="D25" s="85">
        <v>18</v>
      </c>
      <c r="E25" s="86">
        <v>12</v>
      </c>
      <c r="F25" s="405" t="s">
        <v>115</v>
      </c>
      <c r="G25" s="406"/>
      <c r="H25" s="87">
        <v>6</v>
      </c>
      <c r="I25" s="88">
        <v>4</v>
      </c>
      <c r="J25" s="89">
        <f>LOOKUP(R13,Global!A14:A46,Global!AG14:AG46)</f>
        <v>6</v>
      </c>
      <c r="K25" s="90">
        <f>IF(J25&gt;=9.995,6,0)</f>
        <v>0</v>
      </c>
      <c r="L25" s="438"/>
      <c r="M25" s="440"/>
      <c r="N25" s="442"/>
      <c r="O25" s="131"/>
      <c r="P25" s="435"/>
    </row>
    <row r="26" spans="1:16" ht="16.5" thickBot="1">
      <c r="A26" s="395"/>
      <c r="B26" s="132"/>
      <c r="C26" s="133"/>
      <c r="D26" s="85"/>
      <c r="E26" s="86"/>
      <c r="F26" s="417" t="s">
        <v>294</v>
      </c>
      <c r="G26" s="418"/>
      <c r="H26" s="134">
        <v>6</v>
      </c>
      <c r="I26" s="97">
        <v>4</v>
      </c>
      <c r="J26" s="135">
        <f>LOOKUP(R13,Global!A14:A46,Global!AI14:AI46)</f>
        <v>6</v>
      </c>
      <c r="K26" s="99">
        <f>IF(J26&gt;=9.995,6,0)</f>
        <v>0</v>
      </c>
      <c r="L26" s="424"/>
      <c r="M26" s="426"/>
      <c r="N26" s="442"/>
      <c r="O26" s="131"/>
      <c r="P26" s="435"/>
    </row>
    <row r="27" spans="1:16" ht="16.5" thickTop="1">
      <c r="A27" s="395"/>
      <c r="B27" s="409" t="s">
        <v>246</v>
      </c>
      <c r="C27" s="411" t="s">
        <v>247</v>
      </c>
      <c r="D27" s="413">
        <v>6</v>
      </c>
      <c r="E27" s="415">
        <v>4</v>
      </c>
      <c r="F27" s="136" t="s">
        <v>249</v>
      </c>
      <c r="G27" s="137"/>
      <c r="H27" s="138">
        <v>3</v>
      </c>
      <c r="I27" s="103">
        <v>2</v>
      </c>
      <c r="J27" s="139">
        <f>LOOKUP(R13,Global!A14:A46,Global!AM14:AM46)</f>
        <v>18</v>
      </c>
      <c r="K27" s="267">
        <f>IF(J27&gt;=9.995,3,0)</f>
        <v>3</v>
      </c>
      <c r="L27" s="423">
        <f>(J27*I27+J28*I28)/E27</f>
        <v>9</v>
      </c>
      <c r="M27" s="425">
        <f>IF(L27&gt;=9.995,D27,K27+K28)</f>
        <v>3</v>
      </c>
      <c r="N27" s="442"/>
      <c r="O27" s="85">
        <f>IF(N24&gt;=9.995,30,M24+M27+M29+M30)</f>
        <v>9</v>
      </c>
      <c r="P27" s="435"/>
    </row>
    <row r="28" spans="1:16" ht="16.5" thickBot="1">
      <c r="A28" s="395"/>
      <c r="B28" s="419"/>
      <c r="C28" s="412"/>
      <c r="D28" s="414"/>
      <c r="E28" s="416"/>
      <c r="F28" s="196" t="s">
        <v>248</v>
      </c>
      <c r="G28" s="197"/>
      <c r="H28" s="198">
        <v>3</v>
      </c>
      <c r="I28" s="199">
        <v>2</v>
      </c>
      <c r="J28" s="200">
        <f>LOOKUP(R13,Global!A14:A46,Global!AO14:AO46)</f>
        <v>0</v>
      </c>
      <c r="K28" s="99">
        <f>IF(J28&gt;=9.995,3,0)</f>
        <v>0</v>
      </c>
      <c r="L28" s="424"/>
      <c r="M28" s="426"/>
      <c r="N28" s="442"/>
      <c r="O28" s="190"/>
      <c r="P28" s="435"/>
    </row>
    <row r="29" spans="1:16" ht="19.5" customHeight="1" thickTop="1" thickBot="1">
      <c r="A29" s="395"/>
      <c r="B29" s="108" t="s">
        <v>250</v>
      </c>
      <c r="C29" s="109" t="s">
        <v>251</v>
      </c>
      <c r="D29" s="110">
        <v>3</v>
      </c>
      <c r="E29" s="111">
        <v>2</v>
      </c>
      <c r="F29" s="427" t="s">
        <v>252</v>
      </c>
      <c r="G29" s="428"/>
      <c r="H29" s="112">
        <v>3</v>
      </c>
      <c r="I29" s="113">
        <v>2</v>
      </c>
      <c r="J29" s="114">
        <f>LOOKUP(R13,Global!A14:A46,Global!AS14:AS46)</f>
        <v>6</v>
      </c>
      <c r="K29" s="268">
        <f>IF(J29&gt;=9.995,3,0)</f>
        <v>0</v>
      </c>
      <c r="L29" s="115">
        <f>J29</f>
        <v>6</v>
      </c>
      <c r="M29" s="116">
        <f>IF(L29&gt;=9.995,D29,K29)</f>
        <v>0</v>
      </c>
      <c r="N29" s="442"/>
      <c r="O29" s="131"/>
      <c r="P29" s="435"/>
    </row>
    <row r="30" spans="1:16" ht="19.5" customHeight="1" thickTop="1" thickBot="1">
      <c r="A30" s="396"/>
      <c r="B30" s="140" t="s">
        <v>253</v>
      </c>
      <c r="C30" s="118" t="s">
        <v>254</v>
      </c>
      <c r="D30" s="119">
        <v>3</v>
      </c>
      <c r="E30" s="120">
        <v>2</v>
      </c>
      <c r="F30" s="429" t="s">
        <v>255</v>
      </c>
      <c r="G30" s="430"/>
      <c r="H30" s="121">
        <v>3</v>
      </c>
      <c r="I30" s="122">
        <v>2</v>
      </c>
      <c r="J30" s="123">
        <f>LOOKUP(R13,Global!A14:A46,Global!AW14:AW46)</f>
        <v>3</v>
      </c>
      <c r="K30" s="124">
        <f>IF(J30&gt;=9.995,3,0)</f>
        <v>0</v>
      </c>
      <c r="L30" s="125">
        <f>(J30*I30)/E30</f>
        <v>3</v>
      </c>
      <c r="M30" s="124">
        <f>IF(L30&gt;=9.995,D30,K30)</f>
        <v>0</v>
      </c>
      <c r="N30" s="443"/>
      <c r="O30" s="141"/>
      <c r="P30" s="436"/>
    </row>
    <row r="31" spans="1:16" ht="23.25" customHeight="1" thickTop="1">
      <c r="B31" s="142" t="s">
        <v>256</v>
      </c>
      <c r="C31" s="66" t="str">
        <f>LOOKUP(R13,Global!A14:A46,Global!BF14:BF46)</f>
        <v>Admis(e)</v>
      </c>
      <c r="D31" s="143"/>
      <c r="F31" s="142" t="s">
        <v>257</v>
      </c>
      <c r="J31" s="144">
        <f>O20+O27</f>
        <v>39</v>
      </c>
    </row>
    <row r="33" spans="1:16" ht="15.75">
      <c r="A33" s="142" t="s">
        <v>401</v>
      </c>
      <c r="M33" s="68" t="s">
        <v>258</v>
      </c>
      <c r="N33" s="64"/>
      <c r="O33" s="420">
        <f ca="1">NOW()</f>
        <v>41799.39530891204</v>
      </c>
      <c r="P33" s="420"/>
    </row>
  </sheetData>
  <mergeCells count="43">
    <mergeCell ref="P24:P30"/>
    <mergeCell ref="L24:L26"/>
    <mergeCell ref="L17:L19"/>
    <mergeCell ref="M17:M19"/>
    <mergeCell ref="M24:M26"/>
    <mergeCell ref="N17:N23"/>
    <mergeCell ref="N24:N30"/>
    <mergeCell ref="O33:P33"/>
    <mergeCell ref="F1:K1"/>
    <mergeCell ref="F2:K2"/>
    <mergeCell ref="F3:K3"/>
    <mergeCell ref="D27:D28"/>
    <mergeCell ref="E27:E28"/>
    <mergeCell ref="L27:L28"/>
    <mergeCell ref="M27:M28"/>
    <mergeCell ref="F29:G29"/>
    <mergeCell ref="F30:G30"/>
    <mergeCell ref="L20:L21"/>
    <mergeCell ref="M20:M21"/>
    <mergeCell ref="F22:G22"/>
    <mergeCell ref="F23:G23"/>
    <mergeCell ref="I15:I16"/>
    <mergeCell ref="P17:P23"/>
    <mergeCell ref="A24:A30"/>
    <mergeCell ref="F24:G24"/>
    <mergeCell ref="F25:G25"/>
    <mergeCell ref="F26:G26"/>
    <mergeCell ref="B27:B28"/>
    <mergeCell ref="C27:C28"/>
    <mergeCell ref="A17:A23"/>
    <mergeCell ref="F17:G17"/>
    <mergeCell ref="F18:G18"/>
    <mergeCell ref="F19:G19"/>
    <mergeCell ref="B20:B21"/>
    <mergeCell ref="C20:C21"/>
    <mergeCell ref="D20:D21"/>
    <mergeCell ref="E20:E21"/>
    <mergeCell ref="F15:G16"/>
    <mergeCell ref="A14:A16"/>
    <mergeCell ref="B15:B16"/>
    <mergeCell ref="C15:C16"/>
    <mergeCell ref="D15:D16"/>
    <mergeCell ref="E15:E16"/>
  </mergeCells>
  <pageMargins left="0.2" right="0.19" top="0.28999999999999998" bottom="0.26" header="0.2" footer="0.2"/>
  <pageSetup paperSize="9" scale="83" orientation="landscape" r:id="rId1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J106"/>
  <sheetViews>
    <sheetView view="pageBreakPreview" zoomScaleSheetLayoutView="100" workbookViewId="0">
      <selection activeCell="AG42" sqref="AG42"/>
    </sheetView>
  </sheetViews>
  <sheetFormatPr baseColWidth="10" defaultRowHeight="15"/>
  <cols>
    <col min="1" max="1" width="4" style="2" customWidth="1"/>
    <col min="2" max="2" width="1.85546875" style="2" customWidth="1"/>
    <col min="3" max="8" width="11.42578125" style="2"/>
    <col min="9" max="9" width="24.28515625" style="2" customWidth="1"/>
    <col min="10" max="10" width="11.42578125" style="2"/>
    <col min="11" max="11" width="16.7109375" style="2" customWidth="1"/>
    <col min="12" max="256" width="11.42578125" style="2"/>
    <col min="257" max="257" width="0" style="2" hidden="1" customWidth="1"/>
    <col min="258" max="258" width="1.85546875" style="2" customWidth="1"/>
    <col min="259" max="264" width="11.42578125" style="2"/>
    <col min="265" max="265" width="19.5703125" style="2" bestFit="1" customWidth="1"/>
    <col min="266" max="266" width="11.42578125" style="2"/>
    <col min="267" max="267" width="16.7109375" style="2" customWidth="1"/>
    <col min="268" max="512" width="11.42578125" style="2"/>
    <col min="513" max="513" width="0" style="2" hidden="1" customWidth="1"/>
    <col min="514" max="514" width="1.85546875" style="2" customWidth="1"/>
    <col min="515" max="520" width="11.42578125" style="2"/>
    <col min="521" max="521" width="19.5703125" style="2" bestFit="1" customWidth="1"/>
    <col min="522" max="522" width="11.42578125" style="2"/>
    <col min="523" max="523" width="16.7109375" style="2" customWidth="1"/>
    <col min="524" max="768" width="11.42578125" style="2"/>
    <col min="769" max="769" width="0" style="2" hidden="1" customWidth="1"/>
    <col min="770" max="770" width="1.85546875" style="2" customWidth="1"/>
    <col min="771" max="776" width="11.42578125" style="2"/>
    <col min="777" max="777" width="19.5703125" style="2" bestFit="1" customWidth="1"/>
    <col min="778" max="778" width="11.42578125" style="2"/>
    <col min="779" max="779" width="16.7109375" style="2" customWidth="1"/>
    <col min="780" max="1024" width="11.42578125" style="2"/>
    <col min="1025" max="1025" width="0" style="2" hidden="1" customWidth="1"/>
    <col min="1026" max="1026" width="1.85546875" style="2" customWidth="1"/>
    <col min="1027" max="1032" width="11.42578125" style="2"/>
    <col min="1033" max="1033" width="19.5703125" style="2" bestFit="1" customWidth="1"/>
    <col min="1034" max="1034" width="11.42578125" style="2"/>
    <col min="1035" max="1035" width="16.7109375" style="2" customWidth="1"/>
    <col min="1036" max="1280" width="11.42578125" style="2"/>
    <col min="1281" max="1281" width="0" style="2" hidden="1" customWidth="1"/>
    <col min="1282" max="1282" width="1.85546875" style="2" customWidth="1"/>
    <col min="1283" max="1288" width="11.42578125" style="2"/>
    <col min="1289" max="1289" width="19.5703125" style="2" bestFit="1" customWidth="1"/>
    <col min="1290" max="1290" width="11.42578125" style="2"/>
    <col min="1291" max="1291" width="16.7109375" style="2" customWidth="1"/>
    <col min="1292" max="1536" width="11.42578125" style="2"/>
    <col min="1537" max="1537" width="0" style="2" hidden="1" customWidth="1"/>
    <col min="1538" max="1538" width="1.85546875" style="2" customWidth="1"/>
    <col min="1539" max="1544" width="11.42578125" style="2"/>
    <col min="1545" max="1545" width="19.5703125" style="2" bestFit="1" customWidth="1"/>
    <col min="1546" max="1546" width="11.42578125" style="2"/>
    <col min="1547" max="1547" width="16.7109375" style="2" customWidth="1"/>
    <col min="1548" max="1792" width="11.42578125" style="2"/>
    <col min="1793" max="1793" width="0" style="2" hidden="1" customWidth="1"/>
    <col min="1794" max="1794" width="1.85546875" style="2" customWidth="1"/>
    <col min="1795" max="1800" width="11.42578125" style="2"/>
    <col min="1801" max="1801" width="19.5703125" style="2" bestFit="1" customWidth="1"/>
    <col min="1802" max="1802" width="11.42578125" style="2"/>
    <col min="1803" max="1803" width="16.7109375" style="2" customWidth="1"/>
    <col min="1804" max="2048" width="11.42578125" style="2"/>
    <col min="2049" max="2049" width="0" style="2" hidden="1" customWidth="1"/>
    <col min="2050" max="2050" width="1.85546875" style="2" customWidth="1"/>
    <col min="2051" max="2056" width="11.42578125" style="2"/>
    <col min="2057" max="2057" width="19.5703125" style="2" bestFit="1" customWidth="1"/>
    <col min="2058" max="2058" width="11.42578125" style="2"/>
    <col min="2059" max="2059" width="16.7109375" style="2" customWidth="1"/>
    <col min="2060" max="2304" width="11.42578125" style="2"/>
    <col min="2305" max="2305" width="0" style="2" hidden="1" customWidth="1"/>
    <col min="2306" max="2306" width="1.85546875" style="2" customWidth="1"/>
    <col min="2307" max="2312" width="11.42578125" style="2"/>
    <col min="2313" max="2313" width="19.5703125" style="2" bestFit="1" customWidth="1"/>
    <col min="2314" max="2314" width="11.42578125" style="2"/>
    <col min="2315" max="2315" width="16.7109375" style="2" customWidth="1"/>
    <col min="2316" max="2560" width="11.42578125" style="2"/>
    <col min="2561" max="2561" width="0" style="2" hidden="1" customWidth="1"/>
    <col min="2562" max="2562" width="1.85546875" style="2" customWidth="1"/>
    <col min="2563" max="2568" width="11.42578125" style="2"/>
    <col min="2569" max="2569" width="19.5703125" style="2" bestFit="1" customWidth="1"/>
    <col min="2570" max="2570" width="11.42578125" style="2"/>
    <col min="2571" max="2571" width="16.7109375" style="2" customWidth="1"/>
    <col min="2572" max="2816" width="11.42578125" style="2"/>
    <col min="2817" max="2817" width="0" style="2" hidden="1" customWidth="1"/>
    <col min="2818" max="2818" width="1.85546875" style="2" customWidth="1"/>
    <col min="2819" max="2824" width="11.42578125" style="2"/>
    <col min="2825" max="2825" width="19.5703125" style="2" bestFit="1" customWidth="1"/>
    <col min="2826" max="2826" width="11.42578125" style="2"/>
    <col min="2827" max="2827" width="16.7109375" style="2" customWidth="1"/>
    <col min="2828" max="3072" width="11.42578125" style="2"/>
    <col min="3073" max="3073" width="0" style="2" hidden="1" customWidth="1"/>
    <col min="3074" max="3074" width="1.85546875" style="2" customWidth="1"/>
    <col min="3075" max="3080" width="11.42578125" style="2"/>
    <col min="3081" max="3081" width="19.5703125" style="2" bestFit="1" customWidth="1"/>
    <col min="3082" max="3082" width="11.42578125" style="2"/>
    <col min="3083" max="3083" width="16.7109375" style="2" customWidth="1"/>
    <col min="3084" max="3328" width="11.42578125" style="2"/>
    <col min="3329" max="3329" width="0" style="2" hidden="1" customWidth="1"/>
    <col min="3330" max="3330" width="1.85546875" style="2" customWidth="1"/>
    <col min="3331" max="3336" width="11.42578125" style="2"/>
    <col min="3337" max="3337" width="19.5703125" style="2" bestFit="1" customWidth="1"/>
    <col min="3338" max="3338" width="11.42578125" style="2"/>
    <col min="3339" max="3339" width="16.7109375" style="2" customWidth="1"/>
    <col min="3340" max="3584" width="11.42578125" style="2"/>
    <col min="3585" max="3585" width="0" style="2" hidden="1" customWidth="1"/>
    <col min="3586" max="3586" width="1.85546875" style="2" customWidth="1"/>
    <col min="3587" max="3592" width="11.42578125" style="2"/>
    <col min="3593" max="3593" width="19.5703125" style="2" bestFit="1" customWidth="1"/>
    <col min="3594" max="3594" width="11.42578125" style="2"/>
    <col min="3595" max="3595" width="16.7109375" style="2" customWidth="1"/>
    <col min="3596" max="3840" width="11.42578125" style="2"/>
    <col min="3841" max="3841" width="0" style="2" hidden="1" customWidth="1"/>
    <col min="3842" max="3842" width="1.85546875" style="2" customWidth="1"/>
    <col min="3843" max="3848" width="11.42578125" style="2"/>
    <col min="3849" max="3849" width="19.5703125" style="2" bestFit="1" customWidth="1"/>
    <col min="3850" max="3850" width="11.42578125" style="2"/>
    <col min="3851" max="3851" width="16.7109375" style="2" customWidth="1"/>
    <col min="3852" max="4096" width="11.42578125" style="2"/>
    <col min="4097" max="4097" width="0" style="2" hidden="1" customWidth="1"/>
    <col min="4098" max="4098" width="1.85546875" style="2" customWidth="1"/>
    <col min="4099" max="4104" width="11.42578125" style="2"/>
    <col min="4105" max="4105" width="19.5703125" style="2" bestFit="1" customWidth="1"/>
    <col min="4106" max="4106" width="11.42578125" style="2"/>
    <col min="4107" max="4107" width="16.7109375" style="2" customWidth="1"/>
    <col min="4108" max="4352" width="11.42578125" style="2"/>
    <col min="4353" max="4353" width="0" style="2" hidden="1" customWidth="1"/>
    <col min="4354" max="4354" width="1.85546875" style="2" customWidth="1"/>
    <col min="4355" max="4360" width="11.42578125" style="2"/>
    <col min="4361" max="4361" width="19.5703125" style="2" bestFit="1" customWidth="1"/>
    <col min="4362" max="4362" width="11.42578125" style="2"/>
    <col min="4363" max="4363" width="16.7109375" style="2" customWidth="1"/>
    <col min="4364" max="4608" width="11.42578125" style="2"/>
    <col min="4609" max="4609" width="0" style="2" hidden="1" customWidth="1"/>
    <col min="4610" max="4610" width="1.85546875" style="2" customWidth="1"/>
    <col min="4611" max="4616" width="11.42578125" style="2"/>
    <col min="4617" max="4617" width="19.5703125" style="2" bestFit="1" customWidth="1"/>
    <col min="4618" max="4618" width="11.42578125" style="2"/>
    <col min="4619" max="4619" width="16.7109375" style="2" customWidth="1"/>
    <col min="4620" max="4864" width="11.42578125" style="2"/>
    <col min="4865" max="4865" width="0" style="2" hidden="1" customWidth="1"/>
    <col min="4866" max="4866" width="1.85546875" style="2" customWidth="1"/>
    <col min="4867" max="4872" width="11.42578125" style="2"/>
    <col min="4873" max="4873" width="19.5703125" style="2" bestFit="1" customWidth="1"/>
    <col min="4874" max="4874" width="11.42578125" style="2"/>
    <col min="4875" max="4875" width="16.7109375" style="2" customWidth="1"/>
    <col min="4876" max="5120" width="11.42578125" style="2"/>
    <col min="5121" max="5121" width="0" style="2" hidden="1" customWidth="1"/>
    <col min="5122" max="5122" width="1.85546875" style="2" customWidth="1"/>
    <col min="5123" max="5128" width="11.42578125" style="2"/>
    <col min="5129" max="5129" width="19.5703125" style="2" bestFit="1" customWidth="1"/>
    <col min="5130" max="5130" width="11.42578125" style="2"/>
    <col min="5131" max="5131" width="16.7109375" style="2" customWidth="1"/>
    <col min="5132" max="5376" width="11.42578125" style="2"/>
    <col min="5377" max="5377" width="0" style="2" hidden="1" customWidth="1"/>
    <col min="5378" max="5378" width="1.85546875" style="2" customWidth="1"/>
    <col min="5379" max="5384" width="11.42578125" style="2"/>
    <col min="5385" max="5385" width="19.5703125" style="2" bestFit="1" customWidth="1"/>
    <col min="5386" max="5386" width="11.42578125" style="2"/>
    <col min="5387" max="5387" width="16.7109375" style="2" customWidth="1"/>
    <col min="5388" max="5632" width="11.42578125" style="2"/>
    <col min="5633" max="5633" width="0" style="2" hidden="1" customWidth="1"/>
    <col min="5634" max="5634" width="1.85546875" style="2" customWidth="1"/>
    <col min="5635" max="5640" width="11.42578125" style="2"/>
    <col min="5641" max="5641" width="19.5703125" style="2" bestFit="1" customWidth="1"/>
    <col min="5642" max="5642" width="11.42578125" style="2"/>
    <col min="5643" max="5643" width="16.7109375" style="2" customWidth="1"/>
    <col min="5644" max="5888" width="11.42578125" style="2"/>
    <col min="5889" max="5889" width="0" style="2" hidden="1" customWidth="1"/>
    <col min="5890" max="5890" width="1.85546875" style="2" customWidth="1"/>
    <col min="5891" max="5896" width="11.42578125" style="2"/>
    <col min="5897" max="5897" width="19.5703125" style="2" bestFit="1" customWidth="1"/>
    <col min="5898" max="5898" width="11.42578125" style="2"/>
    <col min="5899" max="5899" width="16.7109375" style="2" customWidth="1"/>
    <col min="5900" max="6144" width="11.42578125" style="2"/>
    <col min="6145" max="6145" width="0" style="2" hidden="1" customWidth="1"/>
    <col min="6146" max="6146" width="1.85546875" style="2" customWidth="1"/>
    <col min="6147" max="6152" width="11.42578125" style="2"/>
    <col min="6153" max="6153" width="19.5703125" style="2" bestFit="1" customWidth="1"/>
    <col min="6154" max="6154" width="11.42578125" style="2"/>
    <col min="6155" max="6155" width="16.7109375" style="2" customWidth="1"/>
    <col min="6156" max="6400" width="11.42578125" style="2"/>
    <col min="6401" max="6401" width="0" style="2" hidden="1" customWidth="1"/>
    <col min="6402" max="6402" width="1.85546875" style="2" customWidth="1"/>
    <col min="6403" max="6408" width="11.42578125" style="2"/>
    <col min="6409" max="6409" width="19.5703125" style="2" bestFit="1" customWidth="1"/>
    <col min="6410" max="6410" width="11.42578125" style="2"/>
    <col min="6411" max="6411" width="16.7109375" style="2" customWidth="1"/>
    <col min="6412" max="6656" width="11.42578125" style="2"/>
    <col min="6657" max="6657" width="0" style="2" hidden="1" customWidth="1"/>
    <col min="6658" max="6658" width="1.85546875" style="2" customWidth="1"/>
    <col min="6659" max="6664" width="11.42578125" style="2"/>
    <col min="6665" max="6665" width="19.5703125" style="2" bestFit="1" customWidth="1"/>
    <col min="6666" max="6666" width="11.42578125" style="2"/>
    <col min="6667" max="6667" width="16.7109375" style="2" customWidth="1"/>
    <col min="6668" max="6912" width="11.42578125" style="2"/>
    <col min="6913" max="6913" width="0" style="2" hidden="1" customWidth="1"/>
    <col min="6914" max="6914" width="1.85546875" style="2" customWidth="1"/>
    <col min="6915" max="6920" width="11.42578125" style="2"/>
    <col min="6921" max="6921" width="19.5703125" style="2" bestFit="1" customWidth="1"/>
    <col min="6922" max="6922" width="11.42578125" style="2"/>
    <col min="6923" max="6923" width="16.7109375" style="2" customWidth="1"/>
    <col min="6924" max="7168" width="11.42578125" style="2"/>
    <col min="7169" max="7169" width="0" style="2" hidden="1" customWidth="1"/>
    <col min="7170" max="7170" width="1.85546875" style="2" customWidth="1"/>
    <col min="7171" max="7176" width="11.42578125" style="2"/>
    <col min="7177" max="7177" width="19.5703125" style="2" bestFit="1" customWidth="1"/>
    <col min="7178" max="7178" width="11.42578125" style="2"/>
    <col min="7179" max="7179" width="16.7109375" style="2" customWidth="1"/>
    <col min="7180" max="7424" width="11.42578125" style="2"/>
    <col min="7425" max="7425" width="0" style="2" hidden="1" customWidth="1"/>
    <col min="7426" max="7426" width="1.85546875" style="2" customWidth="1"/>
    <col min="7427" max="7432" width="11.42578125" style="2"/>
    <col min="7433" max="7433" width="19.5703125" style="2" bestFit="1" customWidth="1"/>
    <col min="7434" max="7434" width="11.42578125" style="2"/>
    <col min="7435" max="7435" width="16.7109375" style="2" customWidth="1"/>
    <col min="7436" max="7680" width="11.42578125" style="2"/>
    <col min="7681" max="7681" width="0" style="2" hidden="1" customWidth="1"/>
    <col min="7682" max="7682" width="1.85546875" style="2" customWidth="1"/>
    <col min="7683" max="7688" width="11.42578125" style="2"/>
    <col min="7689" max="7689" width="19.5703125" style="2" bestFit="1" customWidth="1"/>
    <col min="7690" max="7690" width="11.42578125" style="2"/>
    <col min="7691" max="7691" width="16.7109375" style="2" customWidth="1"/>
    <col min="7692" max="7936" width="11.42578125" style="2"/>
    <col min="7937" max="7937" width="0" style="2" hidden="1" customWidth="1"/>
    <col min="7938" max="7938" width="1.85546875" style="2" customWidth="1"/>
    <col min="7939" max="7944" width="11.42578125" style="2"/>
    <col min="7945" max="7945" width="19.5703125" style="2" bestFit="1" customWidth="1"/>
    <col min="7946" max="7946" width="11.42578125" style="2"/>
    <col min="7947" max="7947" width="16.7109375" style="2" customWidth="1"/>
    <col min="7948" max="8192" width="11.42578125" style="2"/>
    <col min="8193" max="8193" width="0" style="2" hidden="1" customWidth="1"/>
    <col min="8194" max="8194" width="1.85546875" style="2" customWidth="1"/>
    <col min="8195" max="8200" width="11.42578125" style="2"/>
    <col min="8201" max="8201" width="19.5703125" style="2" bestFit="1" customWidth="1"/>
    <col min="8202" max="8202" width="11.42578125" style="2"/>
    <col min="8203" max="8203" width="16.7109375" style="2" customWidth="1"/>
    <col min="8204" max="8448" width="11.42578125" style="2"/>
    <col min="8449" max="8449" width="0" style="2" hidden="1" customWidth="1"/>
    <col min="8450" max="8450" width="1.85546875" style="2" customWidth="1"/>
    <col min="8451" max="8456" width="11.42578125" style="2"/>
    <col min="8457" max="8457" width="19.5703125" style="2" bestFit="1" customWidth="1"/>
    <col min="8458" max="8458" width="11.42578125" style="2"/>
    <col min="8459" max="8459" width="16.7109375" style="2" customWidth="1"/>
    <col min="8460" max="8704" width="11.42578125" style="2"/>
    <col min="8705" max="8705" width="0" style="2" hidden="1" customWidth="1"/>
    <col min="8706" max="8706" width="1.85546875" style="2" customWidth="1"/>
    <col min="8707" max="8712" width="11.42578125" style="2"/>
    <col min="8713" max="8713" width="19.5703125" style="2" bestFit="1" customWidth="1"/>
    <col min="8714" max="8714" width="11.42578125" style="2"/>
    <col min="8715" max="8715" width="16.7109375" style="2" customWidth="1"/>
    <col min="8716" max="8960" width="11.42578125" style="2"/>
    <col min="8961" max="8961" width="0" style="2" hidden="1" customWidth="1"/>
    <col min="8962" max="8962" width="1.85546875" style="2" customWidth="1"/>
    <col min="8963" max="8968" width="11.42578125" style="2"/>
    <col min="8969" max="8969" width="19.5703125" style="2" bestFit="1" customWidth="1"/>
    <col min="8970" max="8970" width="11.42578125" style="2"/>
    <col min="8971" max="8971" width="16.7109375" style="2" customWidth="1"/>
    <col min="8972" max="9216" width="11.42578125" style="2"/>
    <col min="9217" max="9217" width="0" style="2" hidden="1" customWidth="1"/>
    <col min="9218" max="9218" width="1.85546875" style="2" customWidth="1"/>
    <col min="9219" max="9224" width="11.42578125" style="2"/>
    <col min="9225" max="9225" width="19.5703125" style="2" bestFit="1" customWidth="1"/>
    <col min="9226" max="9226" width="11.42578125" style="2"/>
    <col min="9227" max="9227" width="16.7109375" style="2" customWidth="1"/>
    <col min="9228" max="9472" width="11.42578125" style="2"/>
    <col min="9473" max="9473" width="0" style="2" hidden="1" customWidth="1"/>
    <col min="9474" max="9474" width="1.85546875" style="2" customWidth="1"/>
    <col min="9475" max="9480" width="11.42578125" style="2"/>
    <col min="9481" max="9481" width="19.5703125" style="2" bestFit="1" customWidth="1"/>
    <col min="9482" max="9482" width="11.42578125" style="2"/>
    <col min="9483" max="9483" width="16.7109375" style="2" customWidth="1"/>
    <col min="9484" max="9728" width="11.42578125" style="2"/>
    <col min="9729" max="9729" width="0" style="2" hidden="1" customWidth="1"/>
    <col min="9730" max="9730" width="1.85546875" style="2" customWidth="1"/>
    <col min="9731" max="9736" width="11.42578125" style="2"/>
    <col min="9737" max="9737" width="19.5703125" style="2" bestFit="1" customWidth="1"/>
    <col min="9738" max="9738" width="11.42578125" style="2"/>
    <col min="9739" max="9739" width="16.7109375" style="2" customWidth="1"/>
    <col min="9740" max="9984" width="11.42578125" style="2"/>
    <col min="9985" max="9985" width="0" style="2" hidden="1" customWidth="1"/>
    <col min="9986" max="9986" width="1.85546875" style="2" customWidth="1"/>
    <col min="9987" max="9992" width="11.42578125" style="2"/>
    <col min="9993" max="9993" width="19.5703125" style="2" bestFit="1" customWidth="1"/>
    <col min="9994" max="9994" width="11.42578125" style="2"/>
    <col min="9995" max="9995" width="16.7109375" style="2" customWidth="1"/>
    <col min="9996" max="10240" width="11.42578125" style="2"/>
    <col min="10241" max="10241" width="0" style="2" hidden="1" customWidth="1"/>
    <col min="10242" max="10242" width="1.85546875" style="2" customWidth="1"/>
    <col min="10243" max="10248" width="11.42578125" style="2"/>
    <col min="10249" max="10249" width="19.5703125" style="2" bestFit="1" customWidth="1"/>
    <col min="10250" max="10250" width="11.42578125" style="2"/>
    <col min="10251" max="10251" width="16.7109375" style="2" customWidth="1"/>
    <col min="10252" max="10496" width="11.42578125" style="2"/>
    <col min="10497" max="10497" width="0" style="2" hidden="1" customWidth="1"/>
    <col min="10498" max="10498" width="1.85546875" style="2" customWidth="1"/>
    <col min="10499" max="10504" width="11.42578125" style="2"/>
    <col min="10505" max="10505" width="19.5703125" style="2" bestFit="1" customWidth="1"/>
    <col min="10506" max="10506" width="11.42578125" style="2"/>
    <col min="10507" max="10507" width="16.7109375" style="2" customWidth="1"/>
    <col min="10508" max="10752" width="11.42578125" style="2"/>
    <col min="10753" max="10753" width="0" style="2" hidden="1" customWidth="1"/>
    <col min="10754" max="10754" width="1.85546875" style="2" customWidth="1"/>
    <col min="10755" max="10760" width="11.42578125" style="2"/>
    <col min="10761" max="10761" width="19.5703125" style="2" bestFit="1" customWidth="1"/>
    <col min="10762" max="10762" width="11.42578125" style="2"/>
    <col min="10763" max="10763" width="16.7109375" style="2" customWidth="1"/>
    <col min="10764" max="11008" width="11.42578125" style="2"/>
    <col min="11009" max="11009" width="0" style="2" hidden="1" customWidth="1"/>
    <col min="11010" max="11010" width="1.85546875" style="2" customWidth="1"/>
    <col min="11011" max="11016" width="11.42578125" style="2"/>
    <col min="11017" max="11017" width="19.5703125" style="2" bestFit="1" customWidth="1"/>
    <col min="11018" max="11018" width="11.42578125" style="2"/>
    <col min="11019" max="11019" width="16.7109375" style="2" customWidth="1"/>
    <col min="11020" max="11264" width="11.42578125" style="2"/>
    <col min="11265" max="11265" width="0" style="2" hidden="1" customWidth="1"/>
    <col min="11266" max="11266" width="1.85546875" style="2" customWidth="1"/>
    <col min="11267" max="11272" width="11.42578125" style="2"/>
    <col min="11273" max="11273" width="19.5703125" style="2" bestFit="1" customWidth="1"/>
    <col min="11274" max="11274" width="11.42578125" style="2"/>
    <col min="11275" max="11275" width="16.7109375" style="2" customWidth="1"/>
    <col min="11276" max="11520" width="11.42578125" style="2"/>
    <col min="11521" max="11521" width="0" style="2" hidden="1" customWidth="1"/>
    <col min="11522" max="11522" width="1.85546875" style="2" customWidth="1"/>
    <col min="11523" max="11528" width="11.42578125" style="2"/>
    <col min="11529" max="11529" width="19.5703125" style="2" bestFit="1" customWidth="1"/>
    <col min="11530" max="11530" width="11.42578125" style="2"/>
    <col min="11531" max="11531" width="16.7109375" style="2" customWidth="1"/>
    <col min="11532" max="11776" width="11.42578125" style="2"/>
    <col min="11777" max="11777" width="0" style="2" hidden="1" customWidth="1"/>
    <col min="11778" max="11778" width="1.85546875" style="2" customWidth="1"/>
    <col min="11779" max="11784" width="11.42578125" style="2"/>
    <col min="11785" max="11785" width="19.5703125" style="2" bestFit="1" customWidth="1"/>
    <col min="11786" max="11786" width="11.42578125" style="2"/>
    <col min="11787" max="11787" width="16.7109375" style="2" customWidth="1"/>
    <col min="11788" max="12032" width="11.42578125" style="2"/>
    <col min="12033" max="12033" width="0" style="2" hidden="1" customWidth="1"/>
    <col min="12034" max="12034" width="1.85546875" style="2" customWidth="1"/>
    <col min="12035" max="12040" width="11.42578125" style="2"/>
    <col min="12041" max="12041" width="19.5703125" style="2" bestFit="1" customWidth="1"/>
    <col min="12042" max="12042" width="11.42578125" style="2"/>
    <col min="12043" max="12043" width="16.7109375" style="2" customWidth="1"/>
    <col min="12044" max="12288" width="11.42578125" style="2"/>
    <col min="12289" max="12289" width="0" style="2" hidden="1" customWidth="1"/>
    <col min="12290" max="12290" width="1.85546875" style="2" customWidth="1"/>
    <col min="12291" max="12296" width="11.42578125" style="2"/>
    <col min="12297" max="12297" width="19.5703125" style="2" bestFit="1" customWidth="1"/>
    <col min="12298" max="12298" width="11.42578125" style="2"/>
    <col min="12299" max="12299" width="16.7109375" style="2" customWidth="1"/>
    <col min="12300" max="12544" width="11.42578125" style="2"/>
    <col min="12545" max="12545" width="0" style="2" hidden="1" customWidth="1"/>
    <col min="12546" max="12546" width="1.85546875" style="2" customWidth="1"/>
    <col min="12547" max="12552" width="11.42578125" style="2"/>
    <col min="12553" max="12553" width="19.5703125" style="2" bestFit="1" customWidth="1"/>
    <col min="12554" max="12554" width="11.42578125" style="2"/>
    <col min="12555" max="12555" width="16.7109375" style="2" customWidth="1"/>
    <col min="12556" max="12800" width="11.42578125" style="2"/>
    <col min="12801" max="12801" width="0" style="2" hidden="1" customWidth="1"/>
    <col min="12802" max="12802" width="1.85546875" style="2" customWidth="1"/>
    <col min="12803" max="12808" width="11.42578125" style="2"/>
    <col min="12809" max="12809" width="19.5703125" style="2" bestFit="1" customWidth="1"/>
    <col min="12810" max="12810" width="11.42578125" style="2"/>
    <col min="12811" max="12811" width="16.7109375" style="2" customWidth="1"/>
    <col min="12812" max="13056" width="11.42578125" style="2"/>
    <col min="13057" max="13057" width="0" style="2" hidden="1" customWidth="1"/>
    <col min="13058" max="13058" width="1.85546875" style="2" customWidth="1"/>
    <col min="13059" max="13064" width="11.42578125" style="2"/>
    <col min="13065" max="13065" width="19.5703125" style="2" bestFit="1" customWidth="1"/>
    <col min="13066" max="13066" width="11.42578125" style="2"/>
    <col min="13067" max="13067" width="16.7109375" style="2" customWidth="1"/>
    <col min="13068" max="13312" width="11.42578125" style="2"/>
    <col min="13313" max="13313" width="0" style="2" hidden="1" customWidth="1"/>
    <col min="13314" max="13314" width="1.85546875" style="2" customWidth="1"/>
    <col min="13315" max="13320" width="11.42578125" style="2"/>
    <col min="13321" max="13321" width="19.5703125" style="2" bestFit="1" customWidth="1"/>
    <col min="13322" max="13322" width="11.42578125" style="2"/>
    <col min="13323" max="13323" width="16.7109375" style="2" customWidth="1"/>
    <col min="13324" max="13568" width="11.42578125" style="2"/>
    <col min="13569" max="13569" width="0" style="2" hidden="1" customWidth="1"/>
    <col min="13570" max="13570" width="1.85546875" style="2" customWidth="1"/>
    <col min="13571" max="13576" width="11.42578125" style="2"/>
    <col min="13577" max="13577" width="19.5703125" style="2" bestFit="1" customWidth="1"/>
    <col min="13578" max="13578" width="11.42578125" style="2"/>
    <col min="13579" max="13579" width="16.7109375" style="2" customWidth="1"/>
    <col min="13580" max="13824" width="11.42578125" style="2"/>
    <col min="13825" max="13825" width="0" style="2" hidden="1" customWidth="1"/>
    <col min="13826" max="13826" width="1.85546875" style="2" customWidth="1"/>
    <col min="13827" max="13832" width="11.42578125" style="2"/>
    <col min="13833" max="13833" width="19.5703125" style="2" bestFit="1" customWidth="1"/>
    <col min="13834" max="13834" width="11.42578125" style="2"/>
    <col min="13835" max="13835" width="16.7109375" style="2" customWidth="1"/>
    <col min="13836" max="14080" width="11.42578125" style="2"/>
    <col min="14081" max="14081" width="0" style="2" hidden="1" customWidth="1"/>
    <col min="14082" max="14082" width="1.85546875" style="2" customWidth="1"/>
    <col min="14083" max="14088" width="11.42578125" style="2"/>
    <col min="14089" max="14089" width="19.5703125" style="2" bestFit="1" customWidth="1"/>
    <col min="14090" max="14090" width="11.42578125" style="2"/>
    <col min="14091" max="14091" width="16.7109375" style="2" customWidth="1"/>
    <col min="14092" max="14336" width="11.42578125" style="2"/>
    <col min="14337" max="14337" width="0" style="2" hidden="1" customWidth="1"/>
    <col min="14338" max="14338" width="1.85546875" style="2" customWidth="1"/>
    <col min="14339" max="14344" width="11.42578125" style="2"/>
    <col min="14345" max="14345" width="19.5703125" style="2" bestFit="1" customWidth="1"/>
    <col min="14346" max="14346" width="11.42578125" style="2"/>
    <col min="14347" max="14347" width="16.7109375" style="2" customWidth="1"/>
    <col min="14348" max="14592" width="11.42578125" style="2"/>
    <col min="14593" max="14593" width="0" style="2" hidden="1" customWidth="1"/>
    <col min="14594" max="14594" width="1.85546875" style="2" customWidth="1"/>
    <col min="14595" max="14600" width="11.42578125" style="2"/>
    <col min="14601" max="14601" width="19.5703125" style="2" bestFit="1" customWidth="1"/>
    <col min="14602" max="14602" width="11.42578125" style="2"/>
    <col min="14603" max="14603" width="16.7109375" style="2" customWidth="1"/>
    <col min="14604" max="14848" width="11.42578125" style="2"/>
    <col min="14849" max="14849" width="0" style="2" hidden="1" customWidth="1"/>
    <col min="14850" max="14850" width="1.85546875" style="2" customWidth="1"/>
    <col min="14851" max="14856" width="11.42578125" style="2"/>
    <col min="14857" max="14857" width="19.5703125" style="2" bestFit="1" customWidth="1"/>
    <col min="14858" max="14858" width="11.42578125" style="2"/>
    <col min="14859" max="14859" width="16.7109375" style="2" customWidth="1"/>
    <col min="14860" max="15104" width="11.42578125" style="2"/>
    <col min="15105" max="15105" width="0" style="2" hidden="1" customWidth="1"/>
    <col min="15106" max="15106" width="1.85546875" style="2" customWidth="1"/>
    <col min="15107" max="15112" width="11.42578125" style="2"/>
    <col min="15113" max="15113" width="19.5703125" style="2" bestFit="1" customWidth="1"/>
    <col min="15114" max="15114" width="11.42578125" style="2"/>
    <col min="15115" max="15115" width="16.7109375" style="2" customWidth="1"/>
    <col min="15116" max="15360" width="11.42578125" style="2"/>
    <col min="15361" max="15361" width="0" style="2" hidden="1" customWidth="1"/>
    <col min="15362" max="15362" width="1.85546875" style="2" customWidth="1"/>
    <col min="15363" max="15368" width="11.42578125" style="2"/>
    <col min="15369" max="15369" width="19.5703125" style="2" bestFit="1" customWidth="1"/>
    <col min="15370" max="15370" width="11.42578125" style="2"/>
    <col min="15371" max="15371" width="16.7109375" style="2" customWidth="1"/>
    <col min="15372" max="15616" width="11.42578125" style="2"/>
    <col min="15617" max="15617" width="0" style="2" hidden="1" customWidth="1"/>
    <col min="15618" max="15618" width="1.85546875" style="2" customWidth="1"/>
    <col min="15619" max="15624" width="11.42578125" style="2"/>
    <col min="15625" max="15625" width="19.5703125" style="2" bestFit="1" customWidth="1"/>
    <col min="15626" max="15626" width="11.42578125" style="2"/>
    <col min="15627" max="15627" width="16.7109375" style="2" customWidth="1"/>
    <col min="15628" max="15872" width="11.42578125" style="2"/>
    <col min="15873" max="15873" width="0" style="2" hidden="1" customWidth="1"/>
    <col min="15874" max="15874" width="1.85546875" style="2" customWidth="1"/>
    <col min="15875" max="15880" width="11.42578125" style="2"/>
    <col min="15881" max="15881" width="19.5703125" style="2" bestFit="1" customWidth="1"/>
    <col min="15882" max="15882" width="11.42578125" style="2"/>
    <col min="15883" max="15883" width="16.7109375" style="2" customWidth="1"/>
    <col min="15884" max="16128" width="11.42578125" style="2"/>
    <col min="16129" max="16129" width="0" style="2" hidden="1" customWidth="1"/>
    <col min="16130" max="16130" width="1.85546875" style="2" customWidth="1"/>
    <col min="16131" max="16136" width="11.42578125" style="2"/>
    <col min="16137" max="16137" width="19.5703125" style="2" bestFit="1" customWidth="1"/>
    <col min="16138" max="16138" width="11.42578125" style="2"/>
    <col min="16139" max="16139" width="16.7109375" style="2" customWidth="1"/>
    <col min="16140" max="16384" width="11.42578125" style="2"/>
  </cols>
  <sheetData>
    <row r="1" spans="1:10" ht="18.75">
      <c r="B1" s="444" t="s">
        <v>264</v>
      </c>
      <c r="C1" s="444"/>
      <c r="D1" s="444"/>
      <c r="E1" s="444"/>
      <c r="F1" s="444"/>
      <c r="G1" s="444"/>
      <c r="H1" s="444"/>
      <c r="I1" s="444"/>
      <c r="J1" s="444"/>
    </row>
    <row r="2" spans="1:10" ht="18.75">
      <c r="B2" s="161" t="s">
        <v>265</v>
      </c>
      <c r="C2" s="162"/>
      <c r="D2" s="161"/>
      <c r="E2" s="161"/>
      <c r="F2" s="161"/>
      <c r="G2" s="161"/>
      <c r="H2" s="161"/>
      <c r="I2" s="162"/>
      <c r="J2" s="162"/>
    </row>
    <row r="3" spans="1:10" ht="18.75">
      <c r="B3" s="444" t="s">
        <v>266</v>
      </c>
      <c r="C3" s="444"/>
      <c r="D3" s="444"/>
      <c r="E3" s="444"/>
      <c r="F3" s="444"/>
      <c r="G3" s="444"/>
      <c r="H3" s="444"/>
      <c r="I3" s="444"/>
      <c r="J3" s="444"/>
    </row>
    <row r="4" spans="1:10" ht="18.75">
      <c r="B4" s="161" t="s">
        <v>267</v>
      </c>
      <c r="C4" s="162"/>
      <c r="D4" s="161"/>
      <c r="E4" s="161"/>
      <c r="F4" s="161"/>
      <c r="G4" s="161"/>
      <c r="H4" s="161"/>
      <c r="I4" s="162"/>
      <c r="J4" s="162"/>
    </row>
    <row r="5" spans="1:10" ht="18.75">
      <c r="B5" s="444" t="s">
        <v>268</v>
      </c>
      <c r="C5" s="444"/>
      <c r="D5" s="444"/>
      <c r="E5" s="444"/>
      <c r="F5" s="444"/>
      <c r="G5" s="444"/>
      <c r="H5" s="444"/>
      <c r="I5" s="444"/>
      <c r="J5" s="444"/>
    </row>
    <row r="6" spans="1:10" ht="18.75">
      <c r="B6" s="161" t="s">
        <v>302</v>
      </c>
      <c r="C6" s="162"/>
      <c r="D6" s="161"/>
      <c r="E6" s="161"/>
      <c r="F6" s="161"/>
      <c r="G6" s="161"/>
      <c r="H6" s="161"/>
      <c r="I6" s="162"/>
      <c r="J6" s="162"/>
    </row>
    <row r="7" spans="1:10">
      <c r="B7" s="163"/>
      <c r="C7" s="163"/>
      <c r="D7" s="164"/>
      <c r="E7" s="164"/>
      <c r="F7" s="164"/>
      <c r="G7" s="164"/>
      <c r="H7" s="164"/>
      <c r="I7" s="163"/>
      <c r="J7" s="163"/>
    </row>
    <row r="8" spans="1:10" ht="16.5">
      <c r="A8" s="165" t="s">
        <v>303</v>
      </c>
      <c r="B8" s="163"/>
      <c r="C8" s="163"/>
      <c r="D8" s="163"/>
      <c r="E8" s="163"/>
      <c r="F8" s="163"/>
      <c r="G8" s="163"/>
      <c r="H8" s="163"/>
      <c r="I8" s="163"/>
      <c r="J8" s="163"/>
    </row>
    <row r="9" spans="1:10" ht="16.5">
      <c r="A9" s="165" t="s">
        <v>304</v>
      </c>
      <c r="B9" s="163"/>
      <c r="C9" s="163"/>
      <c r="D9" s="163"/>
      <c r="E9" s="163"/>
      <c r="F9" s="163"/>
      <c r="G9" s="163"/>
      <c r="H9" s="163"/>
      <c r="I9" s="163"/>
      <c r="J9" s="163"/>
    </row>
    <row r="10" spans="1:10" ht="16.5">
      <c r="B10" s="163"/>
      <c r="D10" s="166"/>
      <c r="E10" s="166"/>
      <c r="F10" s="163"/>
      <c r="G10" s="163"/>
      <c r="H10" s="163"/>
      <c r="I10" s="163"/>
      <c r="J10" s="163"/>
    </row>
    <row r="11" spans="1:10" ht="16.5">
      <c r="B11" s="163"/>
      <c r="D11" s="166"/>
      <c r="E11" s="166"/>
      <c r="F11" s="163"/>
      <c r="G11" s="163"/>
      <c r="H11" s="163"/>
      <c r="I11" s="163"/>
      <c r="J11" s="163"/>
    </row>
    <row r="12" spans="1:10">
      <c r="B12" s="163"/>
      <c r="C12" s="163"/>
      <c r="D12" s="163"/>
      <c r="E12" s="163"/>
      <c r="F12" s="163"/>
      <c r="G12" s="163"/>
      <c r="H12" s="163"/>
      <c r="I12" s="163"/>
      <c r="J12" s="163"/>
    </row>
    <row r="13" spans="1:10" ht="27">
      <c r="B13" s="167"/>
      <c r="C13" s="168"/>
      <c r="D13" s="169"/>
      <c r="E13" s="169"/>
      <c r="F13" s="168"/>
      <c r="G13" s="167"/>
      <c r="H13" s="167"/>
      <c r="I13" s="170"/>
      <c r="J13" s="169"/>
    </row>
    <row r="14" spans="1:10">
      <c r="B14" s="163"/>
      <c r="C14" s="163"/>
      <c r="D14" s="163"/>
      <c r="E14" s="163"/>
      <c r="F14" s="163"/>
      <c r="G14" s="163"/>
      <c r="H14" s="163"/>
      <c r="I14" s="163"/>
      <c r="J14" s="163"/>
    </row>
    <row r="15" spans="1:10">
      <c r="B15" s="163"/>
      <c r="C15" s="163"/>
      <c r="D15" s="163"/>
      <c r="E15" s="163"/>
      <c r="F15" s="163"/>
      <c r="G15" s="163"/>
      <c r="H15" s="163"/>
      <c r="I15" s="163"/>
      <c r="J15" s="163"/>
    </row>
    <row r="16" spans="1:10" ht="20.25">
      <c r="B16" s="166"/>
      <c r="C16" s="166" t="s">
        <v>305</v>
      </c>
      <c r="D16" s="166"/>
      <c r="E16" s="166"/>
      <c r="F16" s="166"/>
      <c r="G16" s="166"/>
      <c r="H16" s="166"/>
      <c r="I16" s="166"/>
      <c r="J16" s="166"/>
    </row>
    <row r="17" spans="2:10" ht="17.25" thickBot="1">
      <c r="B17" s="166"/>
      <c r="C17" s="166" t="s">
        <v>523</v>
      </c>
      <c r="D17" s="166"/>
      <c r="E17" s="166"/>
      <c r="F17" s="166"/>
      <c r="G17" s="166"/>
      <c r="H17" s="166"/>
      <c r="I17" s="166"/>
      <c r="J17" s="166"/>
    </row>
    <row r="18" spans="2:10" ht="18" thickTop="1" thickBot="1">
      <c r="B18" s="166"/>
      <c r="C18" s="166" t="s">
        <v>269</v>
      </c>
      <c r="D18" s="166"/>
      <c r="E18" s="166"/>
      <c r="F18" s="166"/>
      <c r="G18" s="166"/>
      <c r="H18" s="166"/>
      <c r="I18" s="166"/>
      <c r="J18" s="171">
        <v>2</v>
      </c>
    </row>
    <row r="19" spans="2:10" ht="17.25" thickTop="1">
      <c r="B19" s="166"/>
      <c r="C19" s="166"/>
      <c r="D19" s="166"/>
      <c r="E19" s="166"/>
      <c r="F19" s="166"/>
      <c r="G19" s="166"/>
      <c r="H19" s="166"/>
      <c r="I19" s="166"/>
      <c r="J19" s="172"/>
    </row>
    <row r="20" spans="2:10" ht="16.5">
      <c r="B20" s="166"/>
      <c r="C20" s="165" t="s">
        <v>270</v>
      </c>
      <c r="D20" s="166" t="str">
        <f>LOOKUP(J18,Global!A14:A37,Global!C14:C37)</f>
        <v>AMARI</v>
      </c>
      <c r="F20" s="165"/>
      <c r="G20" s="165" t="s">
        <v>209</v>
      </c>
      <c r="H20" s="166" t="str">
        <f>LOOKUP(J18,Global!A14:A37,Global!D14:D37)</f>
        <v>Fouzia</v>
      </c>
      <c r="I20" s="166"/>
      <c r="J20" s="166"/>
    </row>
    <row r="21" spans="2:10" ht="16.5">
      <c r="B21" s="166"/>
      <c r="C21" s="165"/>
      <c r="D21" s="165"/>
      <c r="E21" s="165"/>
      <c r="F21" s="165"/>
      <c r="G21" s="165"/>
      <c r="H21" s="166"/>
      <c r="I21" s="166"/>
      <c r="J21" s="166"/>
    </row>
    <row r="22" spans="2:10" ht="16.5">
      <c r="B22" s="166"/>
      <c r="C22" s="165" t="s">
        <v>271</v>
      </c>
      <c r="D22" s="166" t="str">
        <f>LOOKUP(J18,Global!A14:A37,Global!E14:E37)</f>
        <v>01/06/1988</v>
      </c>
      <c r="E22" s="166"/>
      <c r="G22" s="253" t="s">
        <v>272</v>
      </c>
      <c r="H22" s="166" t="str">
        <f>LOOKUP(J18,Global!A14:A37,Global!F14:F37)</f>
        <v>Kherrata</v>
      </c>
      <c r="I22" s="166"/>
      <c r="J22" s="166"/>
    </row>
    <row r="23" spans="2:10" ht="16.5">
      <c r="B23" s="166"/>
      <c r="C23" s="165"/>
      <c r="D23" s="165"/>
      <c r="E23" s="165"/>
      <c r="F23" s="165"/>
      <c r="G23" s="165"/>
      <c r="H23" s="166"/>
      <c r="I23" s="166"/>
      <c r="J23" s="166"/>
    </row>
    <row r="24" spans="2:10" ht="16.5">
      <c r="B24" s="166"/>
      <c r="C24" s="166" t="s">
        <v>273</v>
      </c>
      <c r="D24" s="166"/>
      <c r="E24" s="166"/>
      <c r="F24" s="166"/>
      <c r="G24" s="166"/>
      <c r="H24" s="166"/>
      <c r="I24" s="166"/>
      <c r="J24" s="166"/>
    </row>
    <row r="25" spans="2:10" ht="16.5">
      <c r="B25" s="166"/>
      <c r="C25" s="166"/>
      <c r="D25" s="166"/>
      <c r="E25" s="166"/>
      <c r="F25" s="166"/>
      <c r="G25" s="166"/>
      <c r="H25" s="166"/>
      <c r="I25" s="166"/>
      <c r="J25" s="166"/>
    </row>
    <row r="26" spans="2:10" ht="16.5">
      <c r="B26" s="166"/>
      <c r="C26" s="165" t="s">
        <v>274</v>
      </c>
      <c r="D26" s="165" t="s">
        <v>306</v>
      </c>
      <c r="E26" s="166"/>
      <c r="F26" s="166"/>
      <c r="G26" s="166"/>
      <c r="H26" s="166"/>
      <c r="I26" s="166"/>
      <c r="J26" s="166"/>
    </row>
    <row r="27" spans="2:10" ht="16.5">
      <c r="B27" s="166"/>
      <c r="C27" s="165" t="s">
        <v>275</v>
      </c>
      <c r="D27" s="165" t="s">
        <v>276</v>
      </c>
      <c r="E27" s="166"/>
      <c r="F27" s="166"/>
      <c r="G27" s="166"/>
      <c r="H27" s="166"/>
      <c r="I27" s="166"/>
      <c r="J27" s="166"/>
    </row>
    <row r="28" spans="2:10" ht="16.5">
      <c r="B28" s="166"/>
      <c r="C28" s="165" t="s">
        <v>69</v>
      </c>
      <c r="E28" s="166"/>
      <c r="F28" s="166"/>
      <c r="G28" s="166"/>
      <c r="H28" s="166"/>
      <c r="I28" s="166"/>
      <c r="J28" s="166"/>
    </row>
    <row r="29" spans="2:10" ht="16.5">
      <c r="B29" s="166"/>
      <c r="C29" s="165" t="s">
        <v>524</v>
      </c>
      <c r="D29" s="166"/>
      <c r="E29" s="166"/>
      <c r="F29" s="166"/>
      <c r="G29" s="166"/>
      <c r="H29" s="166"/>
      <c r="I29" s="166"/>
      <c r="J29" s="166"/>
    </row>
    <row r="30" spans="2:10" ht="16.5">
      <c r="B30" s="166"/>
      <c r="C30" s="165" t="s">
        <v>525</v>
      </c>
      <c r="D30" s="165"/>
      <c r="E30" s="166"/>
      <c r="F30" s="166"/>
      <c r="G30" s="166"/>
      <c r="H30" s="166"/>
      <c r="I30" s="166"/>
      <c r="J30" s="166"/>
    </row>
    <row r="31" spans="2:10" ht="16.5">
      <c r="B31" s="166"/>
      <c r="C31" s="166" t="s">
        <v>277</v>
      </c>
      <c r="D31" s="166"/>
      <c r="E31" s="166"/>
      <c r="F31" s="166"/>
      <c r="G31" s="166"/>
      <c r="H31" s="166"/>
      <c r="I31" s="166"/>
      <c r="J31" s="166"/>
    </row>
    <row r="32" spans="2:10" ht="16.5">
      <c r="B32" s="166"/>
      <c r="C32" s="166"/>
      <c r="D32" s="166"/>
      <c r="E32" s="166"/>
      <c r="F32" s="166"/>
      <c r="G32" s="166"/>
      <c r="H32" s="166"/>
      <c r="I32" s="166"/>
      <c r="J32" s="166"/>
    </row>
    <row r="33" spans="2:10" ht="16.5">
      <c r="B33" s="166"/>
      <c r="C33" s="166"/>
      <c r="D33" s="166"/>
      <c r="E33" s="166"/>
      <c r="F33" s="166"/>
      <c r="G33" s="166"/>
      <c r="H33" s="166"/>
      <c r="I33" s="166"/>
      <c r="J33" s="166"/>
    </row>
    <row r="34" spans="2:10" ht="16.5">
      <c r="B34" s="166"/>
      <c r="C34" s="166"/>
      <c r="D34" s="166"/>
      <c r="E34" s="166"/>
      <c r="F34" s="166"/>
      <c r="G34" s="166"/>
      <c r="H34" s="166"/>
      <c r="I34" s="166"/>
      <c r="J34" s="166"/>
    </row>
    <row r="35" spans="2:10" ht="16.5">
      <c r="B35" s="166"/>
      <c r="C35" s="166"/>
      <c r="D35" s="166"/>
      <c r="E35" s="166"/>
      <c r="F35" s="166"/>
      <c r="G35" s="173" t="s">
        <v>278</v>
      </c>
      <c r="H35" s="64"/>
      <c r="I35" s="174">
        <f ca="1">NOW()</f>
        <v>41799.39530891204</v>
      </c>
      <c r="J35" s="166"/>
    </row>
    <row r="36" spans="2:10" ht="16.5">
      <c r="B36" s="166"/>
      <c r="C36" s="166"/>
      <c r="D36" s="166"/>
      <c r="E36" s="166"/>
      <c r="F36" s="166"/>
      <c r="G36" s="166"/>
      <c r="H36" s="166"/>
      <c r="I36" s="166"/>
      <c r="J36" s="166"/>
    </row>
    <row r="37" spans="2:10" ht="16.5">
      <c r="B37" s="166"/>
      <c r="C37" s="166"/>
      <c r="D37" s="166"/>
      <c r="E37" s="166"/>
      <c r="F37" s="166"/>
      <c r="G37" s="166"/>
      <c r="H37" s="165" t="s">
        <v>279</v>
      </c>
      <c r="I37" s="166"/>
      <c r="J37" s="166"/>
    </row>
    <row r="38" spans="2:10" ht="16.5">
      <c r="B38" s="166"/>
      <c r="C38" s="166"/>
      <c r="D38" s="166"/>
      <c r="E38" s="166"/>
      <c r="F38" s="166"/>
      <c r="G38" s="166"/>
      <c r="H38" s="166"/>
      <c r="I38" s="166"/>
      <c r="J38" s="166"/>
    </row>
    <row r="39" spans="2:10" ht="16.5">
      <c r="B39" s="166"/>
      <c r="C39" s="166"/>
      <c r="D39" s="166"/>
      <c r="E39" s="166"/>
      <c r="F39" s="166"/>
      <c r="G39" s="166"/>
      <c r="H39" s="166"/>
      <c r="I39" s="166"/>
      <c r="J39" s="166"/>
    </row>
    <row r="40" spans="2:10" ht="57.75" customHeight="1">
      <c r="B40" s="166"/>
      <c r="C40" s="166"/>
      <c r="D40" s="166"/>
      <c r="E40" s="166"/>
      <c r="F40" s="166"/>
      <c r="G40" s="166"/>
      <c r="H40" s="166"/>
      <c r="I40" s="166"/>
      <c r="J40" s="166"/>
    </row>
    <row r="41" spans="2:10" ht="16.5">
      <c r="B41" s="166"/>
      <c r="C41" s="166"/>
      <c r="D41" s="166"/>
      <c r="E41" s="166"/>
      <c r="F41" s="166"/>
      <c r="G41" s="166"/>
      <c r="H41" s="166"/>
      <c r="I41" s="166"/>
      <c r="J41" s="166"/>
    </row>
    <row r="42" spans="2:10" ht="16.5">
      <c r="B42" s="166"/>
      <c r="C42" s="166"/>
      <c r="D42" s="166"/>
      <c r="E42" s="166"/>
      <c r="F42" s="166"/>
      <c r="G42" s="166"/>
      <c r="H42" s="166"/>
      <c r="I42" s="166"/>
      <c r="J42" s="166"/>
    </row>
    <row r="43" spans="2:10" s="73" customFormat="1" ht="16.5">
      <c r="B43" s="175"/>
      <c r="C43" s="176" t="s">
        <v>280</v>
      </c>
      <c r="D43" s="175"/>
      <c r="E43" s="176"/>
      <c r="F43" s="176"/>
      <c r="G43" s="176"/>
      <c r="H43" s="176"/>
      <c r="I43" s="176"/>
      <c r="J43" s="177"/>
    </row>
    <row r="44" spans="2:10" s="73" customFormat="1" ht="16.5">
      <c r="B44" s="178"/>
      <c r="C44" s="176" t="s">
        <v>281</v>
      </c>
      <c r="D44" s="176"/>
      <c r="E44" s="176" t="s">
        <v>282</v>
      </c>
      <c r="F44" s="176"/>
      <c r="H44" s="176" t="s">
        <v>283</v>
      </c>
      <c r="I44" s="176"/>
      <c r="J44" s="177"/>
    </row>
    <row r="45" spans="2:10" s="73" customFormat="1" ht="16.5">
      <c r="B45" s="178"/>
      <c r="C45" s="176"/>
      <c r="D45" s="176" t="s">
        <v>284</v>
      </c>
      <c r="E45" s="176"/>
      <c r="F45" s="176"/>
      <c r="G45" s="176" t="s">
        <v>285</v>
      </c>
      <c r="H45" s="176"/>
      <c r="I45" s="176"/>
      <c r="J45" s="177"/>
    </row>
    <row r="46" spans="2:10" ht="17.25">
      <c r="B46" s="166"/>
      <c r="C46" s="179"/>
      <c r="D46" s="166"/>
      <c r="E46" s="166"/>
      <c r="F46" s="179"/>
      <c r="G46" s="166"/>
      <c r="H46" s="166"/>
      <c r="I46" s="166"/>
      <c r="J46" s="166"/>
    </row>
    <row r="47" spans="2:10" ht="16.5">
      <c r="B47" s="166"/>
      <c r="C47" s="166"/>
      <c r="D47" s="166"/>
      <c r="E47" s="166"/>
      <c r="F47" s="166"/>
      <c r="G47" s="166"/>
      <c r="H47" s="166"/>
      <c r="I47" s="166"/>
      <c r="J47" s="166"/>
    </row>
    <row r="48" spans="2:10" ht="16.5">
      <c r="B48" s="166"/>
      <c r="C48" s="166"/>
      <c r="D48" s="166"/>
      <c r="E48" s="166"/>
      <c r="F48" s="166"/>
      <c r="G48" s="166"/>
      <c r="H48" s="166"/>
      <c r="I48" s="166"/>
      <c r="J48" s="166"/>
    </row>
    <row r="49" spans="2:10" ht="16.5">
      <c r="B49" s="166"/>
      <c r="C49" s="166"/>
      <c r="D49" s="166"/>
      <c r="E49" s="166"/>
      <c r="F49" s="166"/>
      <c r="G49" s="166"/>
      <c r="H49" s="166"/>
      <c r="I49" s="166"/>
      <c r="J49" s="166"/>
    </row>
    <row r="50" spans="2:10" ht="16.5">
      <c r="B50" s="166"/>
      <c r="C50" s="166"/>
      <c r="D50" s="166"/>
      <c r="E50" s="166"/>
      <c r="F50" s="166"/>
      <c r="G50" s="166"/>
      <c r="H50" s="166"/>
      <c r="I50" s="166"/>
      <c r="J50" s="166"/>
    </row>
    <row r="51" spans="2:10" ht="16.5">
      <c r="B51" s="166"/>
      <c r="C51" s="166"/>
      <c r="D51" s="166"/>
      <c r="E51" s="166"/>
      <c r="F51" s="166"/>
      <c r="G51" s="166"/>
      <c r="H51" s="166"/>
      <c r="I51" s="166"/>
      <c r="J51" s="166"/>
    </row>
    <row r="52" spans="2:10">
      <c r="B52" s="163"/>
      <c r="C52" s="163"/>
      <c r="D52" s="163"/>
      <c r="E52" s="163"/>
      <c r="F52" s="163"/>
      <c r="G52" s="163"/>
      <c r="H52" s="163"/>
      <c r="I52" s="163"/>
      <c r="J52" s="163"/>
    </row>
    <row r="53" spans="2:10">
      <c r="B53" s="163"/>
      <c r="C53" s="163"/>
      <c r="D53" s="163"/>
      <c r="E53" s="163"/>
      <c r="F53" s="163"/>
      <c r="G53" s="163"/>
      <c r="H53" s="163"/>
      <c r="I53" s="163"/>
      <c r="J53" s="163"/>
    </row>
    <row r="54" spans="2:10">
      <c r="B54" s="163"/>
      <c r="C54" s="163"/>
      <c r="D54" s="163"/>
      <c r="E54" s="163"/>
      <c r="F54" s="163"/>
      <c r="G54" s="163"/>
      <c r="H54" s="163"/>
      <c r="I54" s="163"/>
      <c r="J54" s="163"/>
    </row>
    <row r="55" spans="2:10">
      <c r="B55" s="163"/>
      <c r="C55" s="163"/>
      <c r="D55" s="163"/>
      <c r="E55" s="163"/>
      <c r="F55" s="163"/>
      <c r="G55" s="163"/>
      <c r="H55" s="163"/>
      <c r="I55" s="163"/>
      <c r="J55" s="163"/>
    </row>
    <row r="56" spans="2:10">
      <c r="B56" s="163"/>
      <c r="C56" s="163"/>
      <c r="D56" s="163"/>
      <c r="E56" s="163"/>
      <c r="F56" s="163"/>
      <c r="G56" s="163"/>
      <c r="H56" s="163"/>
      <c r="I56" s="163"/>
      <c r="J56" s="163"/>
    </row>
    <row r="57" spans="2:10">
      <c r="B57" s="163"/>
      <c r="C57" s="163"/>
      <c r="D57" s="163"/>
      <c r="E57" s="163"/>
      <c r="F57" s="163"/>
      <c r="G57" s="163"/>
      <c r="H57" s="163"/>
      <c r="I57" s="163"/>
      <c r="J57" s="163"/>
    </row>
    <row r="58" spans="2:10">
      <c r="B58" s="163"/>
      <c r="C58" s="163"/>
      <c r="D58" s="163"/>
      <c r="E58" s="163"/>
      <c r="F58" s="163"/>
      <c r="G58" s="163"/>
      <c r="H58" s="163"/>
      <c r="I58" s="163"/>
      <c r="J58" s="163"/>
    </row>
    <row r="59" spans="2:10">
      <c r="B59" s="163"/>
      <c r="C59" s="163"/>
      <c r="D59" s="163"/>
      <c r="E59" s="163"/>
      <c r="F59" s="163"/>
      <c r="G59" s="163"/>
      <c r="H59" s="163"/>
      <c r="I59" s="163"/>
      <c r="J59" s="163"/>
    </row>
    <row r="60" spans="2:10">
      <c r="B60" s="163"/>
      <c r="C60" s="163"/>
      <c r="D60" s="163"/>
      <c r="E60" s="163"/>
      <c r="F60" s="163"/>
      <c r="G60" s="163"/>
      <c r="H60" s="163"/>
      <c r="I60" s="163"/>
      <c r="J60" s="163"/>
    </row>
    <row r="61" spans="2:10">
      <c r="B61" s="163"/>
      <c r="C61" s="163"/>
      <c r="D61" s="163"/>
      <c r="E61" s="163"/>
      <c r="F61" s="163"/>
      <c r="G61" s="163"/>
      <c r="H61" s="163"/>
      <c r="I61" s="163"/>
      <c r="J61" s="163"/>
    </row>
    <row r="62" spans="2:10">
      <c r="B62" s="163"/>
      <c r="C62" s="163"/>
      <c r="D62" s="163"/>
      <c r="E62" s="163"/>
      <c r="F62" s="163"/>
      <c r="G62" s="163"/>
      <c r="H62" s="163"/>
      <c r="I62" s="163"/>
      <c r="J62" s="163"/>
    </row>
    <row r="63" spans="2:10">
      <c r="B63" s="163"/>
      <c r="C63" s="163"/>
      <c r="D63" s="163"/>
      <c r="E63" s="163"/>
      <c r="F63" s="163"/>
      <c r="G63" s="163"/>
      <c r="H63" s="163"/>
      <c r="I63" s="163"/>
      <c r="J63" s="163"/>
    </row>
    <row r="64" spans="2:10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>
      <c r="B66" s="163"/>
      <c r="C66" s="163"/>
      <c r="D66" s="163"/>
      <c r="E66" s="163"/>
      <c r="F66" s="163"/>
      <c r="G66" s="163"/>
      <c r="H66" s="163"/>
      <c r="I66" s="163"/>
      <c r="J66" s="163"/>
    </row>
    <row r="67" spans="2:10">
      <c r="B67" s="163"/>
      <c r="C67" s="163"/>
      <c r="D67" s="163"/>
      <c r="E67" s="163"/>
      <c r="F67" s="163"/>
      <c r="G67" s="163"/>
      <c r="H67" s="163"/>
      <c r="I67" s="163"/>
      <c r="J67" s="163"/>
    </row>
    <row r="68" spans="2:10">
      <c r="B68" s="163"/>
      <c r="C68" s="163"/>
      <c r="D68" s="163"/>
      <c r="E68" s="163"/>
      <c r="F68" s="163"/>
      <c r="G68" s="163"/>
      <c r="H68" s="163"/>
      <c r="I68" s="163"/>
      <c r="J68" s="163"/>
    </row>
    <row r="69" spans="2:10">
      <c r="B69" s="163"/>
      <c r="C69" s="163"/>
      <c r="D69" s="163"/>
      <c r="E69" s="163"/>
      <c r="F69" s="163"/>
      <c r="G69" s="163"/>
      <c r="H69" s="163"/>
      <c r="I69" s="163"/>
      <c r="J69" s="163"/>
    </row>
    <row r="70" spans="2:10">
      <c r="B70" s="163"/>
      <c r="C70" s="163"/>
      <c r="D70" s="163"/>
      <c r="E70" s="163"/>
      <c r="F70" s="163"/>
      <c r="G70" s="163"/>
      <c r="H70" s="163"/>
      <c r="I70" s="163"/>
      <c r="J70" s="163"/>
    </row>
    <row r="71" spans="2:10">
      <c r="B71" s="163"/>
      <c r="C71" s="163"/>
      <c r="D71" s="163"/>
      <c r="E71" s="163"/>
      <c r="F71" s="163"/>
      <c r="G71" s="163"/>
      <c r="H71" s="163"/>
      <c r="I71" s="163"/>
      <c r="J71" s="163"/>
    </row>
    <row r="72" spans="2:10">
      <c r="B72" s="163"/>
      <c r="C72" s="163"/>
      <c r="D72" s="163"/>
      <c r="E72" s="163"/>
      <c r="F72" s="163"/>
      <c r="G72" s="163"/>
      <c r="H72" s="163"/>
      <c r="I72" s="163"/>
      <c r="J72" s="163"/>
    </row>
    <row r="73" spans="2:10">
      <c r="B73" s="163"/>
      <c r="C73" s="163"/>
      <c r="D73" s="163"/>
      <c r="E73" s="163"/>
      <c r="F73" s="163"/>
      <c r="G73" s="163"/>
      <c r="H73" s="163"/>
      <c r="I73" s="163"/>
      <c r="J73" s="163"/>
    </row>
    <row r="74" spans="2:10">
      <c r="B74" s="163"/>
      <c r="C74" s="163"/>
      <c r="D74" s="163"/>
      <c r="E74" s="163"/>
      <c r="F74" s="163"/>
      <c r="G74" s="163"/>
      <c r="H74" s="163"/>
      <c r="I74" s="163"/>
      <c r="J74" s="163"/>
    </row>
    <row r="75" spans="2:10">
      <c r="B75" s="163"/>
      <c r="C75" s="163"/>
      <c r="D75" s="163"/>
      <c r="E75" s="163"/>
      <c r="F75" s="163"/>
      <c r="G75" s="163"/>
      <c r="H75" s="163"/>
      <c r="I75" s="163"/>
      <c r="J75" s="163"/>
    </row>
    <row r="76" spans="2:10">
      <c r="B76" s="163"/>
      <c r="C76" s="163"/>
      <c r="D76" s="163"/>
      <c r="E76" s="163"/>
      <c r="F76" s="163"/>
      <c r="G76" s="163"/>
      <c r="H76" s="163"/>
      <c r="I76" s="163"/>
      <c r="J76" s="163"/>
    </row>
    <row r="77" spans="2:10">
      <c r="B77" s="163"/>
      <c r="C77" s="163"/>
      <c r="D77" s="163"/>
      <c r="E77" s="163"/>
      <c r="F77" s="163"/>
      <c r="G77" s="163"/>
      <c r="H77" s="163"/>
      <c r="I77" s="163"/>
      <c r="J77" s="163"/>
    </row>
    <row r="78" spans="2:10">
      <c r="B78" s="163"/>
      <c r="C78" s="163"/>
      <c r="D78" s="163"/>
      <c r="E78" s="163"/>
      <c r="F78" s="163"/>
      <c r="G78" s="163"/>
      <c r="H78" s="163"/>
      <c r="I78" s="163"/>
      <c r="J78" s="163"/>
    </row>
    <row r="79" spans="2:10">
      <c r="B79" s="163"/>
      <c r="C79" s="163"/>
      <c r="D79" s="163"/>
      <c r="E79" s="163"/>
      <c r="F79" s="163"/>
      <c r="G79" s="163"/>
      <c r="H79" s="163"/>
      <c r="I79" s="163"/>
      <c r="J79" s="163"/>
    </row>
    <row r="80" spans="2:10">
      <c r="B80" s="163"/>
      <c r="C80" s="163"/>
      <c r="D80" s="163"/>
      <c r="E80" s="163"/>
      <c r="F80" s="163"/>
      <c r="G80" s="163"/>
      <c r="H80" s="163"/>
      <c r="I80" s="163"/>
      <c r="J80" s="163"/>
    </row>
    <row r="81" spans="2:10">
      <c r="B81" s="163"/>
      <c r="C81" s="163"/>
      <c r="D81" s="163"/>
      <c r="E81" s="163"/>
      <c r="F81" s="163"/>
      <c r="G81" s="163"/>
      <c r="H81" s="163"/>
      <c r="I81" s="163"/>
      <c r="J81" s="163"/>
    </row>
    <row r="82" spans="2:10">
      <c r="B82" s="163"/>
      <c r="C82" s="163"/>
      <c r="D82" s="163"/>
      <c r="E82" s="163"/>
      <c r="F82" s="163"/>
      <c r="G82" s="163"/>
      <c r="H82" s="163"/>
      <c r="I82" s="163"/>
      <c r="J82" s="163"/>
    </row>
    <row r="83" spans="2:10">
      <c r="B83" s="163"/>
      <c r="C83" s="163"/>
      <c r="D83" s="163"/>
      <c r="E83" s="163"/>
      <c r="F83" s="163"/>
      <c r="G83" s="163"/>
      <c r="H83" s="163"/>
      <c r="I83" s="163"/>
      <c r="J83" s="163"/>
    </row>
    <row r="84" spans="2:10">
      <c r="B84" s="163"/>
      <c r="C84" s="163"/>
      <c r="D84" s="163"/>
      <c r="E84" s="163"/>
      <c r="F84" s="163"/>
      <c r="G84" s="163"/>
      <c r="H84" s="163"/>
      <c r="I84" s="163"/>
      <c r="J84" s="163"/>
    </row>
    <row r="85" spans="2:10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>
      <c r="B87" s="163"/>
      <c r="C87" s="163"/>
      <c r="D87" s="163"/>
      <c r="E87" s="163"/>
      <c r="F87" s="163"/>
      <c r="G87" s="163"/>
      <c r="H87" s="163"/>
      <c r="I87" s="163"/>
      <c r="J87" s="163"/>
    </row>
    <row r="88" spans="2:10">
      <c r="B88" s="163"/>
      <c r="C88" s="163"/>
      <c r="D88" s="163"/>
      <c r="E88" s="163"/>
      <c r="F88" s="163"/>
      <c r="G88" s="163"/>
      <c r="H88" s="163"/>
      <c r="I88" s="163"/>
      <c r="J88" s="163"/>
    </row>
    <row r="89" spans="2:10">
      <c r="B89" s="163"/>
      <c r="C89" s="163"/>
      <c r="D89" s="163"/>
      <c r="E89" s="163"/>
      <c r="F89" s="163"/>
      <c r="G89" s="163"/>
      <c r="H89" s="163"/>
      <c r="I89" s="163"/>
      <c r="J89" s="163"/>
    </row>
    <row r="90" spans="2:10">
      <c r="B90" s="163"/>
      <c r="C90" s="163"/>
      <c r="D90" s="163"/>
      <c r="E90" s="163"/>
      <c r="F90" s="163"/>
      <c r="G90" s="163"/>
      <c r="H90" s="163"/>
      <c r="I90" s="163"/>
      <c r="J90" s="163"/>
    </row>
    <row r="91" spans="2:10">
      <c r="B91" s="163"/>
      <c r="C91" s="163"/>
      <c r="D91" s="163"/>
      <c r="E91" s="163"/>
      <c r="F91" s="163"/>
      <c r="G91" s="163"/>
      <c r="H91" s="163"/>
      <c r="I91" s="163"/>
      <c r="J91" s="163"/>
    </row>
    <row r="92" spans="2:10">
      <c r="B92" s="163"/>
      <c r="C92" s="163"/>
      <c r="D92" s="163"/>
      <c r="E92" s="163"/>
      <c r="F92" s="163"/>
      <c r="G92" s="163"/>
      <c r="H92" s="163"/>
      <c r="I92" s="163"/>
      <c r="J92" s="163"/>
    </row>
    <row r="93" spans="2:10">
      <c r="B93" s="163"/>
      <c r="C93" s="163"/>
      <c r="D93" s="163"/>
      <c r="E93" s="163"/>
      <c r="F93" s="163"/>
      <c r="G93" s="163"/>
      <c r="H93" s="163"/>
      <c r="I93" s="163"/>
      <c r="J93" s="163"/>
    </row>
    <row r="94" spans="2:10">
      <c r="B94" s="163"/>
      <c r="C94" s="163"/>
      <c r="D94" s="163"/>
      <c r="E94" s="163"/>
      <c r="F94" s="163"/>
      <c r="G94" s="163"/>
      <c r="H94" s="163"/>
      <c r="I94" s="163"/>
      <c r="J94" s="163"/>
    </row>
    <row r="95" spans="2:10">
      <c r="B95" s="163"/>
      <c r="C95" s="163"/>
      <c r="D95" s="163"/>
      <c r="E95" s="163"/>
      <c r="F95" s="163"/>
      <c r="G95" s="163"/>
      <c r="H95" s="163"/>
      <c r="I95" s="163"/>
      <c r="J95" s="163"/>
    </row>
    <row r="96" spans="2:10">
      <c r="B96" s="163"/>
      <c r="C96" s="163"/>
      <c r="D96" s="163"/>
      <c r="E96" s="163"/>
      <c r="F96" s="163"/>
      <c r="G96" s="163"/>
      <c r="H96" s="163"/>
      <c r="I96" s="163"/>
      <c r="J96" s="163"/>
    </row>
    <row r="97" spans="2:10">
      <c r="B97" s="163"/>
      <c r="C97" s="163"/>
      <c r="D97" s="163"/>
      <c r="E97" s="163"/>
      <c r="F97" s="163"/>
      <c r="G97" s="163"/>
      <c r="H97" s="163"/>
      <c r="I97" s="163"/>
      <c r="J97" s="163"/>
    </row>
    <row r="98" spans="2:10">
      <c r="B98" s="163"/>
      <c r="C98" s="163"/>
      <c r="D98" s="163"/>
      <c r="E98" s="163"/>
      <c r="F98" s="163"/>
      <c r="G98" s="163"/>
      <c r="H98" s="163"/>
      <c r="I98" s="163"/>
      <c r="J98" s="163"/>
    </row>
    <row r="99" spans="2:10">
      <c r="B99" s="163"/>
      <c r="C99" s="163"/>
      <c r="D99" s="163"/>
      <c r="E99" s="163"/>
      <c r="F99" s="163"/>
      <c r="G99" s="163"/>
      <c r="H99" s="163"/>
      <c r="I99" s="163"/>
      <c r="J99" s="163"/>
    </row>
    <row r="100" spans="2:10">
      <c r="B100" s="163"/>
      <c r="C100" s="163"/>
      <c r="D100" s="163"/>
      <c r="E100" s="163"/>
      <c r="F100" s="163"/>
      <c r="G100" s="163"/>
      <c r="H100" s="163"/>
      <c r="I100" s="163"/>
      <c r="J100" s="163"/>
    </row>
    <row r="101" spans="2:10">
      <c r="B101" s="163"/>
      <c r="C101" s="163"/>
      <c r="D101" s="163"/>
      <c r="E101" s="163"/>
      <c r="F101" s="163"/>
      <c r="G101" s="163"/>
      <c r="H101" s="163"/>
      <c r="I101" s="163"/>
      <c r="J101" s="163"/>
    </row>
    <row r="102" spans="2:10">
      <c r="B102" s="163"/>
      <c r="C102" s="163"/>
      <c r="D102" s="163"/>
      <c r="E102" s="163"/>
      <c r="F102" s="163"/>
      <c r="G102" s="163"/>
      <c r="H102" s="163"/>
      <c r="I102" s="163"/>
      <c r="J102" s="163"/>
    </row>
    <row r="103" spans="2:10">
      <c r="B103" s="163"/>
      <c r="C103" s="163"/>
      <c r="D103" s="163"/>
      <c r="E103" s="163"/>
      <c r="F103" s="163"/>
      <c r="G103" s="163"/>
      <c r="H103" s="163"/>
      <c r="I103" s="163"/>
      <c r="J103" s="163"/>
    </row>
    <row r="104" spans="2:10">
      <c r="B104" s="163"/>
      <c r="C104" s="163"/>
      <c r="D104" s="163"/>
      <c r="E104" s="163"/>
      <c r="F104" s="163"/>
      <c r="G104" s="163"/>
      <c r="H104" s="163"/>
      <c r="I104" s="163"/>
      <c r="J104" s="163"/>
    </row>
    <row r="105" spans="2:10">
      <c r="B105" s="163"/>
      <c r="C105" s="163"/>
      <c r="D105" s="163"/>
      <c r="E105" s="163"/>
      <c r="F105" s="163"/>
      <c r="G105" s="163"/>
      <c r="H105" s="163"/>
      <c r="I105" s="163"/>
      <c r="J105" s="163"/>
    </row>
    <row r="106" spans="2:10">
      <c r="B106" s="163"/>
      <c r="C106" s="163"/>
      <c r="D106" s="163"/>
      <c r="E106" s="163"/>
      <c r="F106" s="163"/>
      <c r="G106" s="163"/>
      <c r="H106" s="163"/>
      <c r="I106" s="163"/>
      <c r="J106" s="163"/>
    </row>
  </sheetData>
  <mergeCells count="3">
    <mergeCell ref="B1:J1"/>
    <mergeCell ref="B3:J3"/>
    <mergeCell ref="B5:J5"/>
  </mergeCells>
  <pageMargins left="0.28000000000000003" right="0.23" top="0.34" bottom="0.32" header="0.2" footer="0.22"/>
  <pageSetup paperSize="9" scale="9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65"/>
  <sheetViews>
    <sheetView topLeftCell="B1" workbookViewId="0">
      <selection activeCell="AG42" sqref="AG42"/>
    </sheetView>
  </sheetViews>
  <sheetFormatPr baseColWidth="10" defaultRowHeight="15"/>
  <cols>
    <col min="1" max="1" width="4" style="2" hidden="1" customWidth="1"/>
    <col min="2" max="2" width="9.28515625" style="2" customWidth="1"/>
    <col min="3" max="3" width="15.28515625" style="2" customWidth="1"/>
    <col min="4" max="4" width="14.42578125" style="2" customWidth="1"/>
    <col min="5" max="5" width="12.7109375" style="2" hidden="1" customWidth="1"/>
    <col min="6" max="6" width="15.28515625" style="2" hidden="1" customWidth="1"/>
    <col min="7" max="7" width="6" style="2" customWidth="1"/>
    <col min="8" max="8" width="3" style="2" hidden="1" customWidth="1"/>
    <col min="9" max="9" width="6" style="2" customWidth="1"/>
    <col min="10" max="10" width="3" style="2" hidden="1" customWidth="1"/>
    <col min="11" max="11" width="6" style="2" customWidth="1"/>
    <col min="12" max="12" width="3" style="2" hidden="1" customWidth="1"/>
    <col min="13" max="13" width="6.85546875" style="2" customWidth="1"/>
    <col min="14" max="14" width="3" style="2" hidden="1" customWidth="1"/>
    <col min="15" max="15" width="7.140625" style="2" customWidth="1"/>
    <col min="16" max="16" width="3" style="2" hidden="1" customWidth="1"/>
    <col min="17" max="17" width="7.140625" style="2" customWidth="1"/>
    <col min="18" max="18" width="3" style="2" hidden="1" customWidth="1"/>
    <col min="19" max="19" width="7.140625" style="2" customWidth="1"/>
    <col min="20" max="20" width="3" style="2" hidden="1" customWidth="1"/>
    <col min="21" max="21" width="7.85546875" style="2" customWidth="1"/>
    <col min="22" max="22" width="3" style="2" hidden="1" customWidth="1"/>
    <col min="23" max="23" width="7.85546875" style="2" customWidth="1"/>
    <col min="24" max="24" width="3" style="2" hidden="1" customWidth="1"/>
    <col min="25" max="25" width="8.140625" style="2" customWidth="1"/>
    <col min="26" max="26" width="3" style="2" hidden="1" customWidth="1"/>
    <col min="27" max="27" width="8.140625" style="2" customWidth="1"/>
    <col min="28" max="28" width="3" style="2" hidden="1" customWidth="1"/>
    <col min="29" max="29" width="7.28515625" style="2" customWidth="1"/>
    <col min="30" max="30" width="5.5703125" style="2" customWidth="1"/>
    <col min="31" max="34" width="8.140625" style="2" hidden="1" customWidth="1"/>
    <col min="35" max="37" width="8" style="2" hidden="1" customWidth="1"/>
    <col min="38" max="39" width="9.85546875" style="2" hidden="1" customWidth="1"/>
    <col min="40" max="41" width="0" style="2" hidden="1" customWidth="1"/>
    <col min="42" max="42" width="8" style="2" hidden="1" customWidth="1"/>
    <col min="43" max="43" width="4" style="2" hidden="1" customWidth="1"/>
    <col min="44" max="44" width="7" style="2" hidden="1" customWidth="1"/>
    <col min="45" max="45" width="4.5703125" style="2" hidden="1" customWidth="1"/>
    <col min="46" max="46" width="12.140625" style="2" hidden="1" customWidth="1"/>
    <col min="47" max="16384" width="11.42578125" style="2"/>
  </cols>
  <sheetData>
    <row r="1" spans="1:46" ht="21.75">
      <c r="L1" s="1"/>
      <c r="M1" s="1" t="s">
        <v>190</v>
      </c>
      <c r="N1" s="1"/>
      <c r="O1" s="1"/>
      <c r="P1" s="1"/>
      <c r="Q1" s="1"/>
      <c r="R1" s="1"/>
      <c r="S1" s="1"/>
      <c r="T1" s="1"/>
      <c r="U1" s="1"/>
      <c r="V1" s="1"/>
    </row>
    <row r="2" spans="1:46" ht="18">
      <c r="A2" s="7"/>
      <c r="B2" s="7"/>
      <c r="C2" s="7"/>
      <c r="K2" s="1" t="s">
        <v>65</v>
      </c>
      <c r="L2" s="1"/>
      <c r="M2" s="1"/>
      <c r="N2" s="1"/>
      <c r="O2" s="1"/>
      <c r="P2" s="1"/>
      <c r="Q2" s="52"/>
      <c r="R2" s="52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ht="18">
      <c r="A3" s="7"/>
      <c r="B3" s="7"/>
      <c r="C3" s="7"/>
      <c r="K3" s="156"/>
      <c r="L3" s="156"/>
      <c r="M3" s="156" t="s">
        <v>66</v>
      </c>
      <c r="N3" s="156"/>
      <c r="O3" s="156"/>
      <c r="P3" s="156"/>
      <c r="Q3" s="156"/>
      <c r="R3" s="156"/>
      <c r="AE3" s="7"/>
      <c r="AF3" s="7"/>
      <c r="AG3" s="7"/>
      <c r="AH3" s="7"/>
      <c r="AI3" s="7"/>
      <c r="AJ3" s="7"/>
      <c r="AK3" s="7"/>
      <c r="AL3" s="7"/>
      <c r="AM3" s="33" t="s">
        <v>191</v>
      </c>
      <c r="AN3" s="7"/>
      <c r="AO3" s="7"/>
      <c r="AP3" s="7"/>
      <c r="AQ3" s="7"/>
      <c r="AR3" s="7"/>
      <c r="AS3" s="7"/>
      <c r="AT3" s="7"/>
    </row>
    <row r="4" spans="1:46" ht="18">
      <c r="A4" s="8"/>
      <c r="B4" s="8"/>
      <c r="C4" s="8"/>
      <c r="K4" s="154"/>
      <c r="L4" s="154"/>
      <c r="M4" s="156" t="s">
        <v>183</v>
      </c>
      <c r="N4" s="156"/>
      <c r="O4" s="156"/>
      <c r="P4" s="156"/>
      <c r="Q4" s="154"/>
      <c r="R4" s="154"/>
      <c r="W4" s="8"/>
      <c r="X4" s="8"/>
      <c r="Y4" s="8"/>
      <c r="Z4" s="8"/>
      <c r="AA4" s="8"/>
      <c r="AB4" s="8"/>
      <c r="AD4" s="8"/>
      <c r="AE4" s="8"/>
      <c r="AF4" s="8"/>
      <c r="AG4" s="8"/>
      <c r="AH4" s="8"/>
      <c r="AI4" s="8"/>
      <c r="AJ4" s="8"/>
      <c r="AK4" s="8"/>
      <c r="AL4" s="8"/>
      <c r="AM4" s="8" t="s">
        <v>206</v>
      </c>
      <c r="AN4" s="8"/>
      <c r="AO4" s="8"/>
      <c r="AP4" s="8"/>
      <c r="AQ4" s="8"/>
      <c r="AR4" s="8"/>
      <c r="AS4" s="8"/>
      <c r="AT4" s="8"/>
    </row>
    <row r="5" spans="1:46" ht="18">
      <c r="B5" s="53" t="s">
        <v>67</v>
      </c>
      <c r="C5" s="7"/>
      <c r="N5" s="53"/>
      <c r="O5" s="53"/>
      <c r="P5" s="53"/>
      <c r="Q5" s="53"/>
      <c r="R5" s="53"/>
      <c r="S5" s="53"/>
      <c r="T5" s="53"/>
      <c r="U5" s="53"/>
      <c r="V5" s="53"/>
      <c r="W5" s="47"/>
      <c r="X5" s="47"/>
      <c r="Y5" s="47"/>
      <c r="Z5" s="47"/>
      <c r="AA5" s="7"/>
      <c r="AB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1:46" ht="18">
      <c r="B6" s="156" t="s">
        <v>368</v>
      </c>
      <c r="C6" s="156"/>
      <c r="D6" s="4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18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P7" s="8"/>
      <c r="AQ7" s="8"/>
      <c r="AR7" s="8"/>
      <c r="AS7" s="8"/>
      <c r="AT7" s="8"/>
    </row>
    <row r="8" spans="1:46" ht="18">
      <c r="B8" s="7"/>
      <c r="C8" s="7"/>
      <c r="D8" s="7"/>
      <c r="E8" s="7"/>
      <c r="F8" s="7"/>
      <c r="G8" s="57" t="s">
        <v>261</v>
      </c>
      <c r="I8" s="7"/>
      <c r="J8" s="7"/>
      <c r="M8" s="7"/>
      <c r="N8" s="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7"/>
      <c r="AH8" s="7"/>
      <c r="AI8" s="7"/>
      <c r="AJ8" s="7"/>
      <c r="AK8" s="7"/>
      <c r="AL8" s="7"/>
      <c r="AM8" s="7"/>
      <c r="AN8" s="7"/>
      <c r="AO8" s="9"/>
      <c r="AP8" s="7"/>
      <c r="AQ8" s="7"/>
      <c r="AR8" s="7"/>
      <c r="AS8" s="7"/>
      <c r="AT8" s="7"/>
    </row>
    <row r="9" spans="1:46" ht="18">
      <c r="B9" s="7"/>
      <c r="C9" s="7"/>
      <c r="D9" s="7"/>
      <c r="E9" s="7"/>
      <c r="F9" s="7"/>
      <c r="I9" s="7"/>
      <c r="J9" s="7"/>
      <c r="M9" s="7"/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7"/>
      <c r="AH9" s="7"/>
      <c r="AI9" s="7"/>
      <c r="AJ9" s="7"/>
      <c r="AK9" s="7"/>
      <c r="AL9" s="7"/>
      <c r="AM9" s="7"/>
      <c r="AN9" s="7"/>
      <c r="AO9" s="9"/>
      <c r="AP9" s="7"/>
      <c r="AQ9" s="7"/>
      <c r="AR9" s="7"/>
      <c r="AS9" s="7"/>
      <c r="AT9" s="7"/>
    </row>
    <row r="10" spans="1:46" ht="15.7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44"/>
      <c r="AQ10" s="44"/>
      <c r="AR10" s="6"/>
      <c r="AS10" s="6"/>
      <c r="AT10" s="6"/>
    </row>
    <row r="11" spans="1:46" ht="18">
      <c r="G11" s="372" t="s">
        <v>1</v>
      </c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  <c r="U11" s="372"/>
      <c r="V11" s="372"/>
      <c r="W11" s="372"/>
      <c r="X11" s="372"/>
      <c r="Y11" s="372"/>
      <c r="Z11" s="372"/>
      <c r="AA11" s="372"/>
      <c r="AB11" s="158"/>
      <c r="AC11" s="42"/>
      <c r="AD11" s="43"/>
      <c r="AE11" s="372" t="s">
        <v>2</v>
      </c>
      <c r="AF11" s="372"/>
      <c r="AG11" s="372"/>
      <c r="AH11" s="372"/>
      <c r="AI11" s="372"/>
      <c r="AJ11" s="372"/>
      <c r="AK11" s="372"/>
      <c r="AL11" s="372"/>
      <c r="AM11" s="372"/>
      <c r="AN11" s="372"/>
      <c r="AO11" s="372"/>
      <c r="AP11" s="42"/>
      <c r="AQ11" s="45"/>
      <c r="AR11" s="36"/>
      <c r="AT11" s="36"/>
    </row>
    <row r="12" spans="1:46" ht="21" customHeight="1">
      <c r="A12" s="4"/>
      <c r="B12" s="4"/>
      <c r="C12" s="4"/>
      <c r="D12" s="4"/>
      <c r="E12" s="4"/>
      <c r="F12" s="4"/>
      <c r="G12" s="446" t="s">
        <v>201</v>
      </c>
      <c r="H12" s="384"/>
      <c r="I12" s="384"/>
      <c r="J12" s="384"/>
      <c r="K12" s="384"/>
      <c r="L12" s="384"/>
      <c r="M12" s="447"/>
      <c r="N12" s="155"/>
      <c r="O12" s="448" t="s">
        <v>200</v>
      </c>
      <c r="P12" s="449"/>
      <c r="Q12" s="449"/>
      <c r="R12" s="449"/>
      <c r="S12" s="450"/>
      <c r="T12" s="155"/>
      <c r="U12" s="448" t="s">
        <v>199</v>
      </c>
      <c r="V12" s="449"/>
      <c r="W12" s="449"/>
      <c r="X12" s="155"/>
      <c r="Y12" s="386" t="s">
        <v>205</v>
      </c>
      <c r="Z12" s="386"/>
      <c r="AA12" s="386"/>
      <c r="AB12" s="159"/>
      <c r="AC12" s="37"/>
      <c r="AD12" s="37"/>
      <c r="AE12" s="386" t="s">
        <v>194</v>
      </c>
      <c r="AF12" s="386"/>
      <c r="AG12" s="386"/>
      <c r="AH12" s="386"/>
      <c r="AI12" s="386" t="s">
        <v>195</v>
      </c>
      <c r="AJ12" s="386"/>
      <c r="AK12" s="386"/>
      <c r="AL12" s="386" t="s">
        <v>197</v>
      </c>
      <c r="AM12" s="386"/>
      <c r="AN12" s="386" t="s">
        <v>198</v>
      </c>
      <c r="AO12" s="386"/>
      <c r="AP12" s="46"/>
      <c r="AQ12" s="46"/>
      <c r="AR12" s="37"/>
      <c r="AS12" s="37"/>
      <c r="AT12" s="37"/>
    </row>
    <row r="13" spans="1:46" s="54" customFormat="1" ht="20.25" customHeight="1">
      <c r="A13" s="55" t="s">
        <v>3</v>
      </c>
      <c r="B13" s="55" t="s">
        <v>72</v>
      </c>
      <c r="C13" s="55" t="s">
        <v>7</v>
      </c>
      <c r="D13" s="55" t="s">
        <v>8</v>
      </c>
      <c r="E13" s="55" t="s">
        <v>192</v>
      </c>
      <c r="F13" s="55" t="s">
        <v>193</v>
      </c>
      <c r="G13" s="55" t="s">
        <v>9</v>
      </c>
      <c r="H13" s="55" t="s">
        <v>18</v>
      </c>
      <c r="I13" s="55" t="s">
        <v>10</v>
      </c>
      <c r="J13" s="55" t="s">
        <v>18</v>
      </c>
      <c r="K13" s="55" t="s">
        <v>11</v>
      </c>
      <c r="L13" s="55" t="s">
        <v>18</v>
      </c>
      <c r="M13" s="55" t="s">
        <v>12</v>
      </c>
      <c r="N13" s="55" t="s">
        <v>18</v>
      </c>
      <c r="O13" s="55" t="s">
        <v>13</v>
      </c>
      <c r="P13" s="55" t="s">
        <v>18</v>
      </c>
      <c r="Q13" s="55" t="s">
        <v>14</v>
      </c>
      <c r="R13" s="55" t="s">
        <v>18</v>
      </c>
      <c r="S13" s="55" t="s">
        <v>202</v>
      </c>
      <c r="T13" s="55" t="s">
        <v>18</v>
      </c>
      <c r="U13" s="55" t="s">
        <v>15</v>
      </c>
      <c r="V13" s="55" t="s">
        <v>18</v>
      </c>
      <c r="W13" s="55" t="s">
        <v>203</v>
      </c>
      <c r="X13" s="55" t="s">
        <v>18</v>
      </c>
      <c r="Y13" s="55" t="s">
        <v>16</v>
      </c>
      <c r="Z13" s="55" t="s">
        <v>18</v>
      </c>
      <c r="AA13" s="55" t="s">
        <v>204</v>
      </c>
      <c r="AB13" s="55" t="s">
        <v>18</v>
      </c>
      <c r="AC13" s="55" t="s">
        <v>17</v>
      </c>
      <c r="AD13" s="55" t="s">
        <v>18</v>
      </c>
      <c r="AE13" s="55" t="s">
        <v>19</v>
      </c>
      <c r="AF13" s="55" t="s">
        <v>20</v>
      </c>
      <c r="AG13" s="55" t="s">
        <v>21</v>
      </c>
      <c r="AH13" s="55" t="s">
        <v>22</v>
      </c>
      <c r="AI13" s="55" t="s">
        <v>23</v>
      </c>
      <c r="AJ13" s="55" t="s">
        <v>24</v>
      </c>
      <c r="AK13" s="55" t="s">
        <v>25</v>
      </c>
      <c r="AL13" s="55" t="s">
        <v>15</v>
      </c>
      <c r="AM13" s="55" t="s">
        <v>26</v>
      </c>
      <c r="AN13" s="55" t="s">
        <v>27</v>
      </c>
      <c r="AO13" s="55" t="s">
        <v>28</v>
      </c>
      <c r="AP13" s="55" t="s">
        <v>29</v>
      </c>
      <c r="AQ13" s="55" t="s">
        <v>18</v>
      </c>
      <c r="AR13" s="55" t="s">
        <v>30</v>
      </c>
      <c r="AS13" s="56" t="s">
        <v>196</v>
      </c>
      <c r="AT13" s="55" t="s">
        <v>31</v>
      </c>
    </row>
    <row r="14" spans="1:46" ht="20.25" hidden="1" customHeight="1">
      <c r="A14" s="10">
        <v>1</v>
      </c>
      <c r="B14" s="34" t="s">
        <v>77</v>
      </c>
      <c r="C14" s="35" t="s">
        <v>78</v>
      </c>
      <c r="D14" s="35" t="s">
        <v>79</v>
      </c>
      <c r="E14" s="3" t="s">
        <v>117</v>
      </c>
      <c r="F14" s="3" t="s">
        <v>37</v>
      </c>
      <c r="G14" s="50">
        <f>'Saisie Note'!H16</f>
        <v>11</v>
      </c>
      <c r="H14" s="60">
        <f>IF(G14&gt;=9.995,6,0)</f>
        <v>6</v>
      </c>
      <c r="I14" s="50">
        <f>'Saisie Note'!K16</f>
        <v>7.5</v>
      </c>
      <c r="J14" s="60">
        <f>IF(I14&gt;=9.995,6,0)</f>
        <v>0</v>
      </c>
      <c r="K14" s="50">
        <f>'Saisie Note'!N16</f>
        <v>8.67</v>
      </c>
      <c r="L14" s="60">
        <f>IF(K14&gt;=9.995,6,0)</f>
        <v>0</v>
      </c>
      <c r="M14" s="39">
        <f>((G14*4)+(I14*4)+(K14*4))/12</f>
        <v>9.0566666666666666</v>
      </c>
      <c r="N14" s="61">
        <f>IF(M14&gt;=9.995,18,H14+J14+L14)</f>
        <v>6</v>
      </c>
      <c r="O14" s="50">
        <f>'Saisie Note'!P16</f>
        <v>12.5</v>
      </c>
      <c r="P14" s="60">
        <f>IF(O14&gt;=9.995,3,0)</f>
        <v>3</v>
      </c>
      <c r="Q14" s="50">
        <f>'Saisie Note'!R16</f>
        <v>13</v>
      </c>
      <c r="R14" s="60">
        <f>IF(Q14&gt;=9.995,3,0)</f>
        <v>3</v>
      </c>
      <c r="S14" s="39">
        <f>((O14*2)+(Q14*2))/4</f>
        <v>12.75</v>
      </c>
      <c r="T14" s="61">
        <f>IF(S14&gt;=9.995,6,P14+R14)</f>
        <v>6</v>
      </c>
      <c r="U14" s="50">
        <f>'Saisie Note'!S16</f>
        <v>12.5</v>
      </c>
      <c r="V14" s="60">
        <f>IF(U14&gt;=9.995,3,0)</f>
        <v>3</v>
      </c>
      <c r="W14" s="39">
        <f>U14</f>
        <v>12.5</v>
      </c>
      <c r="X14" s="60">
        <f>IF(W14&gt;=9.995,3,0)</f>
        <v>3</v>
      </c>
      <c r="Y14" s="50">
        <f>'Saisie Note'!U16</f>
        <v>8</v>
      </c>
      <c r="Z14" s="60">
        <f>IF(Y14&gt;=9.995,3,0)</f>
        <v>0</v>
      </c>
      <c r="AA14" s="39">
        <f>Y14</f>
        <v>8</v>
      </c>
      <c r="AB14" s="60">
        <f>IF(AA14&gt;=9.995,3,0)</f>
        <v>0</v>
      </c>
      <c r="AC14" s="38">
        <f>((M14*12)+(S14*4)+(W14*2)+(AA14*2))/20</f>
        <v>10.034000000000001</v>
      </c>
      <c r="AD14" s="62">
        <f>IF(AC14&gt;=9.995,30,N14+T14+X14+AB14)</f>
        <v>30</v>
      </c>
      <c r="AE14" s="38"/>
      <c r="AF14" s="38"/>
      <c r="AG14" s="38"/>
      <c r="AH14" s="39"/>
      <c r="AI14" s="38"/>
      <c r="AJ14" s="38"/>
      <c r="AK14" s="39"/>
      <c r="AL14" s="38"/>
      <c r="AM14" s="39"/>
      <c r="AN14" s="38"/>
      <c r="AO14" s="39"/>
      <c r="AP14" s="38"/>
      <c r="AQ14" s="40"/>
      <c r="AR14" s="38"/>
      <c r="AS14" s="41"/>
      <c r="AT14" s="38"/>
    </row>
    <row r="15" spans="1:46" ht="20.25" hidden="1" customHeight="1">
      <c r="A15" s="5">
        <f>A14+1</f>
        <v>2</v>
      </c>
      <c r="B15" s="34" t="s">
        <v>80</v>
      </c>
      <c r="C15" s="35" t="s">
        <v>81</v>
      </c>
      <c r="D15" s="35" t="s">
        <v>82</v>
      </c>
      <c r="E15" s="3" t="s">
        <v>118</v>
      </c>
      <c r="F15" s="3" t="s">
        <v>119</v>
      </c>
      <c r="G15" s="50">
        <f>'Saisie Note'!H17</f>
        <v>5.833333333333333</v>
      </c>
      <c r="H15" s="60">
        <f t="shared" ref="H15:H59" si="0">IF(G15&gt;=9.995,6,0)</f>
        <v>0</v>
      </c>
      <c r="I15" s="50">
        <f>'Saisie Note'!K17</f>
        <v>5</v>
      </c>
      <c r="J15" s="60">
        <f t="shared" ref="J15:J59" si="1">IF(I15&gt;=9.995,6,0)</f>
        <v>0</v>
      </c>
      <c r="K15" s="50">
        <f>'Saisie Note'!N17</f>
        <v>9.6666666666666661</v>
      </c>
      <c r="L15" s="60">
        <f t="shared" ref="L15:L59" si="2">IF(K15&gt;=9.995,6,0)</f>
        <v>0</v>
      </c>
      <c r="M15" s="39">
        <f t="shared" ref="M15:M59" si="3">((G15*4)+(I15*4)+(K15*4))/12</f>
        <v>6.833333333333333</v>
      </c>
      <c r="N15" s="61">
        <f t="shared" ref="N15:N59" si="4">IF(M15&gt;=9.995,18,H15+J15+L15)</f>
        <v>0</v>
      </c>
      <c r="O15" s="50">
        <f>'Saisie Note'!P17</f>
        <v>10</v>
      </c>
      <c r="P15" s="60">
        <f t="shared" ref="P15:P59" si="5">IF(O15&gt;=9.995,3,0)</f>
        <v>3</v>
      </c>
      <c r="Q15" s="50">
        <f>'Saisie Note'!R17</f>
        <v>10</v>
      </c>
      <c r="R15" s="60">
        <f t="shared" ref="R15:R59" si="6">IF(Q15&gt;=9.995,3,0)</f>
        <v>3</v>
      </c>
      <c r="S15" s="39">
        <f t="shared" ref="S15:S59" si="7">((O15*2)+(Q15*2))/4</f>
        <v>10</v>
      </c>
      <c r="T15" s="61">
        <f t="shared" ref="T15:T59" si="8">IF(S15&gt;=9.995,6,P15+R15)</f>
        <v>6</v>
      </c>
      <c r="U15" s="50">
        <f>'Saisie Note'!S17</f>
        <v>12</v>
      </c>
      <c r="V15" s="60">
        <f t="shared" ref="V15:V59" si="9">IF(U15&gt;=9.995,3,0)</f>
        <v>3</v>
      </c>
      <c r="W15" s="39">
        <f t="shared" ref="W15:W59" si="10">U15</f>
        <v>12</v>
      </c>
      <c r="X15" s="60">
        <f t="shared" ref="X15:X59" si="11">IF(W15&gt;=9.995,3,0)</f>
        <v>3</v>
      </c>
      <c r="Y15" s="50">
        <f>'Saisie Note'!U17</f>
        <v>9</v>
      </c>
      <c r="Z15" s="60">
        <f t="shared" ref="Z15:Z59" si="12">IF(Y15&gt;=9.995,3,0)</f>
        <v>0</v>
      </c>
      <c r="AA15" s="39">
        <f t="shared" ref="AA15:AA59" si="13">Y15</f>
        <v>9</v>
      </c>
      <c r="AB15" s="60">
        <f t="shared" ref="AB15:AB59" si="14">IF(AA15&gt;=9.995,3,0)</f>
        <v>0</v>
      </c>
      <c r="AC15" s="38">
        <f t="shared" ref="AC15:AC59" si="15">((M15*12)+(S15*4)+(W15*2)+(AA15*2))/20</f>
        <v>8.1999999999999993</v>
      </c>
      <c r="AD15" s="62">
        <f t="shared" ref="AD15:AD59" si="16">IF(AC15&gt;=9.995,30,N15+T15+X15+AB15)</f>
        <v>9</v>
      </c>
      <c r="AE15" s="38"/>
      <c r="AF15" s="38"/>
      <c r="AG15" s="38"/>
      <c r="AH15" s="39"/>
      <c r="AI15" s="38"/>
      <c r="AJ15" s="38"/>
      <c r="AK15" s="39"/>
      <c r="AL15" s="38"/>
      <c r="AM15" s="39"/>
      <c r="AN15" s="38"/>
      <c r="AO15" s="39"/>
      <c r="AP15" s="38"/>
      <c r="AQ15" s="40"/>
      <c r="AR15" s="38"/>
      <c r="AS15" s="41"/>
      <c r="AT15" s="38"/>
    </row>
    <row r="16" spans="1:46" ht="20.25" hidden="1" customHeight="1">
      <c r="A16" s="5">
        <f t="shared" ref="A16:A35" si="17">A15+1</f>
        <v>3</v>
      </c>
      <c r="B16" s="34" t="s">
        <v>83</v>
      </c>
      <c r="C16" s="35" t="s">
        <v>84</v>
      </c>
      <c r="D16" s="35" t="s">
        <v>85</v>
      </c>
      <c r="E16" s="3" t="s">
        <v>120</v>
      </c>
      <c r="F16" s="3" t="s">
        <v>121</v>
      </c>
      <c r="G16" s="50">
        <f>'Saisie Note'!H18</f>
        <v>11</v>
      </c>
      <c r="H16" s="60">
        <f t="shared" si="0"/>
        <v>6</v>
      </c>
      <c r="I16" s="50">
        <f>'Saisie Note'!K18</f>
        <v>4.833333333333333</v>
      </c>
      <c r="J16" s="60">
        <f t="shared" si="1"/>
        <v>0</v>
      </c>
      <c r="K16" s="50">
        <f>'Saisie Note'!N18</f>
        <v>7.333333333333333</v>
      </c>
      <c r="L16" s="60">
        <f t="shared" si="2"/>
        <v>0</v>
      </c>
      <c r="M16" s="39">
        <f t="shared" si="3"/>
        <v>7.7222222222222214</v>
      </c>
      <c r="N16" s="61">
        <f t="shared" si="4"/>
        <v>6</v>
      </c>
      <c r="O16" s="50">
        <f>'Saisie Note'!P18</f>
        <v>6.5</v>
      </c>
      <c r="P16" s="60">
        <f t="shared" si="5"/>
        <v>0</v>
      </c>
      <c r="Q16" s="50">
        <f>'Saisie Note'!R18</f>
        <v>3</v>
      </c>
      <c r="R16" s="60">
        <f t="shared" si="6"/>
        <v>0</v>
      </c>
      <c r="S16" s="39">
        <f t="shared" si="7"/>
        <v>4.75</v>
      </c>
      <c r="T16" s="61">
        <f t="shared" si="8"/>
        <v>0</v>
      </c>
      <c r="U16" s="50">
        <f>'Saisie Note'!S18</f>
        <v>11</v>
      </c>
      <c r="V16" s="60">
        <f t="shared" si="9"/>
        <v>3</v>
      </c>
      <c r="W16" s="39">
        <f t="shared" si="10"/>
        <v>11</v>
      </c>
      <c r="X16" s="60">
        <f t="shared" si="11"/>
        <v>3</v>
      </c>
      <c r="Y16" s="50">
        <f>'Saisie Note'!U18</f>
        <v>8</v>
      </c>
      <c r="Z16" s="60">
        <f t="shared" si="12"/>
        <v>0</v>
      </c>
      <c r="AA16" s="39">
        <f t="shared" si="13"/>
        <v>8</v>
      </c>
      <c r="AB16" s="60">
        <f t="shared" si="14"/>
        <v>0</v>
      </c>
      <c r="AC16" s="38">
        <f t="shared" si="15"/>
        <v>7.4833333333333325</v>
      </c>
      <c r="AD16" s="62">
        <f t="shared" si="16"/>
        <v>9</v>
      </c>
      <c r="AE16" s="38"/>
      <c r="AF16" s="38"/>
      <c r="AG16" s="38"/>
      <c r="AH16" s="39"/>
      <c r="AI16" s="38"/>
      <c r="AJ16" s="38"/>
      <c r="AK16" s="39"/>
      <c r="AL16" s="38"/>
      <c r="AM16" s="39"/>
      <c r="AN16" s="38"/>
      <c r="AO16" s="39"/>
      <c r="AP16" s="38"/>
      <c r="AQ16" s="40"/>
      <c r="AR16" s="38"/>
      <c r="AS16" s="41"/>
      <c r="AT16" s="38"/>
    </row>
    <row r="17" spans="1:46" ht="20.25" hidden="1" customHeight="1">
      <c r="A17" s="5">
        <f t="shared" si="17"/>
        <v>4</v>
      </c>
      <c r="B17" s="34" t="s">
        <v>86</v>
      </c>
      <c r="C17" s="35" t="s">
        <v>87</v>
      </c>
      <c r="D17" s="35" t="s">
        <v>88</v>
      </c>
      <c r="E17" s="3" t="s">
        <v>122</v>
      </c>
      <c r="F17" s="3" t="s">
        <v>37</v>
      </c>
      <c r="G17" s="50">
        <f>'Saisie Note'!H19</f>
        <v>10</v>
      </c>
      <c r="H17" s="60">
        <f t="shared" si="0"/>
        <v>6</v>
      </c>
      <c r="I17" s="50">
        <f>'Saisie Note'!K19</f>
        <v>11</v>
      </c>
      <c r="J17" s="60">
        <f t="shared" si="1"/>
        <v>6</v>
      </c>
      <c r="K17" s="50">
        <f>'Saisie Note'!N19</f>
        <v>8.1666666666666661</v>
      </c>
      <c r="L17" s="60">
        <f t="shared" si="2"/>
        <v>0</v>
      </c>
      <c r="M17" s="39">
        <f t="shared" si="3"/>
        <v>9.7222222222222214</v>
      </c>
      <c r="N17" s="61">
        <f t="shared" si="4"/>
        <v>12</v>
      </c>
      <c r="O17" s="50">
        <f>'Saisie Note'!P19</f>
        <v>10</v>
      </c>
      <c r="P17" s="60">
        <f t="shared" si="5"/>
        <v>3</v>
      </c>
      <c r="Q17" s="50">
        <f>'Saisie Note'!R19</f>
        <v>10</v>
      </c>
      <c r="R17" s="60">
        <f t="shared" si="6"/>
        <v>3</v>
      </c>
      <c r="S17" s="39">
        <f t="shared" si="7"/>
        <v>10</v>
      </c>
      <c r="T17" s="61">
        <f t="shared" si="8"/>
        <v>6</v>
      </c>
      <c r="U17" s="50">
        <f>'Saisie Note'!S19</f>
        <v>12</v>
      </c>
      <c r="V17" s="60">
        <f t="shared" si="9"/>
        <v>3</v>
      </c>
      <c r="W17" s="39">
        <f t="shared" si="10"/>
        <v>12</v>
      </c>
      <c r="X17" s="60">
        <f t="shared" si="11"/>
        <v>3</v>
      </c>
      <c r="Y17" s="50">
        <f>'Saisie Note'!U19</f>
        <v>10</v>
      </c>
      <c r="Z17" s="60">
        <f t="shared" si="12"/>
        <v>3</v>
      </c>
      <c r="AA17" s="39">
        <f t="shared" si="13"/>
        <v>10</v>
      </c>
      <c r="AB17" s="60">
        <f t="shared" si="14"/>
        <v>3</v>
      </c>
      <c r="AC17" s="38">
        <f t="shared" si="15"/>
        <v>10.033333333333333</v>
      </c>
      <c r="AD17" s="62">
        <f t="shared" si="16"/>
        <v>30</v>
      </c>
      <c r="AE17" s="38"/>
      <c r="AF17" s="38"/>
      <c r="AG17" s="38"/>
      <c r="AH17" s="39"/>
      <c r="AI17" s="38"/>
      <c r="AJ17" s="38"/>
      <c r="AK17" s="39"/>
      <c r="AL17" s="38"/>
      <c r="AM17" s="39"/>
      <c r="AN17" s="38"/>
      <c r="AO17" s="39"/>
      <c r="AP17" s="38"/>
      <c r="AQ17" s="40"/>
      <c r="AR17" s="38"/>
      <c r="AS17" s="41"/>
      <c r="AT17" s="38"/>
    </row>
    <row r="18" spans="1:46" ht="20.25" hidden="1" customHeight="1">
      <c r="A18" s="5">
        <f t="shared" si="17"/>
        <v>5</v>
      </c>
      <c r="B18" s="34" t="s">
        <v>89</v>
      </c>
      <c r="C18" s="35" t="s">
        <v>90</v>
      </c>
      <c r="D18" s="35" t="s">
        <v>91</v>
      </c>
      <c r="E18" s="3" t="s">
        <v>123</v>
      </c>
      <c r="F18" s="3" t="s">
        <v>124</v>
      </c>
      <c r="G18" s="50">
        <f>'Saisie Note'!H20</f>
        <v>12</v>
      </c>
      <c r="H18" s="60">
        <f t="shared" si="0"/>
        <v>6</v>
      </c>
      <c r="I18" s="50">
        <f>'Saisie Note'!K20</f>
        <v>7.333333333333333</v>
      </c>
      <c r="J18" s="60">
        <f t="shared" si="1"/>
        <v>0</v>
      </c>
      <c r="K18" s="50">
        <f>'Saisie Note'!N20</f>
        <v>7.5</v>
      </c>
      <c r="L18" s="60">
        <f t="shared" si="2"/>
        <v>0</v>
      </c>
      <c r="M18" s="39">
        <f t="shared" si="3"/>
        <v>8.9444444444444446</v>
      </c>
      <c r="N18" s="61">
        <f t="shared" si="4"/>
        <v>6</v>
      </c>
      <c r="O18" s="50">
        <f>'Saisie Note'!P20</f>
        <v>6</v>
      </c>
      <c r="P18" s="60">
        <f t="shared" si="5"/>
        <v>0</v>
      </c>
      <c r="Q18" s="50">
        <f>'Saisie Note'!R20</f>
        <v>7.5</v>
      </c>
      <c r="R18" s="60">
        <f t="shared" si="6"/>
        <v>0</v>
      </c>
      <c r="S18" s="39">
        <f t="shared" si="7"/>
        <v>6.75</v>
      </c>
      <c r="T18" s="61">
        <f t="shared" si="8"/>
        <v>0</v>
      </c>
      <c r="U18" s="50">
        <f>'Saisie Note'!S20</f>
        <v>12</v>
      </c>
      <c r="V18" s="60">
        <f t="shared" si="9"/>
        <v>3</v>
      </c>
      <c r="W18" s="39">
        <f t="shared" si="10"/>
        <v>12</v>
      </c>
      <c r="X18" s="60">
        <f t="shared" si="11"/>
        <v>3</v>
      </c>
      <c r="Y18" s="50">
        <f>'Saisie Note'!U20</f>
        <v>6.5</v>
      </c>
      <c r="Z18" s="60">
        <f t="shared" si="12"/>
        <v>0</v>
      </c>
      <c r="AA18" s="39">
        <f t="shared" si="13"/>
        <v>6.5</v>
      </c>
      <c r="AB18" s="60">
        <f t="shared" si="14"/>
        <v>0</v>
      </c>
      <c r="AC18" s="38">
        <f t="shared" si="15"/>
        <v>8.5666666666666664</v>
      </c>
      <c r="AD18" s="62">
        <f t="shared" si="16"/>
        <v>9</v>
      </c>
      <c r="AE18" s="38"/>
      <c r="AF18" s="38"/>
      <c r="AG18" s="38"/>
      <c r="AH18" s="39"/>
      <c r="AI18" s="38"/>
      <c r="AJ18" s="38"/>
      <c r="AK18" s="39"/>
      <c r="AL18" s="38"/>
      <c r="AM18" s="39"/>
      <c r="AN18" s="38"/>
      <c r="AO18" s="39"/>
      <c r="AP18" s="38"/>
      <c r="AQ18" s="40"/>
      <c r="AR18" s="38"/>
      <c r="AS18" s="41"/>
      <c r="AT18" s="38"/>
    </row>
    <row r="19" spans="1:46" ht="20.25" hidden="1" customHeight="1">
      <c r="A19" s="5">
        <f t="shared" si="17"/>
        <v>6</v>
      </c>
      <c r="B19" s="34" t="s">
        <v>92</v>
      </c>
      <c r="C19" s="35" t="s">
        <v>93</v>
      </c>
      <c r="D19" s="35" t="s">
        <v>51</v>
      </c>
      <c r="E19" s="3" t="s">
        <v>125</v>
      </c>
      <c r="F19" s="3" t="s">
        <v>32</v>
      </c>
      <c r="G19" s="50">
        <f>'Saisie Note'!H21</f>
        <v>3.6666666666666665</v>
      </c>
      <c r="H19" s="60">
        <f t="shared" si="0"/>
        <v>0</v>
      </c>
      <c r="I19" s="50">
        <f>'Saisie Note'!K21</f>
        <v>2.9166666666666665</v>
      </c>
      <c r="J19" s="60">
        <f t="shared" si="1"/>
        <v>0</v>
      </c>
      <c r="K19" s="50">
        <f>'Saisie Note'!N21</f>
        <v>8</v>
      </c>
      <c r="L19" s="60">
        <f t="shared" si="2"/>
        <v>0</v>
      </c>
      <c r="M19" s="39">
        <f t="shared" si="3"/>
        <v>4.8611111111111107</v>
      </c>
      <c r="N19" s="61">
        <f t="shared" si="4"/>
        <v>0</v>
      </c>
      <c r="O19" s="50">
        <f>'Saisie Note'!P21</f>
        <v>4</v>
      </c>
      <c r="P19" s="60">
        <f t="shared" si="5"/>
        <v>0</v>
      </c>
      <c r="Q19" s="50">
        <f>'Saisie Note'!R21</f>
        <v>6</v>
      </c>
      <c r="R19" s="60">
        <f t="shared" si="6"/>
        <v>0</v>
      </c>
      <c r="S19" s="39">
        <f t="shared" si="7"/>
        <v>5</v>
      </c>
      <c r="T19" s="61">
        <f t="shared" si="8"/>
        <v>0</v>
      </c>
      <c r="U19" s="50">
        <f>'Saisie Note'!S21</f>
        <v>11.5</v>
      </c>
      <c r="V19" s="60">
        <f t="shared" si="9"/>
        <v>3</v>
      </c>
      <c r="W19" s="39">
        <f t="shared" si="10"/>
        <v>11.5</v>
      </c>
      <c r="X19" s="60">
        <f t="shared" si="11"/>
        <v>3</v>
      </c>
      <c r="Y19" s="50">
        <f>'Saisie Note'!U21</f>
        <v>3.5</v>
      </c>
      <c r="Z19" s="60">
        <f t="shared" si="12"/>
        <v>0</v>
      </c>
      <c r="AA19" s="39">
        <f t="shared" si="13"/>
        <v>3.5</v>
      </c>
      <c r="AB19" s="60">
        <f t="shared" si="14"/>
        <v>0</v>
      </c>
      <c r="AC19" s="38">
        <f t="shared" si="15"/>
        <v>5.4166666666666661</v>
      </c>
      <c r="AD19" s="62">
        <f t="shared" si="16"/>
        <v>3</v>
      </c>
      <c r="AE19" s="38"/>
      <c r="AF19" s="38"/>
      <c r="AG19" s="38"/>
      <c r="AH19" s="39"/>
      <c r="AI19" s="38"/>
      <c r="AJ19" s="38"/>
      <c r="AK19" s="39"/>
      <c r="AL19" s="38"/>
      <c r="AM19" s="39"/>
      <c r="AN19" s="38"/>
      <c r="AO19" s="39"/>
      <c r="AP19" s="38"/>
      <c r="AQ19" s="40"/>
      <c r="AR19" s="38"/>
      <c r="AS19" s="41"/>
      <c r="AT19" s="38"/>
    </row>
    <row r="20" spans="1:46" ht="20.25" hidden="1" customHeight="1">
      <c r="A20" s="5">
        <f t="shared" si="17"/>
        <v>7</v>
      </c>
      <c r="B20" s="34" t="s">
        <v>94</v>
      </c>
      <c r="C20" s="35" t="s">
        <v>95</v>
      </c>
      <c r="D20" s="35" t="s">
        <v>54</v>
      </c>
      <c r="E20" s="3" t="s">
        <v>126</v>
      </c>
      <c r="F20" s="3" t="s">
        <v>48</v>
      </c>
      <c r="G20" s="50">
        <f>'Saisie Note'!H22</f>
        <v>9</v>
      </c>
      <c r="H20" s="60">
        <f t="shared" si="0"/>
        <v>0</v>
      </c>
      <c r="I20" s="50">
        <f>'Saisie Note'!K22</f>
        <v>6.5</v>
      </c>
      <c r="J20" s="60">
        <f t="shared" si="1"/>
        <v>0</v>
      </c>
      <c r="K20" s="50">
        <f>'Saisie Note'!N22</f>
        <v>8.6666666666666661</v>
      </c>
      <c r="L20" s="60">
        <f t="shared" si="2"/>
        <v>0</v>
      </c>
      <c r="M20" s="39">
        <f t="shared" si="3"/>
        <v>8.0555555555555554</v>
      </c>
      <c r="N20" s="61">
        <f t="shared" si="4"/>
        <v>0</v>
      </c>
      <c r="O20" s="50">
        <f>'Saisie Note'!P22</f>
        <v>13</v>
      </c>
      <c r="P20" s="60">
        <f t="shared" si="5"/>
        <v>3</v>
      </c>
      <c r="Q20" s="50">
        <f>'Saisie Note'!R22</f>
        <v>10.5</v>
      </c>
      <c r="R20" s="60">
        <f t="shared" si="6"/>
        <v>3</v>
      </c>
      <c r="S20" s="39">
        <f t="shared" si="7"/>
        <v>11.75</v>
      </c>
      <c r="T20" s="61">
        <f t="shared" si="8"/>
        <v>6</v>
      </c>
      <c r="U20" s="50">
        <f>'Saisie Note'!S22</f>
        <v>11</v>
      </c>
      <c r="V20" s="60">
        <f t="shared" si="9"/>
        <v>3</v>
      </c>
      <c r="W20" s="39">
        <f t="shared" si="10"/>
        <v>11</v>
      </c>
      <c r="X20" s="60">
        <f t="shared" si="11"/>
        <v>3</v>
      </c>
      <c r="Y20" s="50">
        <f>'Saisie Note'!U22</f>
        <v>8</v>
      </c>
      <c r="Z20" s="60">
        <f t="shared" si="12"/>
        <v>0</v>
      </c>
      <c r="AA20" s="39">
        <f t="shared" si="13"/>
        <v>8</v>
      </c>
      <c r="AB20" s="60">
        <f t="shared" si="14"/>
        <v>0</v>
      </c>
      <c r="AC20" s="38">
        <f t="shared" si="15"/>
        <v>9.0833333333333321</v>
      </c>
      <c r="AD20" s="62">
        <f t="shared" si="16"/>
        <v>9</v>
      </c>
      <c r="AE20" s="38"/>
      <c r="AF20" s="38"/>
      <c r="AG20" s="38"/>
      <c r="AH20" s="39"/>
      <c r="AI20" s="38"/>
      <c r="AJ20" s="38"/>
      <c r="AK20" s="39"/>
      <c r="AL20" s="38"/>
      <c r="AM20" s="39"/>
      <c r="AN20" s="38"/>
      <c r="AO20" s="39"/>
      <c r="AP20" s="38"/>
      <c r="AQ20" s="40"/>
      <c r="AR20" s="38"/>
      <c r="AS20" s="41"/>
      <c r="AT20" s="38"/>
    </row>
    <row r="21" spans="1:46" ht="20.25" hidden="1" customHeight="1">
      <c r="A21" s="5">
        <f t="shared" si="17"/>
        <v>8</v>
      </c>
      <c r="B21" s="34" t="s">
        <v>96</v>
      </c>
      <c r="C21" s="35" t="s">
        <v>97</v>
      </c>
      <c r="D21" s="35" t="s">
        <v>98</v>
      </c>
      <c r="E21" s="3" t="s">
        <v>127</v>
      </c>
      <c r="F21" s="3" t="s">
        <v>37</v>
      </c>
      <c r="G21" s="50">
        <f>'Saisie Note'!H23</f>
        <v>11.333333333333334</v>
      </c>
      <c r="H21" s="60">
        <f t="shared" si="0"/>
        <v>6</v>
      </c>
      <c r="I21" s="50">
        <f>'Saisie Note'!K23</f>
        <v>9.6666666666666661</v>
      </c>
      <c r="J21" s="60">
        <f t="shared" si="1"/>
        <v>0</v>
      </c>
      <c r="K21" s="50">
        <f>'Saisie Note'!N23</f>
        <v>10.166666666666666</v>
      </c>
      <c r="L21" s="60">
        <f t="shared" si="2"/>
        <v>6</v>
      </c>
      <c r="M21" s="39">
        <f t="shared" si="3"/>
        <v>10.388888888888888</v>
      </c>
      <c r="N21" s="61">
        <f t="shared" si="4"/>
        <v>18</v>
      </c>
      <c r="O21" s="50">
        <f>'Saisie Note'!P23</f>
        <v>13</v>
      </c>
      <c r="P21" s="60">
        <f t="shared" si="5"/>
        <v>3</v>
      </c>
      <c r="Q21" s="50">
        <f>'Saisie Note'!R23</f>
        <v>10</v>
      </c>
      <c r="R21" s="60">
        <f t="shared" si="6"/>
        <v>3</v>
      </c>
      <c r="S21" s="39">
        <f t="shared" si="7"/>
        <v>11.5</v>
      </c>
      <c r="T21" s="61">
        <f t="shared" si="8"/>
        <v>6</v>
      </c>
      <c r="U21" s="50">
        <f>'Saisie Note'!S23</f>
        <v>11.5</v>
      </c>
      <c r="V21" s="60">
        <f t="shared" si="9"/>
        <v>3</v>
      </c>
      <c r="W21" s="39">
        <f t="shared" si="10"/>
        <v>11.5</v>
      </c>
      <c r="X21" s="60">
        <f t="shared" si="11"/>
        <v>3</v>
      </c>
      <c r="Y21" s="50">
        <f>'Saisie Note'!U23</f>
        <v>13.5</v>
      </c>
      <c r="Z21" s="60">
        <f t="shared" si="12"/>
        <v>3</v>
      </c>
      <c r="AA21" s="39">
        <f t="shared" si="13"/>
        <v>13.5</v>
      </c>
      <c r="AB21" s="60">
        <f t="shared" si="14"/>
        <v>3</v>
      </c>
      <c r="AC21" s="38">
        <f t="shared" si="15"/>
        <v>11.033333333333333</v>
      </c>
      <c r="AD21" s="62">
        <f t="shared" si="16"/>
        <v>30</v>
      </c>
      <c r="AE21" s="38"/>
      <c r="AF21" s="38"/>
      <c r="AG21" s="38"/>
      <c r="AH21" s="39"/>
      <c r="AI21" s="38"/>
      <c r="AJ21" s="38"/>
      <c r="AK21" s="39"/>
      <c r="AL21" s="38"/>
      <c r="AM21" s="39"/>
      <c r="AN21" s="38"/>
      <c r="AO21" s="39"/>
      <c r="AP21" s="38"/>
      <c r="AQ21" s="40"/>
      <c r="AR21" s="38"/>
      <c r="AS21" s="41"/>
      <c r="AT21" s="38"/>
    </row>
    <row r="22" spans="1:46" ht="20.25" hidden="1" customHeight="1">
      <c r="A22" s="5">
        <f t="shared" si="17"/>
        <v>9</v>
      </c>
      <c r="B22" s="34" t="s">
        <v>99</v>
      </c>
      <c r="C22" s="35" t="s">
        <v>100</v>
      </c>
      <c r="D22" s="35" t="s">
        <v>101</v>
      </c>
      <c r="E22" s="3" t="s">
        <v>43</v>
      </c>
      <c r="F22" s="3" t="s">
        <v>128</v>
      </c>
      <c r="G22" s="50" t="e">
        <f>'Saisie Note'!H24</f>
        <v>#VALUE!</v>
      </c>
      <c r="H22" s="60" t="e">
        <f t="shared" si="0"/>
        <v>#VALUE!</v>
      </c>
      <c r="I22" s="50" t="e">
        <f>'Saisie Note'!K24</f>
        <v>#VALUE!</v>
      </c>
      <c r="J22" s="60" t="e">
        <f t="shared" si="1"/>
        <v>#VALUE!</v>
      </c>
      <c r="K22" s="50" t="e">
        <f>'Saisie Note'!N24</f>
        <v>#VALUE!</v>
      </c>
      <c r="L22" s="60" t="e">
        <f t="shared" si="2"/>
        <v>#VALUE!</v>
      </c>
      <c r="M22" s="39" t="e">
        <f t="shared" si="3"/>
        <v>#VALUE!</v>
      </c>
      <c r="N22" s="61" t="e">
        <f t="shared" si="4"/>
        <v>#VALUE!</v>
      </c>
      <c r="O22" s="50" t="str">
        <f>'Saisie Note'!P24</f>
        <v>\</v>
      </c>
      <c r="P22" s="60">
        <f t="shared" si="5"/>
        <v>3</v>
      </c>
      <c r="Q22" s="50" t="str">
        <f>'Saisie Note'!R24</f>
        <v>\</v>
      </c>
      <c r="R22" s="60">
        <f t="shared" si="6"/>
        <v>3</v>
      </c>
      <c r="S22" s="39" t="e">
        <f t="shared" si="7"/>
        <v>#VALUE!</v>
      </c>
      <c r="T22" s="61" t="e">
        <f t="shared" si="8"/>
        <v>#VALUE!</v>
      </c>
      <c r="U22" s="50" t="str">
        <f>'Saisie Note'!S24</f>
        <v>\</v>
      </c>
      <c r="V22" s="60">
        <f t="shared" si="9"/>
        <v>3</v>
      </c>
      <c r="W22" s="39" t="str">
        <f t="shared" si="10"/>
        <v>\</v>
      </c>
      <c r="X22" s="60">
        <f t="shared" si="11"/>
        <v>3</v>
      </c>
      <c r="Y22" s="50">
        <f>'Saisie Note'!U24</f>
        <v>0</v>
      </c>
      <c r="Z22" s="60">
        <f t="shared" si="12"/>
        <v>0</v>
      </c>
      <c r="AA22" s="39">
        <f t="shared" si="13"/>
        <v>0</v>
      </c>
      <c r="AB22" s="60">
        <f t="shared" si="14"/>
        <v>0</v>
      </c>
      <c r="AC22" s="38" t="e">
        <f t="shared" si="15"/>
        <v>#VALUE!</v>
      </c>
      <c r="AD22" s="62" t="e">
        <f t="shared" si="16"/>
        <v>#VALUE!</v>
      </c>
      <c r="AE22" s="38"/>
      <c r="AF22" s="38"/>
      <c r="AG22" s="38"/>
      <c r="AH22" s="39"/>
      <c r="AI22" s="38"/>
      <c r="AJ22" s="38"/>
      <c r="AK22" s="39"/>
      <c r="AL22" s="38"/>
      <c r="AM22" s="39"/>
      <c r="AN22" s="38"/>
      <c r="AO22" s="39"/>
      <c r="AP22" s="38"/>
      <c r="AQ22" s="40"/>
      <c r="AR22" s="38"/>
      <c r="AS22" s="41"/>
      <c r="AT22" s="38"/>
    </row>
    <row r="23" spans="1:46" ht="20.25" hidden="1" customHeight="1">
      <c r="A23" s="5">
        <f t="shared" si="17"/>
        <v>10</v>
      </c>
      <c r="B23" s="34" t="s">
        <v>102</v>
      </c>
      <c r="C23" s="35" t="s">
        <v>103</v>
      </c>
      <c r="D23" s="35" t="s">
        <v>104</v>
      </c>
      <c r="E23" s="3" t="s">
        <v>47</v>
      </c>
      <c r="F23" s="3" t="s">
        <v>32</v>
      </c>
      <c r="G23" s="50">
        <f>'Saisie Note'!H25</f>
        <v>11.833333333333334</v>
      </c>
      <c r="H23" s="60">
        <f t="shared" si="0"/>
        <v>6</v>
      </c>
      <c r="I23" s="50">
        <f>'Saisie Note'!K25</f>
        <v>10.666666666666666</v>
      </c>
      <c r="J23" s="60">
        <f t="shared" si="1"/>
        <v>6</v>
      </c>
      <c r="K23" s="50">
        <f>'Saisie Note'!N25</f>
        <v>12.5</v>
      </c>
      <c r="L23" s="60">
        <f t="shared" si="2"/>
        <v>6</v>
      </c>
      <c r="M23" s="39">
        <f t="shared" si="3"/>
        <v>11.666666666666666</v>
      </c>
      <c r="N23" s="61">
        <f t="shared" si="4"/>
        <v>18</v>
      </c>
      <c r="O23" s="50">
        <f>'Saisie Note'!P25</f>
        <v>13.5</v>
      </c>
      <c r="P23" s="60">
        <f t="shared" si="5"/>
        <v>3</v>
      </c>
      <c r="Q23" s="50">
        <f>'Saisie Note'!R25</f>
        <v>10</v>
      </c>
      <c r="R23" s="60">
        <f t="shared" si="6"/>
        <v>3</v>
      </c>
      <c r="S23" s="39">
        <f t="shared" si="7"/>
        <v>11.75</v>
      </c>
      <c r="T23" s="61">
        <f t="shared" si="8"/>
        <v>6</v>
      </c>
      <c r="U23" s="50">
        <f>'Saisie Note'!S25</f>
        <v>13.5</v>
      </c>
      <c r="V23" s="60">
        <f t="shared" si="9"/>
        <v>3</v>
      </c>
      <c r="W23" s="39">
        <f t="shared" si="10"/>
        <v>13.5</v>
      </c>
      <c r="X23" s="60">
        <f t="shared" si="11"/>
        <v>3</v>
      </c>
      <c r="Y23" s="50">
        <f>'Saisie Note'!U25</f>
        <v>12.5</v>
      </c>
      <c r="Z23" s="60">
        <f t="shared" si="12"/>
        <v>3</v>
      </c>
      <c r="AA23" s="39">
        <f t="shared" si="13"/>
        <v>12.5</v>
      </c>
      <c r="AB23" s="60">
        <f t="shared" si="14"/>
        <v>3</v>
      </c>
      <c r="AC23" s="38">
        <f t="shared" si="15"/>
        <v>11.95</v>
      </c>
      <c r="AD23" s="62">
        <f t="shared" si="16"/>
        <v>30</v>
      </c>
      <c r="AE23" s="38"/>
      <c r="AF23" s="38"/>
      <c r="AG23" s="38"/>
      <c r="AH23" s="39"/>
      <c r="AI23" s="38"/>
      <c r="AJ23" s="38"/>
      <c r="AK23" s="39"/>
      <c r="AL23" s="38"/>
      <c r="AM23" s="39"/>
      <c r="AN23" s="38"/>
      <c r="AO23" s="39"/>
      <c r="AP23" s="38"/>
      <c r="AQ23" s="40"/>
      <c r="AR23" s="38"/>
      <c r="AS23" s="41"/>
      <c r="AT23" s="38"/>
    </row>
    <row r="24" spans="1:46" ht="20.25" hidden="1" customHeight="1">
      <c r="A24" s="5">
        <f t="shared" si="17"/>
        <v>11</v>
      </c>
      <c r="B24" s="34" t="s">
        <v>35</v>
      </c>
      <c r="C24" s="35" t="s">
        <v>38</v>
      </c>
      <c r="D24" s="35" t="s">
        <v>34</v>
      </c>
      <c r="E24" s="3" t="s">
        <v>36</v>
      </c>
      <c r="F24" s="3" t="s">
        <v>37</v>
      </c>
      <c r="G24" s="50">
        <f>'Saisie Note'!H26</f>
        <v>9.6666666666666661</v>
      </c>
      <c r="H24" s="60">
        <f t="shared" si="0"/>
        <v>0</v>
      </c>
      <c r="I24" s="50">
        <f>'Saisie Note'!K26</f>
        <v>4.5</v>
      </c>
      <c r="J24" s="60">
        <f t="shared" si="1"/>
        <v>0</v>
      </c>
      <c r="K24" s="50">
        <f>'Saisie Note'!N26</f>
        <v>7</v>
      </c>
      <c r="L24" s="60">
        <f t="shared" si="2"/>
        <v>0</v>
      </c>
      <c r="M24" s="39">
        <f t="shared" si="3"/>
        <v>7.0555555555555545</v>
      </c>
      <c r="N24" s="61">
        <f t="shared" si="4"/>
        <v>0</v>
      </c>
      <c r="O24" s="50">
        <f>'Saisie Note'!P26</f>
        <v>6.5</v>
      </c>
      <c r="P24" s="60">
        <f t="shared" si="5"/>
        <v>0</v>
      </c>
      <c r="Q24" s="50">
        <f>'Saisie Note'!R26</f>
        <v>4.5</v>
      </c>
      <c r="R24" s="60">
        <f t="shared" si="6"/>
        <v>0</v>
      </c>
      <c r="S24" s="39">
        <f t="shared" si="7"/>
        <v>5.5</v>
      </c>
      <c r="T24" s="61">
        <f t="shared" si="8"/>
        <v>0</v>
      </c>
      <c r="U24" s="50">
        <f>'Saisie Note'!S26</f>
        <v>12</v>
      </c>
      <c r="V24" s="60">
        <f t="shared" si="9"/>
        <v>3</v>
      </c>
      <c r="W24" s="39">
        <f t="shared" si="10"/>
        <v>12</v>
      </c>
      <c r="X24" s="60">
        <f t="shared" si="11"/>
        <v>3</v>
      </c>
      <c r="Y24" s="50">
        <f>'Saisie Note'!U26</f>
        <v>3.5</v>
      </c>
      <c r="Z24" s="60">
        <f t="shared" si="12"/>
        <v>0</v>
      </c>
      <c r="AA24" s="39">
        <f t="shared" si="13"/>
        <v>3.5</v>
      </c>
      <c r="AB24" s="60">
        <f t="shared" si="14"/>
        <v>0</v>
      </c>
      <c r="AC24" s="38">
        <f t="shared" si="15"/>
        <v>6.8833333333333329</v>
      </c>
      <c r="AD24" s="62">
        <f t="shared" si="16"/>
        <v>3</v>
      </c>
      <c r="AE24" s="38"/>
      <c r="AF24" s="38"/>
      <c r="AG24" s="38"/>
      <c r="AH24" s="39"/>
      <c r="AI24" s="38"/>
      <c r="AJ24" s="38"/>
      <c r="AK24" s="39"/>
      <c r="AL24" s="38"/>
      <c r="AM24" s="39"/>
      <c r="AN24" s="38"/>
      <c r="AO24" s="39"/>
      <c r="AP24" s="38"/>
      <c r="AQ24" s="40"/>
      <c r="AR24" s="38"/>
      <c r="AS24" s="41"/>
      <c r="AT24" s="38"/>
    </row>
    <row r="25" spans="1:46" ht="20.25" hidden="1" customHeight="1">
      <c r="A25" s="5">
        <f t="shared" si="17"/>
        <v>12</v>
      </c>
      <c r="B25" s="34" t="s">
        <v>105</v>
      </c>
      <c r="C25" s="35" t="s">
        <v>106</v>
      </c>
      <c r="D25" s="35" t="s">
        <v>107</v>
      </c>
      <c r="E25" s="3" t="s">
        <v>129</v>
      </c>
      <c r="F25" s="3" t="s">
        <v>33</v>
      </c>
      <c r="G25" s="50">
        <f>'Saisie Note'!H27</f>
        <v>12.666666666666666</v>
      </c>
      <c r="H25" s="60">
        <f t="shared" si="0"/>
        <v>6</v>
      </c>
      <c r="I25" s="50">
        <f>'Saisie Note'!K27</f>
        <v>11.416666666666666</v>
      </c>
      <c r="J25" s="60">
        <f t="shared" si="1"/>
        <v>6</v>
      </c>
      <c r="K25" s="50">
        <f>'Saisie Note'!N27</f>
        <v>12.666666666666666</v>
      </c>
      <c r="L25" s="60">
        <f t="shared" si="2"/>
        <v>6</v>
      </c>
      <c r="M25" s="39">
        <f t="shared" si="3"/>
        <v>12.25</v>
      </c>
      <c r="N25" s="61">
        <f t="shared" si="4"/>
        <v>18</v>
      </c>
      <c r="O25" s="50">
        <f>'Saisie Note'!P27</f>
        <v>7.5</v>
      </c>
      <c r="P25" s="60">
        <f t="shared" si="5"/>
        <v>0</v>
      </c>
      <c r="Q25" s="50">
        <f>'Saisie Note'!R27</f>
        <v>10</v>
      </c>
      <c r="R25" s="60">
        <f t="shared" si="6"/>
        <v>3</v>
      </c>
      <c r="S25" s="39">
        <f t="shared" si="7"/>
        <v>8.75</v>
      </c>
      <c r="T25" s="61">
        <f t="shared" si="8"/>
        <v>3</v>
      </c>
      <c r="U25" s="50">
        <f>'Saisie Note'!S27</f>
        <v>11</v>
      </c>
      <c r="V25" s="60">
        <f t="shared" si="9"/>
        <v>3</v>
      </c>
      <c r="W25" s="39">
        <f t="shared" si="10"/>
        <v>11</v>
      </c>
      <c r="X25" s="60">
        <f t="shared" si="11"/>
        <v>3</v>
      </c>
      <c r="Y25" s="50">
        <f>'Saisie Note'!U27</f>
        <v>16.5</v>
      </c>
      <c r="Z25" s="60">
        <f t="shared" si="12"/>
        <v>3</v>
      </c>
      <c r="AA25" s="39">
        <f t="shared" si="13"/>
        <v>16.5</v>
      </c>
      <c r="AB25" s="60">
        <f t="shared" si="14"/>
        <v>3</v>
      </c>
      <c r="AC25" s="38">
        <f t="shared" si="15"/>
        <v>11.85</v>
      </c>
      <c r="AD25" s="62">
        <f t="shared" si="16"/>
        <v>30</v>
      </c>
      <c r="AE25" s="38"/>
      <c r="AF25" s="38"/>
      <c r="AG25" s="38"/>
      <c r="AH25" s="39"/>
      <c r="AI25" s="38"/>
      <c r="AJ25" s="38"/>
      <c r="AK25" s="39"/>
      <c r="AL25" s="38"/>
      <c r="AM25" s="39"/>
      <c r="AN25" s="38"/>
      <c r="AO25" s="39"/>
      <c r="AP25" s="38"/>
      <c r="AQ25" s="40"/>
      <c r="AR25" s="38"/>
      <c r="AS25" s="41"/>
      <c r="AT25" s="38"/>
    </row>
    <row r="26" spans="1:46" ht="20.25" customHeight="1">
      <c r="A26" s="5">
        <f t="shared" si="17"/>
        <v>13</v>
      </c>
      <c r="B26" s="34"/>
      <c r="C26" s="35"/>
      <c r="D26" s="35"/>
      <c r="E26" s="3"/>
      <c r="F26" s="3"/>
      <c r="G26" s="50"/>
      <c r="H26" s="60"/>
      <c r="I26" s="50"/>
      <c r="J26" s="60"/>
      <c r="K26" s="50"/>
      <c r="L26" s="60"/>
      <c r="M26" s="39"/>
      <c r="N26" s="61"/>
      <c r="O26" s="50"/>
      <c r="P26" s="60"/>
      <c r="Q26" s="50"/>
      <c r="R26" s="60"/>
      <c r="S26" s="39"/>
      <c r="T26" s="61"/>
      <c r="U26" s="50"/>
      <c r="V26" s="60"/>
      <c r="W26" s="39"/>
      <c r="X26" s="60"/>
      <c r="Y26" s="50"/>
      <c r="Z26" s="60"/>
      <c r="AA26" s="39"/>
      <c r="AB26" s="60"/>
      <c r="AC26" s="38"/>
      <c r="AD26" s="62">
        <f t="shared" si="16"/>
        <v>0</v>
      </c>
      <c r="AE26" s="38"/>
      <c r="AF26" s="38"/>
      <c r="AG26" s="38"/>
      <c r="AH26" s="39"/>
      <c r="AI26" s="38"/>
      <c r="AJ26" s="38"/>
      <c r="AK26" s="39"/>
      <c r="AL26" s="38"/>
      <c r="AM26" s="39"/>
      <c r="AN26" s="38"/>
      <c r="AO26" s="39"/>
      <c r="AP26" s="38"/>
      <c r="AQ26" s="40"/>
      <c r="AR26" s="38"/>
      <c r="AS26" s="41"/>
      <c r="AT26" s="38"/>
    </row>
    <row r="27" spans="1:46" ht="20.25" hidden="1" customHeight="1">
      <c r="A27" s="5">
        <f t="shared" si="17"/>
        <v>14</v>
      </c>
      <c r="B27" s="34"/>
      <c r="C27" s="35"/>
      <c r="D27" s="35"/>
      <c r="E27" s="3"/>
      <c r="F27" s="3"/>
      <c r="G27" s="50"/>
      <c r="H27" s="60"/>
      <c r="I27" s="50"/>
      <c r="J27" s="60"/>
      <c r="K27" s="50"/>
      <c r="L27" s="60"/>
      <c r="M27" s="39"/>
      <c r="N27" s="61"/>
      <c r="O27" s="50"/>
      <c r="P27" s="60"/>
      <c r="Q27" s="50"/>
      <c r="R27" s="60"/>
      <c r="S27" s="39"/>
      <c r="T27" s="61"/>
      <c r="U27" s="50"/>
      <c r="V27" s="60"/>
      <c r="W27" s="39"/>
      <c r="X27" s="60"/>
      <c r="Y27" s="50"/>
      <c r="Z27" s="60"/>
      <c r="AA27" s="39"/>
      <c r="AB27" s="60"/>
      <c r="AC27" s="38"/>
      <c r="AD27" s="62">
        <f t="shared" si="16"/>
        <v>0</v>
      </c>
      <c r="AE27" s="38"/>
      <c r="AF27" s="38"/>
      <c r="AG27" s="38"/>
      <c r="AH27" s="39"/>
      <c r="AI27" s="38"/>
      <c r="AJ27" s="38"/>
      <c r="AK27" s="39"/>
      <c r="AL27" s="38"/>
      <c r="AM27" s="39"/>
      <c r="AN27" s="38"/>
      <c r="AO27" s="39"/>
      <c r="AP27" s="38"/>
      <c r="AQ27" s="40"/>
      <c r="AR27" s="38"/>
      <c r="AS27" s="41"/>
      <c r="AT27" s="38"/>
    </row>
    <row r="28" spans="1:46" ht="20.25" hidden="1" customHeight="1">
      <c r="A28" s="5">
        <f t="shared" si="17"/>
        <v>15</v>
      </c>
      <c r="B28" s="34"/>
      <c r="C28" s="35"/>
      <c r="D28" s="35"/>
      <c r="E28" s="3"/>
      <c r="F28" s="3"/>
      <c r="G28" s="50"/>
      <c r="H28" s="60"/>
      <c r="I28" s="50"/>
      <c r="J28" s="60"/>
      <c r="K28" s="50"/>
      <c r="L28" s="60"/>
      <c r="M28" s="39"/>
      <c r="N28" s="61"/>
      <c r="O28" s="50"/>
      <c r="P28" s="60"/>
      <c r="Q28" s="50"/>
      <c r="R28" s="60"/>
      <c r="S28" s="39"/>
      <c r="T28" s="61"/>
      <c r="U28" s="50"/>
      <c r="V28" s="60"/>
      <c r="W28" s="39"/>
      <c r="X28" s="60"/>
      <c r="Y28" s="50"/>
      <c r="Z28" s="60"/>
      <c r="AA28" s="39"/>
      <c r="AB28" s="60"/>
      <c r="AC28" s="38"/>
      <c r="AD28" s="62">
        <f t="shared" si="16"/>
        <v>0</v>
      </c>
      <c r="AE28" s="38"/>
      <c r="AF28" s="38"/>
      <c r="AG28" s="38"/>
      <c r="AH28" s="39"/>
      <c r="AI28" s="38"/>
      <c r="AJ28" s="38"/>
      <c r="AK28" s="39"/>
      <c r="AL28" s="38"/>
      <c r="AM28" s="39"/>
      <c r="AN28" s="38"/>
      <c r="AO28" s="39"/>
      <c r="AP28" s="38"/>
      <c r="AQ28" s="40"/>
      <c r="AR28" s="38"/>
      <c r="AS28" s="41"/>
      <c r="AT28" s="38"/>
    </row>
    <row r="29" spans="1:46" ht="20.25" hidden="1" customHeight="1">
      <c r="A29" s="5">
        <f t="shared" si="17"/>
        <v>16</v>
      </c>
      <c r="B29" s="34"/>
      <c r="C29" s="35"/>
      <c r="D29" s="35"/>
      <c r="E29" s="3"/>
      <c r="F29" s="3"/>
      <c r="G29" s="50"/>
      <c r="H29" s="60"/>
      <c r="I29" s="50"/>
      <c r="J29" s="60"/>
      <c r="K29" s="50"/>
      <c r="L29" s="60"/>
      <c r="M29" s="39"/>
      <c r="N29" s="61"/>
      <c r="O29" s="50"/>
      <c r="P29" s="60"/>
      <c r="Q29" s="50"/>
      <c r="R29" s="60"/>
      <c r="S29" s="39"/>
      <c r="T29" s="61"/>
      <c r="U29" s="50"/>
      <c r="V29" s="60"/>
      <c r="W29" s="39"/>
      <c r="X29" s="60"/>
      <c r="Y29" s="50"/>
      <c r="Z29" s="60"/>
      <c r="AA29" s="39"/>
      <c r="AB29" s="60"/>
      <c r="AC29" s="38"/>
      <c r="AD29" s="62">
        <f t="shared" si="16"/>
        <v>0</v>
      </c>
      <c r="AE29" s="38"/>
      <c r="AF29" s="38"/>
      <c r="AG29" s="38"/>
      <c r="AH29" s="39"/>
      <c r="AI29" s="38"/>
      <c r="AJ29" s="38"/>
      <c r="AK29" s="39"/>
      <c r="AL29" s="38"/>
      <c r="AM29" s="39"/>
      <c r="AN29" s="38"/>
      <c r="AO29" s="39"/>
      <c r="AP29" s="38"/>
      <c r="AQ29" s="40"/>
      <c r="AR29" s="38"/>
      <c r="AS29" s="41"/>
      <c r="AT29" s="38"/>
    </row>
    <row r="30" spans="1:46" ht="20.25" hidden="1" customHeight="1">
      <c r="A30" s="5">
        <f t="shared" si="17"/>
        <v>17</v>
      </c>
      <c r="B30" s="34"/>
      <c r="C30" s="35"/>
      <c r="D30" s="35"/>
      <c r="E30" s="3"/>
      <c r="F30" s="3"/>
      <c r="G30" s="50"/>
      <c r="H30" s="60"/>
      <c r="I30" s="50"/>
      <c r="J30" s="60"/>
      <c r="K30" s="50"/>
      <c r="L30" s="60"/>
      <c r="M30" s="39"/>
      <c r="N30" s="61"/>
      <c r="O30" s="50"/>
      <c r="P30" s="60"/>
      <c r="Q30" s="50"/>
      <c r="R30" s="60"/>
      <c r="S30" s="39"/>
      <c r="T30" s="61"/>
      <c r="U30" s="50"/>
      <c r="V30" s="60"/>
      <c r="W30" s="39"/>
      <c r="X30" s="60"/>
      <c r="Y30" s="50"/>
      <c r="Z30" s="60"/>
      <c r="AA30" s="39"/>
      <c r="AB30" s="60"/>
      <c r="AC30" s="38"/>
      <c r="AD30" s="62">
        <f t="shared" si="16"/>
        <v>0</v>
      </c>
      <c r="AE30" s="38"/>
      <c r="AF30" s="38"/>
      <c r="AG30" s="38"/>
      <c r="AH30" s="39"/>
      <c r="AI30" s="38"/>
      <c r="AJ30" s="38"/>
      <c r="AK30" s="39"/>
      <c r="AL30" s="38"/>
      <c r="AM30" s="39"/>
      <c r="AN30" s="38"/>
      <c r="AO30" s="39"/>
      <c r="AP30" s="38"/>
      <c r="AQ30" s="40"/>
      <c r="AR30" s="38"/>
      <c r="AS30" s="41"/>
      <c r="AT30" s="38"/>
    </row>
    <row r="31" spans="1:46" ht="20.25" hidden="1" customHeight="1">
      <c r="A31" s="5">
        <f t="shared" si="17"/>
        <v>18</v>
      </c>
      <c r="B31" s="34"/>
      <c r="C31" s="35"/>
      <c r="D31" s="35"/>
      <c r="E31" s="3"/>
      <c r="F31" s="3"/>
      <c r="G31" s="50"/>
      <c r="H31" s="60"/>
      <c r="I31" s="50"/>
      <c r="J31" s="60"/>
      <c r="K31" s="50"/>
      <c r="L31" s="60"/>
      <c r="M31" s="39"/>
      <c r="N31" s="61"/>
      <c r="O31" s="50"/>
      <c r="P31" s="60"/>
      <c r="Q31" s="50"/>
      <c r="R31" s="60"/>
      <c r="S31" s="39"/>
      <c r="T31" s="61"/>
      <c r="U31" s="50"/>
      <c r="V31" s="60"/>
      <c r="W31" s="39"/>
      <c r="X31" s="60"/>
      <c r="Y31" s="50"/>
      <c r="Z31" s="60"/>
      <c r="AA31" s="39"/>
      <c r="AB31" s="60"/>
      <c r="AC31" s="38"/>
      <c r="AD31" s="62">
        <f t="shared" si="16"/>
        <v>0</v>
      </c>
      <c r="AE31" s="38"/>
      <c r="AF31" s="38"/>
      <c r="AG31" s="38"/>
      <c r="AH31" s="39"/>
      <c r="AI31" s="38"/>
      <c r="AJ31" s="38"/>
      <c r="AK31" s="39"/>
      <c r="AL31" s="38"/>
      <c r="AM31" s="39"/>
      <c r="AN31" s="38"/>
      <c r="AO31" s="39"/>
      <c r="AP31" s="38"/>
      <c r="AQ31" s="40"/>
      <c r="AR31" s="38"/>
      <c r="AS31" s="41"/>
      <c r="AT31" s="38"/>
    </row>
    <row r="32" spans="1:46" ht="20.25" hidden="1" customHeight="1">
      <c r="A32" s="5">
        <f t="shared" si="17"/>
        <v>19</v>
      </c>
      <c r="B32" s="34"/>
      <c r="C32" s="35"/>
      <c r="D32" s="35"/>
      <c r="E32" s="3"/>
      <c r="F32" s="3"/>
      <c r="G32" s="50"/>
      <c r="H32" s="60"/>
      <c r="I32" s="50"/>
      <c r="J32" s="60"/>
      <c r="K32" s="50"/>
      <c r="L32" s="60"/>
      <c r="M32" s="39"/>
      <c r="N32" s="61"/>
      <c r="O32" s="50"/>
      <c r="P32" s="60"/>
      <c r="Q32" s="50"/>
      <c r="R32" s="60"/>
      <c r="S32" s="39"/>
      <c r="T32" s="61"/>
      <c r="U32" s="50"/>
      <c r="V32" s="60"/>
      <c r="W32" s="39"/>
      <c r="X32" s="60"/>
      <c r="Y32" s="50"/>
      <c r="Z32" s="60"/>
      <c r="AA32" s="39"/>
      <c r="AB32" s="60"/>
      <c r="AC32" s="38"/>
      <c r="AD32" s="62">
        <f t="shared" si="16"/>
        <v>0</v>
      </c>
      <c r="AE32" s="38"/>
      <c r="AF32" s="38"/>
      <c r="AG32" s="38"/>
      <c r="AH32" s="39"/>
      <c r="AI32" s="38"/>
      <c r="AJ32" s="38"/>
      <c r="AK32" s="39"/>
      <c r="AL32" s="38"/>
      <c r="AM32" s="39"/>
      <c r="AN32" s="38"/>
      <c r="AO32" s="39"/>
      <c r="AP32" s="38"/>
      <c r="AQ32" s="40"/>
      <c r="AR32" s="38"/>
      <c r="AS32" s="41"/>
      <c r="AT32" s="38"/>
    </row>
    <row r="33" spans="1:46" ht="20.25" hidden="1" customHeight="1">
      <c r="A33" s="5">
        <f t="shared" si="17"/>
        <v>20</v>
      </c>
      <c r="B33" s="34"/>
      <c r="C33" s="35"/>
      <c r="D33" s="35"/>
      <c r="E33" s="3"/>
      <c r="F33" s="3"/>
      <c r="G33" s="50"/>
      <c r="H33" s="60"/>
      <c r="I33" s="50"/>
      <c r="J33" s="60"/>
      <c r="K33" s="50"/>
      <c r="L33" s="60"/>
      <c r="M33" s="39"/>
      <c r="N33" s="61"/>
      <c r="O33" s="50"/>
      <c r="P33" s="60"/>
      <c r="Q33" s="50"/>
      <c r="R33" s="60"/>
      <c r="S33" s="39"/>
      <c r="T33" s="61"/>
      <c r="U33" s="50"/>
      <c r="V33" s="60"/>
      <c r="W33" s="39"/>
      <c r="X33" s="60"/>
      <c r="Y33" s="50"/>
      <c r="Z33" s="60"/>
      <c r="AA33" s="39"/>
      <c r="AB33" s="60"/>
      <c r="AC33" s="38"/>
      <c r="AD33" s="62">
        <f t="shared" si="16"/>
        <v>0</v>
      </c>
      <c r="AE33" s="38"/>
      <c r="AF33" s="38"/>
      <c r="AG33" s="38"/>
      <c r="AH33" s="39"/>
      <c r="AI33" s="38"/>
      <c r="AJ33" s="38"/>
      <c r="AK33" s="39"/>
      <c r="AL33" s="38"/>
      <c r="AM33" s="39"/>
      <c r="AN33" s="38"/>
      <c r="AO33" s="39"/>
      <c r="AP33" s="38"/>
      <c r="AQ33" s="40"/>
      <c r="AR33" s="38"/>
      <c r="AS33" s="41"/>
      <c r="AT33" s="38"/>
    </row>
    <row r="34" spans="1:46" ht="20.25" hidden="1" customHeight="1">
      <c r="A34" s="5">
        <f t="shared" si="17"/>
        <v>21</v>
      </c>
      <c r="B34" s="34"/>
      <c r="C34" s="35"/>
      <c r="D34" s="35"/>
      <c r="E34" s="3"/>
      <c r="F34" s="3"/>
      <c r="G34" s="50"/>
      <c r="H34" s="60"/>
      <c r="I34" s="50"/>
      <c r="J34" s="60"/>
      <c r="K34" s="50"/>
      <c r="L34" s="60"/>
      <c r="M34" s="39"/>
      <c r="N34" s="61"/>
      <c r="O34" s="50"/>
      <c r="P34" s="60"/>
      <c r="Q34" s="50"/>
      <c r="R34" s="60"/>
      <c r="S34" s="39"/>
      <c r="T34" s="61"/>
      <c r="U34" s="50"/>
      <c r="V34" s="60"/>
      <c r="W34" s="39"/>
      <c r="X34" s="60"/>
      <c r="Y34" s="50"/>
      <c r="Z34" s="60"/>
      <c r="AA34" s="39"/>
      <c r="AB34" s="60"/>
      <c r="AC34" s="38"/>
      <c r="AD34" s="62">
        <f t="shared" si="16"/>
        <v>0</v>
      </c>
      <c r="AE34" s="38"/>
      <c r="AF34" s="38"/>
      <c r="AG34" s="38"/>
      <c r="AH34" s="39"/>
      <c r="AI34" s="38"/>
      <c r="AJ34" s="38"/>
      <c r="AK34" s="39"/>
      <c r="AL34" s="38"/>
      <c r="AM34" s="39"/>
      <c r="AN34" s="38"/>
      <c r="AO34" s="39"/>
      <c r="AP34" s="38"/>
      <c r="AQ34" s="40"/>
      <c r="AR34" s="38"/>
      <c r="AS34" s="41"/>
      <c r="AT34" s="38"/>
    </row>
    <row r="35" spans="1:46" ht="20.25" hidden="1" customHeight="1">
      <c r="A35" s="5">
        <f t="shared" si="17"/>
        <v>22</v>
      </c>
      <c r="B35" s="34"/>
      <c r="C35" s="35"/>
      <c r="D35" s="35"/>
      <c r="E35" s="3"/>
      <c r="F35" s="3"/>
      <c r="G35" s="50"/>
      <c r="H35" s="60"/>
      <c r="I35" s="50"/>
      <c r="J35" s="60"/>
      <c r="K35" s="50"/>
      <c r="L35" s="60"/>
      <c r="M35" s="39"/>
      <c r="N35" s="61"/>
      <c r="O35" s="50"/>
      <c r="P35" s="60"/>
      <c r="Q35" s="50"/>
      <c r="R35" s="60"/>
      <c r="S35" s="39"/>
      <c r="T35" s="61"/>
      <c r="U35" s="50"/>
      <c r="V35" s="60"/>
      <c r="W35" s="39"/>
      <c r="X35" s="60"/>
      <c r="Y35" s="50"/>
      <c r="Z35" s="60"/>
      <c r="AA35" s="39"/>
      <c r="AB35" s="60"/>
      <c r="AC35" s="38"/>
      <c r="AD35" s="62">
        <f t="shared" si="16"/>
        <v>0</v>
      </c>
      <c r="AE35" s="38"/>
      <c r="AF35" s="38"/>
      <c r="AG35" s="38"/>
      <c r="AH35" s="39"/>
      <c r="AI35" s="38"/>
      <c r="AJ35" s="38"/>
      <c r="AK35" s="39"/>
      <c r="AL35" s="38"/>
      <c r="AM35" s="39"/>
      <c r="AN35" s="38"/>
      <c r="AO35" s="39"/>
      <c r="AP35" s="38"/>
      <c r="AQ35" s="40"/>
      <c r="AR35" s="38"/>
      <c r="AS35" s="41"/>
      <c r="AT35" s="38"/>
    </row>
    <row r="36" spans="1:46" ht="19.5" hidden="1" customHeight="1">
      <c r="A36" s="48">
        <v>1</v>
      </c>
      <c r="B36" s="34"/>
      <c r="C36" s="34"/>
      <c r="D36" s="34"/>
      <c r="E36" s="3"/>
      <c r="F36" s="3"/>
      <c r="G36" s="51"/>
      <c r="H36" s="60"/>
      <c r="I36" s="51"/>
      <c r="J36" s="60"/>
      <c r="K36" s="51"/>
      <c r="L36" s="60"/>
      <c r="M36" s="39"/>
      <c r="N36" s="61"/>
      <c r="O36" s="51"/>
      <c r="P36" s="60"/>
      <c r="Q36" s="51"/>
      <c r="R36" s="60"/>
      <c r="S36" s="39"/>
      <c r="T36" s="61"/>
      <c r="U36" s="50"/>
      <c r="V36" s="60"/>
      <c r="W36" s="39"/>
      <c r="X36" s="60"/>
      <c r="Y36" s="51"/>
      <c r="Z36" s="60"/>
      <c r="AA36" s="39"/>
      <c r="AB36" s="60"/>
      <c r="AC36" s="38"/>
      <c r="AD36" s="62">
        <f t="shared" si="16"/>
        <v>0</v>
      </c>
      <c r="AE36" s="38"/>
      <c r="AF36" s="38"/>
      <c r="AG36" s="38"/>
      <c r="AH36" s="39"/>
      <c r="AI36" s="38"/>
      <c r="AJ36" s="38"/>
      <c r="AK36" s="39"/>
      <c r="AL36" s="38"/>
      <c r="AM36" s="39"/>
      <c r="AN36" s="38"/>
      <c r="AO36" s="39"/>
      <c r="AP36" s="38"/>
      <c r="AQ36" s="40"/>
      <c r="AR36" s="38"/>
      <c r="AS36" s="41"/>
      <c r="AT36" s="38"/>
    </row>
    <row r="37" spans="1:46" ht="19.5" hidden="1" customHeight="1">
      <c r="A37" s="49">
        <f>A36+1</f>
        <v>2</v>
      </c>
      <c r="B37" s="34"/>
      <c r="C37" s="34"/>
      <c r="D37" s="34"/>
      <c r="E37" s="3"/>
      <c r="F37" s="3"/>
      <c r="G37" s="51"/>
      <c r="H37" s="60"/>
      <c r="I37" s="51"/>
      <c r="J37" s="60"/>
      <c r="K37" s="51"/>
      <c r="L37" s="60"/>
      <c r="M37" s="39"/>
      <c r="N37" s="61"/>
      <c r="O37" s="51"/>
      <c r="P37" s="60"/>
      <c r="Q37" s="51"/>
      <c r="R37" s="60"/>
      <c r="S37" s="39"/>
      <c r="T37" s="61"/>
      <c r="U37" s="50"/>
      <c r="V37" s="60"/>
      <c r="W37" s="39"/>
      <c r="X37" s="60"/>
      <c r="Y37" s="51"/>
      <c r="Z37" s="60"/>
      <c r="AA37" s="39"/>
      <c r="AB37" s="60"/>
      <c r="AC37" s="38"/>
      <c r="AD37" s="62">
        <f t="shared" si="16"/>
        <v>0</v>
      </c>
      <c r="AE37" s="38"/>
      <c r="AF37" s="38"/>
      <c r="AG37" s="38"/>
      <c r="AH37" s="39"/>
      <c r="AI37" s="38"/>
      <c r="AJ37" s="38"/>
      <c r="AK37" s="39"/>
      <c r="AL37" s="38"/>
      <c r="AM37" s="39"/>
      <c r="AN37" s="38"/>
      <c r="AO37" s="39"/>
      <c r="AP37" s="38"/>
      <c r="AQ37" s="40"/>
      <c r="AR37" s="38"/>
      <c r="AS37" s="41"/>
      <c r="AT37" s="38"/>
    </row>
    <row r="38" spans="1:46" ht="19.5" hidden="1" customHeight="1">
      <c r="A38" s="49">
        <f t="shared" ref="A38:A59" si="18">A37+1</f>
        <v>3</v>
      </c>
      <c r="B38" s="34"/>
      <c r="C38" s="34"/>
      <c r="D38" s="34"/>
      <c r="E38" s="3"/>
      <c r="F38" s="3"/>
      <c r="G38" s="51"/>
      <c r="H38" s="60"/>
      <c r="I38" s="51"/>
      <c r="J38" s="60"/>
      <c r="K38" s="51"/>
      <c r="L38" s="60"/>
      <c r="M38" s="39"/>
      <c r="N38" s="61"/>
      <c r="O38" s="51"/>
      <c r="P38" s="60"/>
      <c r="Q38" s="51"/>
      <c r="R38" s="60"/>
      <c r="S38" s="39"/>
      <c r="T38" s="61"/>
      <c r="U38" s="50"/>
      <c r="V38" s="60"/>
      <c r="W38" s="39"/>
      <c r="X38" s="60"/>
      <c r="Y38" s="51"/>
      <c r="Z38" s="60"/>
      <c r="AA38" s="39"/>
      <c r="AB38" s="60"/>
      <c r="AC38" s="38"/>
      <c r="AD38" s="62">
        <f t="shared" si="16"/>
        <v>0</v>
      </c>
      <c r="AE38" s="38"/>
      <c r="AF38" s="38"/>
      <c r="AG38" s="38"/>
      <c r="AH38" s="39"/>
      <c r="AI38" s="38"/>
      <c r="AJ38" s="38"/>
      <c r="AK38" s="39"/>
      <c r="AL38" s="38"/>
      <c r="AM38" s="39"/>
      <c r="AN38" s="38"/>
      <c r="AO38" s="39"/>
      <c r="AP38" s="38"/>
      <c r="AQ38" s="40"/>
      <c r="AR38" s="38"/>
      <c r="AS38" s="41"/>
      <c r="AT38" s="38"/>
    </row>
    <row r="39" spans="1:46" ht="19.5" hidden="1" customHeight="1">
      <c r="A39" s="49">
        <f t="shared" si="18"/>
        <v>4</v>
      </c>
      <c r="B39" s="34"/>
      <c r="C39" s="34"/>
      <c r="D39" s="34"/>
      <c r="E39" s="3"/>
      <c r="F39" s="3"/>
      <c r="G39" s="51"/>
      <c r="H39" s="60"/>
      <c r="I39" s="51"/>
      <c r="J39" s="60"/>
      <c r="K39" s="51"/>
      <c r="L39" s="60"/>
      <c r="M39" s="39"/>
      <c r="N39" s="61"/>
      <c r="O39" s="51"/>
      <c r="P39" s="60"/>
      <c r="Q39" s="51"/>
      <c r="R39" s="60"/>
      <c r="S39" s="39"/>
      <c r="T39" s="61"/>
      <c r="U39" s="50"/>
      <c r="V39" s="60"/>
      <c r="W39" s="39"/>
      <c r="X39" s="60"/>
      <c r="Y39" s="51"/>
      <c r="Z39" s="60"/>
      <c r="AA39" s="39"/>
      <c r="AB39" s="60"/>
      <c r="AC39" s="38"/>
      <c r="AD39" s="62">
        <f t="shared" si="16"/>
        <v>0</v>
      </c>
      <c r="AE39" s="38"/>
      <c r="AF39" s="38"/>
      <c r="AG39" s="38"/>
      <c r="AH39" s="39"/>
      <c r="AI39" s="38"/>
      <c r="AJ39" s="38"/>
      <c r="AK39" s="39"/>
      <c r="AL39" s="38"/>
      <c r="AM39" s="39"/>
      <c r="AN39" s="38"/>
      <c r="AO39" s="39"/>
      <c r="AP39" s="38"/>
      <c r="AQ39" s="40"/>
      <c r="AR39" s="38"/>
      <c r="AS39" s="41"/>
      <c r="AT39" s="38"/>
    </row>
    <row r="40" spans="1:46" ht="19.5" hidden="1" customHeight="1">
      <c r="A40" s="49">
        <f t="shared" si="18"/>
        <v>5</v>
      </c>
      <c r="B40" s="34"/>
      <c r="C40" s="34"/>
      <c r="D40" s="34"/>
      <c r="E40" s="3"/>
      <c r="F40" s="3"/>
      <c r="G40" s="51"/>
      <c r="H40" s="60"/>
      <c r="I40" s="51"/>
      <c r="J40" s="60"/>
      <c r="K40" s="51"/>
      <c r="L40" s="60"/>
      <c r="M40" s="39"/>
      <c r="N40" s="61"/>
      <c r="O40" s="51"/>
      <c r="P40" s="60"/>
      <c r="Q40" s="51"/>
      <c r="R40" s="60"/>
      <c r="S40" s="39"/>
      <c r="T40" s="61"/>
      <c r="U40" s="50"/>
      <c r="V40" s="60"/>
      <c r="W40" s="39"/>
      <c r="X40" s="60"/>
      <c r="Y40" s="51"/>
      <c r="Z40" s="60"/>
      <c r="AA40" s="39"/>
      <c r="AB40" s="60"/>
      <c r="AC40" s="38"/>
      <c r="AD40" s="62">
        <f t="shared" si="16"/>
        <v>0</v>
      </c>
      <c r="AE40" s="38"/>
      <c r="AF40" s="38"/>
      <c r="AG40" s="38"/>
      <c r="AH40" s="39"/>
      <c r="AI40" s="38"/>
      <c r="AJ40" s="38"/>
      <c r="AK40" s="39"/>
      <c r="AL40" s="38"/>
      <c r="AM40" s="39"/>
      <c r="AN40" s="38"/>
      <c r="AO40" s="39"/>
      <c r="AP40" s="38"/>
      <c r="AQ40" s="40"/>
      <c r="AR40" s="38"/>
      <c r="AS40" s="41"/>
      <c r="AT40" s="38"/>
    </row>
    <row r="41" spans="1:46" ht="19.5" hidden="1" customHeight="1">
      <c r="A41" s="49">
        <f t="shared" si="18"/>
        <v>6</v>
      </c>
      <c r="B41" s="34"/>
      <c r="C41" s="34"/>
      <c r="D41" s="34"/>
      <c r="E41" s="3"/>
      <c r="F41" s="3"/>
      <c r="G41" s="51"/>
      <c r="H41" s="60"/>
      <c r="I41" s="51"/>
      <c r="J41" s="60"/>
      <c r="K41" s="51"/>
      <c r="L41" s="60"/>
      <c r="M41" s="39"/>
      <c r="N41" s="61"/>
      <c r="O41" s="51"/>
      <c r="P41" s="60"/>
      <c r="Q41" s="51"/>
      <c r="R41" s="60"/>
      <c r="S41" s="39"/>
      <c r="T41" s="61"/>
      <c r="U41" s="50"/>
      <c r="V41" s="60"/>
      <c r="W41" s="39"/>
      <c r="X41" s="60"/>
      <c r="Y41" s="51"/>
      <c r="Z41" s="60"/>
      <c r="AA41" s="39"/>
      <c r="AB41" s="60"/>
      <c r="AC41" s="38"/>
      <c r="AD41" s="62">
        <f t="shared" si="16"/>
        <v>0</v>
      </c>
      <c r="AE41" s="38"/>
      <c r="AF41" s="38"/>
      <c r="AG41" s="38"/>
      <c r="AH41" s="39"/>
      <c r="AI41" s="38"/>
      <c r="AJ41" s="38"/>
      <c r="AK41" s="39"/>
      <c r="AL41" s="38"/>
      <c r="AM41" s="39"/>
      <c r="AN41" s="38"/>
      <c r="AO41" s="39"/>
      <c r="AP41" s="38"/>
      <c r="AQ41" s="40"/>
      <c r="AR41" s="38"/>
      <c r="AS41" s="41"/>
      <c r="AT41" s="38"/>
    </row>
    <row r="42" spans="1:46" ht="19.5" hidden="1" customHeight="1">
      <c r="A42" s="49">
        <f t="shared" si="18"/>
        <v>7</v>
      </c>
      <c r="B42" s="34"/>
      <c r="C42" s="34"/>
      <c r="D42" s="34"/>
      <c r="E42" s="3"/>
      <c r="F42" s="3"/>
      <c r="G42" s="51"/>
      <c r="H42" s="60"/>
      <c r="I42" s="51"/>
      <c r="J42" s="60"/>
      <c r="K42" s="51"/>
      <c r="L42" s="60"/>
      <c r="M42" s="39"/>
      <c r="N42" s="61"/>
      <c r="O42" s="51"/>
      <c r="P42" s="60"/>
      <c r="Q42" s="51"/>
      <c r="R42" s="60"/>
      <c r="S42" s="39"/>
      <c r="T42" s="61"/>
      <c r="U42" s="50"/>
      <c r="V42" s="60"/>
      <c r="W42" s="39"/>
      <c r="X42" s="60"/>
      <c r="Y42" s="51"/>
      <c r="Z42" s="60"/>
      <c r="AA42" s="39"/>
      <c r="AB42" s="60"/>
      <c r="AC42" s="38"/>
      <c r="AD42" s="62">
        <f t="shared" si="16"/>
        <v>0</v>
      </c>
      <c r="AE42" s="38"/>
      <c r="AF42" s="38"/>
      <c r="AG42" s="38"/>
      <c r="AH42" s="39"/>
      <c r="AI42" s="38"/>
      <c r="AJ42" s="38"/>
      <c r="AK42" s="39"/>
      <c r="AL42" s="38"/>
      <c r="AM42" s="39"/>
      <c r="AN42" s="38"/>
      <c r="AO42" s="39"/>
      <c r="AP42" s="38"/>
      <c r="AQ42" s="40"/>
      <c r="AR42" s="38"/>
      <c r="AS42" s="41"/>
      <c r="AT42" s="38"/>
    </row>
    <row r="43" spans="1:46" ht="19.5" hidden="1" customHeight="1">
      <c r="A43" s="49">
        <f t="shared" si="18"/>
        <v>8</v>
      </c>
      <c r="B43" s="34"/>
      <c r="C43" s="34"/>
      <c r="D43" s="34"/>
      <c r="E43" s="3"/>
      <c r="F43" s="3"/>
      <c r="G43" s="51"/>
      <c r="H43" s="60"/>
      <c r="I43" s="51"/>
      <c r="J43" s="60"/>
      <c r="K43" s="51"/>
      <c r="L43" s="60"/>
      <c r="M43" s="39"/>
      <c r="N43" s="61"/>
      <c r="O43" s="51"/>
      <c r="P43" s="60"/>
      <c r="Q43" s="51"/>
      <c r="R43" s="60"/>
      <c r="S43" s="39"/>
      <c r="T43" s="61"/>
      <c r="U43" s="50"/>
      <c r="V43" s="60"/>
      <c r="W43" s="39"/>
      <c r="X43" s="60"/>
      <c r="Y43" s="51"/>
      <c r="Z43" s="60"/>
      <c r="AA43" s="39"/>
      <c r="AB43" s="60"/>
      <c r="AC43" s="38"/>
      <c r="AD43" s="62">
        <f t="shared" si="16"/>
        <v>0</v>
      </c>
      <c r="AE43" s="38"/>
      <c r="AF43" s="38"/>
      <c r="AG43" s="38"/>
      <c r="AH43" s="39"/>
      <c r="AI43" s="38"/>
      <c r="AJ43" s="38"/>
      <c r="AK43" s="39"/>
      <c r="AL43" s="38"/>
      <c r="AM43" s="39"/>
      <c r="AN43" s="38"/>
      <c r="AO43" s="39"/>
      <c r="AP43" s="38"/>
      <c r="AQ43" s="40"/>
      <c r="AR43" s="38"/>
      <c r="AS43" s="41"/>
      <c r="AT43" s="38"/>
    </row>
    <row r="44" spans="1:46" ht="19.5" hidden="1" customHeight="1">
      <c r="A44" s="49">
        <f t="shared" si="18"/>
        <v>9</v>
      </c>
      <c r="B44" s="34"/>
      <c r="C44" s="34"/>
      <c r="D44" s="34"/>
      <c r="E44" s="3"/>
      <c r="F44" s="3"/>
      <c r="G44" s="51"/>
      <c r="H44" s="60"/>
      <c r="I44" s="51"/>
      <c r="J44" s="60"/>
      <c r="K44" s="51"/>
      <c r="L44" s="60"/>
      <c r="M44" s="39"/>
      <c r="N44" s="61"/>
      <c r="O44" s="51"/>
      <c r="P44" s="60"/>
      <c r="Q44" s="51"/>
      <c r="R44" s="60"/>
      <c r="S44" s="39"/>
      <c r="T44" s="61"/>
      <c r="U44" s="50"/>
      <c r="V44" s="60"/>
      <c r="W44" s="39"/>
      <c r="X44" s="60"/>
      <c r="Y44" s="51"/>
      <c r="Z44" s="60"/>
      <c r="AA44" s="39"/>
      <c r="AB44" s="60"/>
      <c r="AC44" s="38"/>
      <c r="AD44" s="62">
        <f t="shared" si="16"/>
        <v>0</v>
      </c>
      <c r="AE44" s="38"/>
      <c r="AF44" s="38"/>
      <c r="AG44" s="38"/>
      <c r="AH44" s="39"/>
      <c r="AI44" s="38"/>
      <c r="AJ44" s="38"/>
      <c r="AK44" s="39"/>
      <c r="AL44" s="38"/>
      <c r="AM44" s="39"/>
      <c r="AN44" s="38"/>
      <c r="AO44" s="39"/>
      <c r="AP44" s="38"/>
      <c r="AQ44" s="40"/>
      <c r="AR44" s="38"/>
      <c r="AS44" s="41"/>
      <c r="AT44" s="38"/>
    </row>
    <row r="45" spans="1:46" ht="19.5" hidden="1" customHeight="1">
      <c r="A45" s="49">
        <f t="shared" si="18"/>
        <v>10</v>
      </c>
      <c r="B45" s="34"/>
      <c r="C45" s="34"/>
      <c r="D45" s="34"/>
      <c r="E45" s="3"/>
      <c r="F45" s="3"/>
      <c r="G45" s="51"/>
      <c r="H45" s="60"/>
      <c r="I45" s="51"/>
      <c r="J45" s="60"/>
      <c r="K45" s="51"/>
      <c r="L45" s="60"/>
      <c r="M45" s="39"/>
      <c r="N45" s="61"/>
      <c r="O45" s="51"/>
      <c r="P45" s="60"/>
      <c r="Q45" s="51"/>
      <c r="R45" s="60"/>
      <c r="S45" s="39"/>
      <c r="T45" s="61"/>
      <c r="U45" s="50"/>
      <c r="V45" s="60"/>
      <c r="W45" s="39"/>
      <c r="X45" s="60"/>
      <c r="Y45" s="51"/>
      <c r="Z45" s="60"/>
      <c r="AA45" s="39"/>
      <c r="AB45" s="60"/>
      <c r="AC45" s="38"/>
      <c r="AD45" s="62">
        <f t="shared" si="16"/>
        <v>0</v>
      </c>
      <c r="AE45" s="38"/>
      <c r="AF45" s="38"/>
      <c r="AG45" s="38"/>
      <c r="AH45" s="39"/>
      <c r="AI45" s="38"/>
      <c r="AJ45" s="38"/>
      <c r="AK45" s="39"/>
      <c r="AL45" s="38"/>
      <c r="AM45" s="39"/>
      <c r="AN45" s="38"/>
      <c r="AO45" s="39"/>
      <c r="AP45" s="38"/>
      <c r="AQ45" s="40"/>
      <c r="AR45" s="38"/>
      <c r="AS45" s="41"/>
      <c r="AT45" s="38"/>
    </row>
    <row r="46" spans="1:46" ht="19.5" hidden="1" customHeight="1">
      <c r="A46" s="49">
        <f t="shared" si="18"/>
        <v>11</v>
      </c>
      <c r="B46" s="34"/>
      <c r="C46" s="34"/>
      <c r="D46" s="34"/>
      <c r="E46" s="3"/>
      <c r="F46" s="3"/>
      <c r="G46" s="51"/>
      <c r="H46" s="60"/>
      <c r="I46" s="51"/>
      <c r="J46" s="60"/>
      <c r="K46" s="51"/>
      <c r="L46" s="60"/>
      <c r="M46" s="39"/>
      <c r="N46" s="61"/>
      <c r="O46" s="51"/>
      <c r="P46" s="60"/>
      <c r="Q46" s="51"/>
      <c r="R46" s="60"/>
      <c r="S46" s="39"/>
      <c r="T46" s="61"/>
      <c r="U46" s="50"/>
      <c r="V46" s="60"/>
      <c r="W46" s="39"/>
      <c r="X46" s="60"/>
      <c r="Y46" s="51"/>
      <c r="Z46" s="60"/>
      <c r="AA46" s="39"/>
      <c r="AB46" s="60"/>
      <c r="AC46" s="38"/>
      <c r="AD46" s="62">
        <f t="shared" si="16"/>
        <v>0</v>
      </c>
      <c r="AE46" s="38"/>
      <c r="AF46" s="38"/>
      <c r="AG46" s="38"/>
      <c r="AH46" s="39"/>
      <c r="AI46" s="38"/>
      <c r="AJ46" s="38"/>
      <c r="AK46" s="39"/>
      <c r="AL46" s="38"/>
      <c r="AM46" s="39"/>
      <c r="AN46" s="38"/>
      <c r="AO46" s="39"/>
      <c r="AP46" s="38"/>
      <c r="AQ46" s="40"/>
      <c r="AR46" s="38"/>
      <c r="AS46" s="41"/>
      <c r="AT46" s="38"/>
    </row>
    <row r="47" spans="1:46" ht="19.5" hidden="1" customHeight="1">
      <c r="A47" s="49">
        <f t="shared" si="18"/>
        <v>12</v>
      </c>
      <c r="B47" s="34"/>
      <c r="C47" s="34"/>
      <c r="D47" s="34"/>
      <c r="E47" s="3"/>
      <c r="F47" s="3"/>
      <c r="G47" s="51"/>
      <c r="H47" s="60"/>
      <c r="I47" s="51"/>
      <c r="J47" s="60"/>
      <c r="K47" s="51"/>
      <c r="L47" s="60"/>
      <c r="M47" s="39"/>
      <c r="N47" s="61"/>
      <c r="O47" s="51"/>
      <c r="P47" s="60"/>
      <c r="Q47" s="51"/>
      <c r="R47" s="60"/>
      <c r="S47" s="39"/>
      <c r="T47" s="61"/>
      <c r="U47" s="50"/>
      <c r="V47" s="60"/>
      <c r="W47" s="39"/>
      <c r="X47" s="60"/>
      <c r="Y47" s="51"/>
      <c r="Z47" s="60"/>
      <c r="AA47" s="39"/>
      <c r="AB47" s="60"/>
      <c r="AC47" s="38"/>
      <c r="AD47" s="62">
        <f t="shared" si="16"/>
        <v>0</v>
      </c>
      <c r="AE47" s="38"/>
      <c r="AF47" s="38"/>
      <c r="AG47" s="38"/>
      <c r="AH47" s="39"/>
      <c r="AI47" s="38"/>
      <c r="AJ47" s="38"/>
      <c r="AK47" s="39"/>
      <c r="AL47" s="38"/>
      <c r="AM47" s="39"/>
      <c r="AN47" s="38"/>
      <c r="AO47" s="39"/>
      <c r="AP47" s="38"/>
      <c r="AQ47" s="40"/>
      <c r="AR47" s="38"/>
      <c r="AS47" s="41"/>
      <c r="AT47" s="38"/>
    </row>
    <row r="48" spans="1:46" ht="19.5" hidden="1" customHeight="1">
      <c r="A48" s="49">
        <f t="shared" si="18"/>
        <v>13</v>
      </c>
      <c r="B48" s="34"/>
      <c r="C48" s="34"/>
      <c r="D48" s="34"/>
      <c r="E48" s="3"/>
      <c r="F48" s="3"/>
      <c r="G48" s="51"/>
      <c r="H48" s="60"/>
      <c r="I48" s="51"/>
      <c r="J48" s="60"/>
      <c r="K48" s="51"/>
      <c r="L48" s="60"/>
      <c r="M48" s="39"/>
      <c r="N48" s="61"/>
      <c r="O48" s="51"/>
      <c r="P48" s="60"/>
      <c r="Q48" s="51"/>
      <c r="R48" s="60"/>
      <c r="S48" s="39"/>
      <c r="T48" s="61"/>
      <c r="U48" s="50"/>
      <c r="V48" s="60"/>
      <c r="W48" s="39"/>
      <c r="X48" s="60"/>
      <c r="Y48" s="51"/>
      <c r="Z48" s="60"/>
      <c r="AA48" s="39"/>
      <c r="AB48" s="60"/>
      <c r="AC48" s="38"/>
      <c r="AD48" s="62">
        <f t="shared" si="16"/>
        <v>0</v>
      </c>
      <c r="AE48" s="38"/>
      <c r="AF48" s="38"/>
      <c r="AG48" s="38"/>
      <c r="AH48" s="39"/>
      <c r="AI48" s="38"/>
      <c r="AJ48" s="38"/>
      <c r="AK48" s="39"/>
      <c r="AL48" s="38"/>
      <c r="AM48" s="39"/>
      <c r="AN48" s="38"/>
      <c r="AO48" s="39"/>
      <c r="AP48" s="38"/>
      <c r="AQ48" s="40"/>
      <c r="AR48" s="38"/>
      <c r="AS48" s="41"/>
      <c r="AT48" s="38"/>
    </row>
    <row r="49" spans="1:46" ht="19.5" customHeight="1">
      <c r="A49" s="49">
        <f t="shared" si="18"/>
        <v>14</v>
      </c>
      <c r="B49" s="34"/>
      <c r="C49" s="34"/>
      <c r="D49" s="34"/>
      <c r="E49" s="3"/>
      <c r="F49" s="3"/>
      <c r="G49" s="51"/>
      <c r="H49" s="60"/>
      <c r="I49" s="51"/>
      <c r="J49" s="60"/>
      <c r="K49" s="51"/>
      <c r="L49" s="60"/>
      <c r="M49" s="39"/>
      <c r="N49" s="61"/>
      <c r="O49" s="51"/>
      <c r="P49" s="60"/>
      <c r="Q49" s="51"/>
      <c r="R49" s="60"/>
      <c r="S49" s="39"/>
      <c r="T49" s="61"/>
      <c r="U49" s="50"/>
      <c r="V49" s="60"/>
      <c r="W49" s="39"/>
      <c r="X49" s="60"/>
      <c r="Y49" s="51"/>
      <c r="Z49" s="60"/>
      <c r="AA49" s="39"/>
      <c r="AB49" s="60"/>
      <c r="AC49" s="38"/>
      <c r="AD49" s="62">
        <f t="shared" si="16"/>
        <v>0</v>
      </c>
      <c r="AE49" s="38"/>
      <c r="AF49" s="38"/>
      <c r="AG49" s="38"/>
      <c r="AH49" s="39"/>
      <c r="AI49" s="38"/>
      <c r="AJ49" s="38"/>
      <c r="AK49" s="39"/>
      <c r="AL49" s="38"/>
      <c r="AM49" s="39"/>
      <c r="AN49" s="38"/>
      <c r="AO49" s="39"/>
      <c r="AP49" s="38"/>
      <c r="AQ49" s="40"/>
      <c r="AR49" s="38"/>
      <c r="AS49" s="41"/>
      <c r="AT49" s="38"/>
    </row>
    <row r="50" spans="1:46" ht="19.5" customHeight="1">
      <c r="A50" s="49">
        <f t="shared" si="18"/>
        <v>15</v>
      </c>
      <c r="B50" s="34"/>
      <c r="C50" s="34"/>
      <c r="D50" s="34"/>
      <c r="E50" s="3"/>
      <c r="F50" s="3"/>
      <c r="G50" s="51"/>
      <c r="H50" s="60"/>
      <c r="I50" s="51"/>
      <c r="J50" s="60"/>
      <c r="K50" s="51"/>
      <c r="L50" s="60"/>
      <c r="M50" s="39"/>
      <c r="N50" s="61"/>
      <c r="O50" s="51"/>
      <c r="P50" s="60"/>
      <c r="Q50" s="51"/>
      <c r="R50" s="60"/>
      <c r="S50" s="39"/>
      <c r="T50" s="61"/>
      <c r="U50" s="50"/>
      <c r="V50" s="60"/>
      <c r="W50" s="39"/>
      <c r="X50" s="60"/>
      <c r="Y50" s="51"/>
      <c r="Z50" s="60"/>
      <c r="AA50" s="39"/>
      <c r="AB50" s="60"/>
      <c r="AC50" s="38"/>
      <c r="AD50" s="62">
        <f t="shared" si="16"/>
        <v>0</v>
      </c>
      <c r="AE50" s="38"/>
      <c r="AF50" s="38"/>
      <c r="AG50" s="38"/>
      <c r="AH50" s="39"/>
      <c r="AI50" s="38"/>
      <c r="AJ50" s="38"/>
      <c r="AK50" s="39"/>
      <c r="AL50" s="38"/>
      <c r="AM50" s="39"/>
      <c r="AN50" s="38"/>
      <c r="AO50" s="39"/>
      <c r="AP50" s="38"/>
      <c r="AQ50" s="40"/>
      <c r="AR50" s="38"/>
      <c r="AS50" s="41"/>
      <c r="AT50" s="38"/>
    </row>
    <row r="51" spans="1:46" ht="19.5" hidden="1" customHeight="1">
      <c r="A51" s="49">
        <f t="shared" si="18"/>
        <v>16</v>
      </c>
      <c r="B51" s="34" t="s">
        <v>148</v>
      </c>
      <c r="C51" s="34" t="s">
        <v>149</v>
      </c>
      <c r="D51" s="34" t="s">
        <v>52</v>
      </c>
      <c r="E51" s="3" t="s">
        <v>150</v>
      </c>
      <c r="F51" s="3" t="s">
        <v>42</v>
      </c>
      <c r="G51" s="51" t="e">
        <f>'Saisie Note'!#REF!</f>
        <v>#REF!</v>
      </c>
      <c r="H51" s="60" t="e">
        <f t="shared" si="0"/>
        <v>#REF!</v>
      </c>
      <c r="I51" s="51" t="e">
        <f>'Saisie Note'!#REF!</f>
        <v>#REF!</v>
      </c>
      <c r="J51" s="60" t="e">
        <f t="shared" si="1"/>
        <v>#REF!</v>
      </c>
      <c r="K51" s="51" t="e">
        <f>'Saisie Note'!#REF!</f>
        <v>#REF!</v>
      </c>
      <c r="L51" s="60" t="e">
        <f t="shared" si="2"/>
        <v>#REF!</v>
      </c>
      <c r="M51" s="39" t="e">
        <f t="shared" si="3"/>
        <v>#REF!</v>
      </c>
      <c r="N51" s="61" t="e">
        <f t="shared" si="4"/>
        <v>#REF!</v>
      </c>
      <c r="O51" s="51" t="e">
        <f>'Saisie Note'!#REF!</f>
        <v>#REF!</v>
      </c>
      <c r="P51" s="60" t="e">
        <f t="shared" si="5"/>
        <v>#REF!</v>
      </c>
      <c r="Q51" s="51" t="e">
        <f>'Saisie Note'!#REF!</f>
        <v>#REF!</v>
      </c>
      <c r="R51" s="60" t="e">
        <f t="shared" si="6"/>
        <v>#REF!</v>
      </c>
      <c r="S51" s="39" t="e">
        <f t="shared" si="7"/>
        <v>#REF!</v>
      </c>
      <c r="T51" s="61" t="e">
        <f t="shared" si="8"/>
        <v>#REF!</v>
      </c>
      <c r="U51" s="51" t="e">
        <f>'Saisie Note'!#REF!</f>
        <v>#REF!</v>
      </c>
      <c r="V51" s="60" t="e">
        <f t="shared" si="9"/>
        <v>#REF!</v>
      </c>
      <c r="W51" s="39" t="e">
        <f t="shared" si="10"/>
        <v>#REF!</v>
      </c>
      <c r="X51" s="60" t="e">
        <f t="shared" si="11"/>
        <v>#REF!</v>
      </c>
      <c r="Y51" s="51" t="e">
        <f>'Saisie Note'!#REF!</f>
        <v>#REF!</v>
      </c>
      <c r="Z51" s="60" t="e">
        <f t="shared" si="12"/>
        <v>#REF!</v>
      </c>
      <c r="AA51" s="39" t="e">
        <f t="shared" si="13"/>
        <v>#REF!</v>
      </c>
      <c r="AB51" s="60" t="e">
        <f t="shared" si="14"/>
        <v>#REF!</v>
      </c>
      <c r="AC51" s="38" t="e">
        <f t="shared" si="15"/>
        <v>#REF!</v>
      </c>
      <c r="AD51" s="62" t="e">
        <f t="shared" si="16"/>
        <v>#REF!</v>
      </c>
      <c r="AE51" s="38"/>
      <c r="AF51" s="38"/>
      <c r="AG51" s="38"/>
      <c r="AH51" s="39"/>
      <c r="AI51" s="38"/>
      <c r="AJ51" s="38"/>
      <c r="AK51" s="39"/>
      <c r="AL51" s="38"/>
      <c r="AM51" s="39"/>
      <c r="AN51" s="38"/>
      <c r="AO51" s="39"/>
      <c r="AP51" s="38"/>
      <c r="AQ51" s="40"/>
      <c r="AR51" s="38"/>
      <c r="AS51" s="41"/>
      <c r="AT51" s="38"/>
    </row>
    <row r="52" spans="1:46" ht="19.5" hidden="1" customHeight="1">
      <c r="A52" s="49">
        <f t="shared" si="18"/>
        <v>17</v>
      </c>
      <c r="B52" s="34" t="s">
        <v>56</v>
      </c>
      <c r="C52" s="34" t="s">
        <v>59</v>
      </c>
      <c r="D52" s="34" t="s">
        <v>60</v>
      </c>
      <c r="E52" s="3" t="s">
        <v>57</v>
      </c>
      <c r="F52" s="3" t="s">
        <v>58</v>
      </c>
      <c r="G52" s="51" t="e">
        <f>'Saisie Note'!#REF!</f>
        <v>#REF!</v>
      </c>
      <c r="H52" s="60" t="e">
        <f t="shared" si="0"/>
        <v>#REF!</v>
      </c>
      <c r="I52" s="51" t="e">
        <f>'Saisie Note'!#REF!</f>
        <v>#REF!</v>
      </c>
      <c r="J52" s="60" t="e">
        <f t="shared" si="1"/>
        <v>#REF!</v>
      </c>
      <c r="K52" s="51" t="e">
        <f>'Saisie Note'!#REF!</f>
        <v>#REF!</v>
      </c>
      <c r="L52" s="60" t="e">
        <f t="shared" si="2"/>
        <v>#REF!</v>
      </c>
      <c r="M52" s="39" t="e">
        <f t="shared" si="3"/>
        <v>#REF!</v>
      </c>
      <c r="N52" s="61" t="e">
        <f t="shared" si="4"/>
        <v>#REF!</v>
      </c>
      <c r="O52" s="51" t="e">
        <f>'Saisie Note'!#REF!</f>
        <v>#REF!</v>
      </c>
      <c r="P52" s="60" t="e">
        <f t="shared" si="5"/>
        <v>#REF!</v>
      </c>
      <c r="Q52" s="51" t="e">
        <f>'Saisie Note'!#REF!</f>
        <v>#REF!</v>
      </c>
      <c r="R52" s="60" t="e">
        <f t="shared" si="6"/>
        <v>#REF!</v>
      </c>
      <c r="S52" s="39" t="e">
        <f t="shared" si="7"/>
        <v>#REF!</v>
      </c>
      <c r="T52" s="61" t="e">
        <f t="shared" si="8"/>
        <v>#REF!</v>
      </c>
      <c r="U52" s="51" t="e">
        <f>'Saisie Note'!#REF!</f>
        <v>#REF!</v>
      </c>
      <c r="V52" s="60" t="e">
        <f t="shared" si="9"/>
        <v>#REF!</v>
      </c>
      <c r="W52" s="39" t="e">
        <f t="shared" si="10"/>
        <v>#REF!</v>
      </c>
      <c r="X52" s="60" t="e">
        <f t="shared" si="11"/>
        <v>#REF!</v>
      </c>
      <c r="Y52" s="51" t="e">
        <f>'Saisie Note'!#REF!</f>
        <v>#REF!</v>
      </c>
      <c r="Z52" s="60" t="e">
        <f t="shared" si="12"/>
        <v>#REF!</v>
      </c>
      <c r="AA52" s="39" t="e">
        <f t="shared" si="13"/>
        <v>#REF!</v>
      </c>
      <c r="AB52" s="60" t="e">
        <f t="shared" si="14"/>
        <v>#REF!</v>
      </c>
      <c r="AC52" s="38" t="e">
        <f t="shared" si="15"/>
        <v>#REF!</v>
      </c>
      <c r="AD52" s="62" t="e">
        <f t="shared" si="16"/>
        <v>#REF!</v>
      </c>
      <c r="AE52" s="38"/>
      <c r="AF52" s="38"/>
      <c r="AG52" s="38"/>
      <c r="AH52" s="39"/>
      <c r="AI52" s="38"/>
      <c r="AJ52" s="38"/>
      <c r="AK52" s="39"/>
      <c r="AL52" s="38"/>
      <c r="AM52" s="39"/>
      <c r="AN52" s="38"/>
      <c r="AO52" s="39"/>
      <c r="AP52" s="38"/>
      <c r="AQ52" s="40"/>
      <c r="AR52" s="38"/>
      <c r="AS52" s="41"/>
      <c r="AT52" s="38"/>
    </row>
    <row r="53" spans="1:46" ht="19.5" hidden="1" customHeight="1">
      <c r="A53" s="49">
        <f t="shared" si="18"/>
        <v>18</v>
      </c>
      <c r="B53" s="34" t="s">
        <v>151</v>
      </c>
      <c r="C53" s="34" t="s">
        <v>152</v>
      </c>
      <c r="D53" s="34" t="s">
        <v>55</v>
      </c>
      <c r="E53" s="3" t="s">
        <v>153</v>
      </c>
      <c r="F53" s="3" t="s">
        <v>40</v>
      </c>
      <c r="G53" s="51" t="e">
        <f>'Saisie Note'!#REF!</f>
        <v>#REF!</v>
      </c>
      <c r="H53" s="60" t="e">
        <f t="shared" si="0"/>
        <v>#REF!</v>
      </c>
      <c r="I53" s="51" t="e">
        <f>'Saisie Note'!#REF!</f>
        <v>#REF!</v>
      </c>
      <c r="J53" s="60" t="e">
        <f t="shared" si="1"/>
        <v>#REF!</v>
      </c>
      <c r="K53" s="51" t="e">
        <f>'Saisie Note'!#REF!</f>
        <v>#REF!</v>
      </c>
      <c r="L53" s="60" t="e">
        <f t="shared" si="2"/>
        <v>#REF!</v>
      </c>
      <c r="M53" s="39" t="e">
        <f t="shared" si="3"/>
        <v>#REF!</v>
      </c>
      <c r="N53" s="61" t="e">
        <f t="shared" si="4"/>
        <v>#REF!</v>
      </c>
      <c r="O53" s="51" t="e">
        <f>'Saisie Note'!#REF!</f>
        <v>#REF!</v>
      </c>
      <c r="P53" s="60" t="e">
        <f t="shared" si="5"/>
        <v>#REF!</v>
      </c>
      <c r="Q53" s="51" t="e">
        <f>'Saisie Note'!#REF!</f>
        <v>#REF!</v>
      </c>
      <c r="R53" s="60" t="e">
        <f t="shared" si="6"/>
        <v>#REF!</v>
      </c>
      <c r="S53" s="39" t="e">
        <f t="shared" si="7"/>
        <v>#REF!</v>
      </c>
      <c r="T53" s="61" t="e">
        <f t="shared" si="8"/>
        <v>#REF!</v>
      </c>
      <c r="U53" s="51" t="e">
        <f>'Saisie Note'!#REF!</f>
        <v>#REF!</v>
      </c>
      <c r="V53" s="60" t="e">
        <f t="shared" si="9"/>
        <v>#REF!</v>
      </c>
      <c r="W53" s="39" t="e">
        <f t="shared" si="10"/>
        <v>#REF!</v>
      </c>
      <c r="X53" s="60" t="e">
        <f t="shared" si="11"/>
        <v>#REF!</v>
      </c>
      <c r="Y53" s="51" t="e">
        <f>'Saisie Note'!#REF!</f>
        <v>#REF!</v>
      </c>
      <c r="Z53" s="60" t="e">
        <f t="shared" si="12"/>
        <v>#REF!</v>
      </c>
      <c r="AA53" s="39" t="e">
        <f t="shared" si="13"/>
        <v>#REF!</v>
      </c>
      <c r="AB53" s="60" t="e">
        <f t="shared" si="14"/>
        <v>#REF!</v>
      </c>
      <c r="AC53" s="38" t="e">
        <f t="shared" si="15"/>
        <v>#REF!</v>
      </c>
      <c r="AD53" s="62" t="e">
        <f t="shared" si="16"/>
        <v>#REF!</v>
      </c>
      <c r="AE53" s="38"/>
      <c r="AF53" s="38"/>
      <c r="AG53" s="38"/>
      <c r="AH53" s="39"/>
      <c r="AI53" s="38"/>
      <c r="AJ53" s="38"/>
      <c r="AK53" s="39"/>
      <c r="AL53" s="38"/>
      <c r="AM53" s="39"/>
      <c r="AN53" s="38"/>
      <c r="AO53" s="39"/>
      <c r="AP53" s="38"/>
      <c r="AQ53" s="40"/>
      <c r="AR53" s="38"/>
      <c r="AS53" s="41"/>
      <c r="AT53" s="38"/>
    </row>
    <row r="54" spans="1:46" ht="19.5" hidden="1" customHeight="1">
      <c r="A54" s="49">
        <f t="shared" si="18"/>
        <v>19</v>
      </c>
      <c r="B54" s="34" t="s">
        <v>154</v>
      </c>
      <c r="C54" s="34" t="s">
        <v>155</v>
      </c>
      <c r="D54" s="34" t="s">
        <v>156</v>
      </c>
      <c r="E54" s="3" t="s">
        <v>157</v>
      </c>
      <c r="F54" s="3" t="s">
        <v>53</v>
      </c>
      <c r="G54" s="51" t="e">
        <f>'Saisie Note'!#REF!</f>
        <v>#REF!</v>
      </c>
      <c r="H54" s="60" t="e">
        <f t="shared" si="0"/>
        <v>#REF!</v>
      </c>
      <c r="I54" s="51" t="e">
        <f>'Saisie Note'!#REF!</f>
        <v>#REF!</v>
      </c>
      <c r="J54" s="60" t="e">
        <f t="shared" si="1"/>
        <v>#REF!</v>
      </c>
      <c r="K54" s="51" t="e">
        <f>'Saisie Note'!#REF!</f>
        <v>#REF!</v>
      </c>
      <c r="L54" s="60" t="e">
        <f t="shared" si="2"/>
        <v>#REF!</v>
      </c>
      <c r="M54" s="39" t="e">
        <f t="shared" si="3"/>
        <v>#REF!</v>
      </c>
      <c r="N54" s="61" t="e">
        <f t="shared" si="4"/>
        <v>#REF!</v>
      </c>
      <c r="O54" s="51" t="e">
        <f>'Saisie Note'!#REF!</f>
        <v>#REF!</v>
      </c>
      <c r="P54" s="60" t="e">
        <f t="shared" si="5"/>
        <v>#REF!</v>
      </c>
      <c r="Q54" s="51" t="e">
        <f>'Saisie Note'!#REF!</f>
        <v>#REF!</v>
      </c>
      <c r="R54" s="60" t="e">
        <f t="shared" si="6"/>
        <v>#REF!</v>
      </c>
      <c r="S54" s="39" t="e">
        <f t="shared" si="7"/>
        <v>#REF!</v>
      </c>
      <c r="T54" s="61" t="e">
        <f t="shared" si="8"/>
        <v>#REF!</v>
      </c>
      <c r="U54" s="51" t="e">
        <f>'Saisie Note'!#REF!</f>
        <v>#REF!</v>
      </c>
      <c r="V54" s="60" t="e">
        <f t="shared" si="9"/>
        <v>#REF!</v>
      </c>
      <c r="W54" s="39" t="e">
        <f t="shared" si="10"/>
        <v>#REF!</v>
      </c>
      <c r="X54" s="60" t="e">
        <f t="shared" si="11"/>
        <v>#REF!</v>
      </c>
      <c r="Y54" s="51" t="e">
        <f>'Saisie Note'!#REF!</f>
        <v>#REF!</v>
      </c>
      <c r="Z54" s="60" t="e">
        <f t="shared" si="12"/>
        <v>#REF!</v>
      </c>
      <c r="AA54" s="39" t="e">
        <f t="shared" si="13"/>
        <v>#REF!</v>
      </c>
      <c r="AB54" s="60" t="e">
        <f t="shared" si="14"/>
        <v>#REF!</v>
      </c>
      <c r="AC54" s="38" t="e">
        <f t="shared" si="15"/>
        <v>#REF!</v>
      </c>
      <c r="AD54" s="62" t="e">
        <f t="shared" si="16"/>
        <v>#REF!</v>
      </c>
      <c r="AE54" s="38"/>
      <c r="AF54" s="38"/>
      <c r="AG54" s="38"/>
      <c r="AH54" s="39"/>
      <c r="AI54" s="38"/>
      <c r="AJ54" s="38"/>
      <c r="AK54" s="39"/>
      <c r="AL54" s="38"/>
      <c r="AM54" s="39"/>
      <c r="AN54" s="38"/>
      <c r="AO54" s="39"/>
      <c r="AP54" s="38"/>
      <c r="AQ54" s="40"/>
      <c r="AR54" s="38"/>
      <c r="AS54" s="41"/>
      <c r="AT54" s="38"/>
    </row>
    <row r="55" spans="1:46" ht="19.5" hidden="1" customHeight="1">
      <c r="A55" s="49">
        <f t="shared" si="18"/>
        <v>20</v>
      </c>
      <c r="B55" s="34" t="s">
        <v>158</v>
      </c>
      <c r="C55" s="34" t="s">
        <v>159</v>
      </c>
      <c r="D55" s="34" t="s">
        <v>46</v>
      </c>
      <c r="E55" s="3" t="s">
        <v>160</v>
      </c>
      <c r="F55" s="3" t="s">
        <v>40</v>
      </c>
      <c r="G55" s="51" t="e">
        <f>'Saisie Note'!#REF!</f>
        <v>#REF!</v>
      </c>
      <c r="H55" s="60" t="e">
        <f t="shared" si="0"/>
        <v>#REF!</v>
      </c>
      <c r="I55" s="51" t="e">
        <f>'Saisie Note'!#REF!</f>
        <v>#REF!</v>
      </c>
      <c r="J55" s="60" t="e">
        <f t="shared" si="1"/>
        <v>#REF!</v>
      </c>
      <c r="K55" s="51" t="e">
        <f>'Saisie Note'!#REF!</f>
        <v>#REF!</v>
      </c>
      <c r="L55" s="60" t="e">
        <f t="shared" si="2"/>
        <v>#REF!</v>
      </c>
      <c r="M55" s="39" t="e">
        <f t="shared" si="3"/>
        <v>#REF!</v>
      </c>
      <c r="N55" s="61" t="e">
        <f t="shared" si="4"/>
        <v>#REF!</v>
      </c>
      <c r="O55" s="51" t="e">
        <f>'Saisie Note'!#REF!</f>
        <v>#REF!</v>
      </c>
      <c r="P55" s="60" t="e">
        <f t="shared" si="5"/>
        <v>#REF!</v>
      </c>
      <c r="Q55" s="51" t="e">
        <f>'Saisie Note'!#REF!</f>
        <v>#REF!</v>
      </c>
      <c r="R55" s="60" t="e">
        <f t="shared" si="6"/>
        <v>#REF!</v>
      </c>
      <c r="S55" s="39" t="e">
        <f t="shared" si="7"/>
        <v>#REF!</v>
      </c>
      <c r="T55" s="61" t="e">
        <f t="shared" si="8"/>
        <v>#REF!</v>
      </c>
      <c r="U55" s="51" t="e">
        <f>'Saisie Note'!#REF!</f>
        <v>#REF!</v>
      </c>
      <c r="V55" s="60" t="e">
        <f t="shared" si="9"/>
        <v>#REF!</v>
      </c>
      <c r="W55" s="39" t="e">
        <f t="shared" si="10"/>
        <v>#REF!</v>
      </c>
      <c r="X55" s="60" t="e">
        <f t="shared" si="11"/>
        <v>#REF!</v>
      </c>
      <c r="Y55" s="51" t="e">
        <f>'Saisie Note'!#REF!</f>
        <v>#REF!</v>
      </c>
      <c r="Z55" s="60" t="e">
        <f t="shared" si="12"/>
        <v>#REF!</v>
      </c>
      <c r="AA55" s="39" t="e">
        <f t="shared" si="13"/>
        <v>#REF!</v>
      </c>
      <c r="AB55" s="60" t="e">
        <f t="shared" si="14"/>
        <v>#REF!</v>
      </c>
      <c r="AC55" s="38" t="e">
        <f t="shared" si="15"/>
        <v>#REF!</v>
      </c>
      <c r="AD55" s="62" t="e">
        <f t="shared" si="16"/>
        <v>#REF!</v>
      </c>
      <c r="AE55" s="38"/>
      <c r="AF55" s="38"/>
      <c r="AG55" s="38"/>
      <c r="AH55" s="39"/>
      <c r="AI55" s="38"/>
      <c r="AJ55" s="38"/>
      <c r="AK55" s="39"/>
      <c r="AL55" s="38"/>
      <c r="AM55" s="39"/>
      <c r="AN55" s="38"/>
      <c r="AO55" s="39"/>
      <c r="AP55" s="38"/>
      <c r="AQ55" s="40"/>
      <c r="AR55" s="38"/>
      <c r="AS55" s="41"/>
      <c r="AT55" s="38"/>
    </row>
    <row r="56" spans="1:46" ht="19.5" hidden="1" customHeight="1">
      <c r="A56" s="49">
        <f t="shared" si="18"/>
        <v>21</v>
      </c>
      <c r="B56" s="34" t="s">
        <v>161</v>
      </c>
      <c r="C56" s="34" t="s">
        <v>63</v>
      </c>
      <c r="D56" s="34" t="s">
        <v>162</v>
      </c>
      <c r="E56" s="3" t="s">
        <v>39</v>
      </c>
      <c r="F56" s="3" t="s">
        <v>58</v>
      </c>
      <c r="G56" s="51" t="e">
        <f>'Saisie Note'!#REF!</f>
        <v>#REF!</v>
      </c>
      <c r="H56" s="60" t="e">
        <f t="shared" si="0"/>
        <v>#REF!</v>
      </c>
      <c r="I56" s="51" t="e">
        <f>'Saisie Note'!#REF!</f>
        <v>#REF!</v>
      </c>
      <c r="J56" s="60" t="e">
        <f t="shared" si="1"/>
        <v>#REF!</v>
      </c>
      <c r="K56" s="51" t="e">
        <f>'Saisie Note'!#REF!</f>
        <v>#REF!</v>
      </c>
      <c r="L56" s="60" t="e">
        <f t="shared" si="2"/>
        <v>#REF!</v>
      </c>
      <c r="M56" s="39" t="e">
        <f t="shared" si="3"/>
        <v>#REF!</v>
      </c>
      <c r="N56" s="61" t="e">
        <f t="shared" si="4"/>
        <v>#REF!</v>
      </c>
      <c r="O56" s="51" t="e">
        <f>'Saisie Note'!#REF!</f>
        <v>#REF!</v>
      </c>
      <c r="P56" s="60" t="e">
        <f t="shared" si="5"/>
        <v>#REF!</v>
      </c>
      <c r="Q56" s="51" t="e">
        <f>'Saisie Note'!#REF!</f>
        <v>#REF!</v>
      </c>
      <c r="R56" s="60" t="e">
        <f t="shared" si="6"/>
        <v>#REF!</v>
      </c>
      <c r="S56" s="39" t="e">
        <f t="shared" si="7"/>
        <v>#REF!</v>
      </c>
      <c r="T56" s="61" t="e">
        <f t="shared" si="8"/>
        <v>#REF!</v>
      </c>
      <c r="U56" s="51" t="e">
        <f>'Saisie Note'!#REF!</f>
        <v>#REF!</v>
      </c>
      <c r="V56" s="60" t="e">
        <f t="shared" si="9"/>
        <v>#REF!</v>
      </c>
      <c r="W56" s="39" t="e">
        <f t="shared" si="10"/>
        <v>#REF!</v>
      </c>
      <c r="X56" s="60" t="e">
        <f t="shared" si="11"/>
        <v>#REF!</v>
      </c>
      <c r="Y56" s="51" t="e">
        <f>'Saisie Note'!#REF!</f>
        <v>#REF!</v>
      </c>
      <c r="Z56" s="60" t="e">
        <f t="shared" si="12"/>
        <v>#REF!</v>
      </c>
      <c r="AA56" s="39" t="e">
        <f t="shared" si="13"/>
        <v>#REF!</v>
      </c>
      <c r="AB56" s="60" t="e">
        <f t="shared" si="14"/>
        <v>#REF!</v>
      </c>
      <c r="AC56" s="38" t="e">
        <f t="shared" si="15"/>
        <v>#REF!</v>
      </c>
      <c r="AD56" s="62" t="e">
        <f t="shared" si="16"/>
        <v>#REF!</v>
      </c>
      <c r="AE56" s="38"/>
      <c r="AF56" s="38"/>
      <c r="AG56" s="38"/>
      <c r="AH56" s="39"/>
      <c r="AI56" s="38"/>
      <c r="AJ56" s="38"/>
      <c r="AK56" s="39"/>
      <c r="AL56" s="38"/>
      <c r="AM56" s="39"/>
      <c r="AN56" s="38"/>
      <c r="AO56" s="39"/>
      <c r="AP56" s="38"/>
      <c r="AQ56" s="40"/>
      <c r="AR56" s="38"/>
      <c r="AS56" s="41"/>
      <c r="AT56" s="38"/>
    </row>
    <row r="57" spans="1:46" ht="19.5" hidden="1" customHeight="1">
      <c r="A57" s="49">
        <f t="shared" si="18"/>
        <v>22</v>
      </c>
      <c r="B57" s="34" t="s">
        <v>61</v>
      </c>
      <c r="C57" s="34" t="s">
        <v>63</v>
      </c>
      <c r="D57" s="34" t="s">
        <v>64</v>
      </c>
      <c r="E57" s="3" t="s">
        <v>62</v>
      </c>
      <c r="F57" s="3" t="s">
        <v>42</v>
      </c>
      <c r="G57" s="51" t="e">
        <f>'Saisie Note'!#REF!</f>
        <v>#REF!</v>
      </c>
      <c r="H57" s="60" t="e">
        <f t="shared" si="0"/>
        <v>#REF!</v>
      </c>
      <c r="I57" s="51" t="e">
        <f>'Saisie Note'!#REF!</f>
        <v>#REF!</v>
      </c>
      <c r="J57" s="60" t="e">
        <f t="shared" si="1"/>
        <v>#REF!</v>
      </c>
      <c r="K57" s="51" t="e">
        <f>'Saisie Note'!#REF!</f>
        <v>#REF!</v>
      </c>
      <c r="L57" s="60" t="e">
        <f t="shared" si="2"/>
        <v>#REF!</v>
      </c>
      <c r="M57" s="39" t="e">
        <f t="shared" si="3"/>
        <v>#REF!</v>
      </c>
      <c r="N57" s="61" t="e">
        <f t="shared" si="4"/>
        <v>#REF!</v>
      </c>
      <c r="O57" s="51" t="e">
        <f>'Saisie Note'!#REF!</f>
        <v>#REF!</v>
      </c>
      <c r="P57" s="60" t="e">
        <f t="shared" si="5"/>
        <v>#REF!</v>
      </c>
      <c r="Q57" s="51" t="e">
        <f>'Saisie Note'!#REF!</f>
        <v>#REF!</v>
      </c>
      <c r="R57" s="60" t="e">
        <f t="shared" si="6"/>
        <v>#REF!</v>
      </c>
      <c r="S57" s="39" t="e">
        <f t="shared" si="7"/>
        <v>#REF!</v>
      </c>
      <c r="T57" s="61" t="e">
        <f t="shared" si="8"/>
        <v>#REF!</v>
      </c>
      <c r="U57" s="51" t="e">
        <f>'Saisie Note'!#REF!</f>
        <v>#REF!</v>
      </c>
      <c r="V57" s="60" t="e">
        <f t="shared" si="9"/>
        <v>#REF!</v>
      </c>
      <c r="W57" s="39" t="e">
        <f t="shared" si="10"/>
        <v>#REF!</v>
      </c>
      <c r="X57" s="60" t="e">
        <f t="shared" si="11"/>
        <v>#REF!</v>
      </c>
      <c r="Y57" s="51" t="e">
        <f>'Saisie Note'!#REF!</f>
        <v>#REF!</v>
      </c>
      <c r="Z57" s="60" t="e">
        <f t="shared" si="12"/>
        <v>#REF!</v>
      </c>
      <c r="AA57" s="39" t="e">
        <f t="shared" si="13"/>
        <v>#REF!</v>
      </c>
      <c r="AB57" s="60" t="e">
        <f t="shared" si="14"/>
        <v>#REF!</v>
      </c>
      <c r="AC57" s="38" t="e">
        <f t="shared" si="15"/>
        <v>#REF!</v>
      </c>
      <c r="AD57" s="62" t="e">
        <f t="shared" si="16"/>
        <v>#REF!</v>
      </c>
      <c r="AE57" s="38"/>
      <c r="AF57" s="38"/>
      <c r="AG57" s="38"/>
      <c r="AH57" s="39"/>
      <c r="AI57" s="38"/>
      <c r="AJ57" s="38"/>
      <c r="AK57" s="39"/>
      <c r="AL57" s="38"/>
      <c r="AM57" s="39"/>
      <c r="AN57" s="38"/>
      <c r="AO57" s="39"/>
      <c r="AP57" s="38"/>
      <c r="AQ57" s="40"/>
      <c r="AR57" s="38"/>
      <c r="AS57" s="41"/>
      <c r="AT57" s="38"/>
    </row>
    <row r="58" spans="1:46" ht="19.5" hidden="1" customHeight="1">
      <c r="A58" s="49">
        <f t="shared" si="18"/>
        <v>23</v>
      </c>
      <c r="B58" s="34" t="s">
        <v>163</v>
      </c>
      <c r="C58" s="34" t="s">
        <v>164</v>
      </c>
      <c r="D58" s="34" t="s">
        <v>165</v>
      </c>
      <c r="E58" s="3" t="s">
        <v>166</v>
      </c>
      <c r="F58" s="3" t="s">
        <v>40</v>
      </c>
      <c r="G58" s="51" t="e">
        <f>'Saisie Note'!#REF!</f>
        <v>#REF!</v>
      </c>
      <c r="H58" s="60" t="e">
        <f t="shared" si="0"/>
        <v>#REF!</v>
      </c>
      <c r="I58" s="51" t="e">
        <f>'Saisie Note'!#REF!</f>
        <v>#REF!</v>
      </c>
      <c r="J58" s="60" t="e">
        <f t="shared" si="1"/>
        <v>#REF!</v>
      </c>
      <c r="K58" s="51" t="e">
        <f>'Saisie Note'!#REF!</f>
        <v>#REF!</v>
      </c>
      <c r="L58" s="60" t="e">
        <f t="shared" si="2"/>
        <v>#REF!</v>
      </c>
      <c r="M58" s="39" t="e">
        <f t="shared" si="3"/>
        <v>#REF!</v>
      </c>
      <c r="N58" s="61" t="e">
        <f t="shared" si="4"/>
        <v>#REF!</v>
      </c>
      <c r="O58" s="51" t="e">
        <f>'Saisie Note'!#REF!</f>
        <v>#REF!</v>
      </c>
      <c r="P58" s="60" t="e">
        <f t="shared" si="5"/>
        <v>#REF!</v>
      </c>
      <c r="Q58" s="51" t="e">
        <f>'Saisie Note'!#REF!</f>
        <v>#REF!</v>
      </c>
      <c r="R58" s="60" t="e">
        <f t="shared" si="6"/>
        <v>#REF!</v>
      </c>
      <c r="S58" s="39" t="e">
        <f t="shared" si="7"/>
        <v>#REF!</v>
      </c>
      <c r="T58" s="61" t="e">
        <f t="shared" si="8"/>
        <v>#REF!</v>
      </c>
      <c r="U58" s="51" t="e">
        <f>'Saisie Note'!#REF!</f>
        <v>#REF!</v>
      </c>
      <c r="V58" s="60" t="e">
        <f t="shared" si="9"/>
        <v>#REF!</v>
      </c>
      <c r="W58" s="39" t="e">
        <f t="shared" si="10"/>
        <v>#REF!</v>
      </c>
      <c r="X58" s="60" t="e">
        <f t="shared" si="11"/>
        <v>#REF!</v>
      </c>
      <c r="Y58" s="51" t="e">
        <f>'Saisie Note'!#REF!</f>
        <v>#REF!</v>
      </c>
      <c r="Z58" s="60" t="e">
        <f t="shared" si="12"/>
        <v>#REF!</v>
      </c>
      <c r="AA58" s="39" t="e">
        <f t="shared" si="13"/>
        <v>#REF!</v>
      </c>
      <c r="AB58" s="60" t="e">
        <f t="shared" si="14"/>
        <v>#REF!</v>
      </c>
      <c r="AC58" s="38" t="e">
        <f t="shared" si="15"/>
        <v>#REF!</v>
      </c>
      <c r="AD58" s="62" t="e">
        <f t="shared" si="16"/>
        <v>#REF!</v>
      </c>
      <c r="AE58" s="3"/>
      <c r="AF58" s="3"/>
      <c r="AG58" s="3"/>
      <c r="AH58" s="34"/>
      <c r="AI58" s="3"/>
      <c r="AJ58" s="3"/>
      <c r="AK58" s="34"/>
      <c r="AL58" s="3"/>
      <c r="AM58" s="34"/>
      <c r="AN58" s="3"/>
      <c r="AO58" s="34"/>
      <c r="AP58" s="3"/>
      <c r="AQ58" s="3"/>
      <c r="AR58" s="3"/>
      <c r="AS58" s="3"/>
      <c r="AT58" s="3"/>
    </row>
    <row r="59" spans="1:46" ht="19.5" hidden="1" customHeight="1">
      <c r="A59" s="49">
        <f t="shared" si="18"/>
        <v>24</v>
      </c>
      <c r="B59" s="34" t="s">
        <v>167</v>
      </c>
      <c r="C59" s="34" t="s">
        <v>168</v>
      </c>
      <c r="D59" s="34" t="s">
        <v>169</v>
      </c>
      <c r="E59" s="3" t="s">
        <v>170</v>
      </c>
      <c r="F59" s="3" t="s">
        <v>121</v>
      </c>
      <c r="G59" s="51" t="e">
        <f>'Saisie Note'!#REF!</f>
        <v>#REF!</v>
      </c>
      <c r="H59" s="60" t="e">
        <f t="shared" si="0"/>
        <v>#REF!</v>
      </c>
      <c r="I59" s="51" t="e">
        <f>'Saisie Note'!#REF!</f>
        <v>#REF!</v>
      </c>
      <c r="J59" s="60" t="e">
        <f t="shared" si="1"/>
        <v>#REF!</v>
      </c>
      <c r="K59" s="51" t="e">
        <f>'Saisie Note'!#REF!</f>
        <v>#REF!</v>
      </c>
      <c r="L59" s="60" t="e">
        <f t="shared" si="2"/>
        <v>#REF!</v>
      </c>
      <c r="M59" s="39" t="e">
        <f t="shared" si="3"/>
        <v>#REF!</v>
      </c>
      <c r="N59" s="61" t="e">
        <f t="shared" si="4"/>
        <v>#REF!</v>
      </c>
      <c r="O59" s="51" t="e">
        <f>'Saisie Note'!#REF!</f>
        <v>#REF!</v>
      </c>
      <c r="P59" s="60" t="e">
        <f t="shared" si="5"/>
        <v>#REF!</v>
      </c>
      <c r="Q59" s="51" t="e">
        <f>'Saisie Note'!#REF!</f>
        <v>#REF!</v>
      </c>
      <c r="R59" s="60" t="e">
        <f t="shared" si="6"/>
        <v>#REF!</v>
      </c>
      <c r="S59" s="39" t="e">
        <f t="shared" si="7"/>
        <v>#REF!</v>
      </c>
      <c r="T59" s="61" t="e">
        <f t="shared" si="8"/>
        <v>#REF!</v>
      </c>
      <c r="U59" s="51" t="e">
        <f>'Saisie Note'!#REF!</f>
        <v>#REF!</v>
      </c>
      <c r="V59" s="60" t="e">
        <f t="shared" si="9"/>
        <v>#REF!</v>
      </c>
      <c r="W59" s="39" t="e">
        <f t="shared" si="10"/>
        <v>#REF!</v>
      </c>
      <c r="X59" s="60" t="e">
        <f t="shared" si="11"/>
        <v>#REF!</v>
      </c>
      <c r="Y59" s="51" t="e">
        <f>'Saisie Note'!#REF!</f>
        <v>#REF!</v>
      </c>
      <c r="Z59" s="60" t="e">
        <f t="shared" si="12"/>
        <v>#REF!</v>
      </c>
      <c r="AA59" s="39" t="e">
        <f t="shared" si="13"/>
        <v>#REF!</v>
      </c>
      <c r="AB59" s="60" t="e">
        <f t="shared" si="14"/>
        <v>#REF!</v>
      </c>
      <c r="AC59" s="38" t="e">
        <f t="shared" si="15"/>
        <v>#REF!</v>
      </c>
      <c r="AD59" s="62" t="e">
        <f t="shared" si="16"/>
        <v>#REF!</v>
      </c>
      <c r="AE59" s="3"/>
      <c r="AF59" s="3"/>
      <c r="AG59" s="3"/>
      <c r="AH59" s="34"/>
      <c r="AI59" s="3"/>
      <c r="AJ59" s="3"/>
      <c r="AK59" s="34"/>
      <c r="AL59" s="3"/>
      <c r="AM59" s="34"/>
      <c r="AN59" s="3"/>
      <c r="AO59" s="34"/>
      <c r="AP59" s="3"/>
      <c r="AQ59" s="3"/>
      <c r="AR59" s="3"/>
      <c r="AS59" s="3"/>
      <c r="AT59" s="3"/>
    </row>
    <row r="60" spans="1:46" ht="17.25">
      <c r="A60" s="11"/>
      <c r="B60" s="4"/>
      <c r="C60" s="4"/>
      <c r="D60" s="4"/>
      <c r="F60" s="11"/>
    </row>
    <row r="61" spans="1:46" ht="19.5">
      <c r="A61" s="11"/>
      <c r="B61" s="445" t="s">
        <v>310</v>
      </c>
      <c r="C61" s="445"/>
      <c r="D61" s="262"/>
      <c r="F61" s="11"/>
    </row>
    <row r="62" spans="1:46" ht="19.5">
      <c r="A62" s="11"/>
      <c r="B62" s="264" t="s">
        <v>311</v>
      </c>
      <c r="C62" s="265"/>
      <c r="D62" s="262"/>
      <c r="F62" s="11"/>
    </row>
    <row r="63" spans="1:46" ht="19.5">
      <c r="A63" s="11"/>
      <c r="B63" s="263" t="s">
        <v>312</v>
      </c>
      <c r="C63" s="263"/>
      <c r="D63" s="262">
        <f>D65-D61-D62</f>
        <v>0</v>
      </c>
      <c r="F63" s="11"/>
    </row>
    <row r="65" spans="2:4" ht="19.5">
      <c r="B65" s="263" t="s">
        <v>313</v>
      </c>
      <c r="D65" s="262"/>
    </row>
  </sheetData>
  <mergeCells count="11">
    <mergeCell ref="B61:C61"/>
    <mergeCell ref="G11:AA11"/>
    <mergeCell ref="AE11:AO11"/>
    <mergeCell ref="G12:M12"/>
    <mergeCell ref="O12:S12"/>
    <mergeCell ref="U12:W12"/>
    <mergeCell ref="Y12:AA12"/>
    <mergeCell ref="AE12:AH12"/>
    <mergeCell ref="AI12:AK12"/>
    <mergeCell ref="AL12:AM12"/>
    <mergeCell ref="AN12:AO12"/>
  </mergeCells>
  <pageMargins left="0.70866141732283472" right="0.70866141732283472" top="0.4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WJW96"/>
  <sheetViews>
    <sheetView view="pageBreakPreview" zoomScale="80" zoomScaleSheetLayoutView="80" workbookViewId="0">
      <selection activeCell="AG42" sqref="AG42"/>
    </sheetView>
  </sheetViews>
  <sheetFormatPr baseColWidth="10" defaultRowHeight="15"/>
  <cols>
    <col min="1" max="1" width="3.7109375" style="2" customWidth="1"/>
    <col min="2" max="2" width="13.140625" style="2" customWidth="1"/>
    <col min="3" max="3" width="18.5703125" style="2" customWidth="1"/>
    <col min="4" max="4" width="20.85546875" style="2" customWidth="1"/>
    <col min="5" max="5" width="16.7109375" style="2" hidden="1" customWidth="1"/>
    <col min="6" max="6" width="15.28515625" style="2" hidden="1" customWidth="1"/>
    <col min="7" max="7" width="8" style="2" customWidth="1"/>
    <col min="8" max="8" width="3.5703125" style="2" hidden="1" customWidth="1"/>
    <col min="9" max="9" width="8" style="2" customWidth="1"/>
    <col min="10" max="10" width="3.5703125" style="2" hidden="1" customWidth="1"/>
    <col min="11" max="11" width="8" style="2" customWidth="1"/>
    <col min="12" max="12" width="3.5703125" style="2" hidden="1" customWidth="1"/>
    <col min="13" max="13" width="8" style="2" customWidth="1"/>
    <col min="14" max="14" width="3.5703125" style="2" hidden="1" customWidth="1"/>
    <col min="15" max="15" width="11.28515625" style="2" customWidth="1"/>
    <col min="16" max="16" width="3.5703125" style="2" hidden="1" customWidth="1"/>
    <col min="17" max="17" width="11.28515625" style="2" customWidth="1"/>
    <col min="18" max="18" width="3.5703125" style="2" hidden="1" customWidth="1"/>
    <col min="19" max="19" width="8" style="2" customWidth="1"/>
    <col min="20" max="20" width="3.5703125" style="2" hidden="1" customWidth="1"/>
    <col min="21" max="21" width="11.28515625" style="2" customWidth="1"/>
    <col min="22" max="22" width="3.5703125" style="2" hidden="1" customWidth="1"/>
    <col min="23" max="23" width="11.28515625" style="2" customWidth="1"/>
    <col min="24" max="24" width="3.5703125" style="2" hidden="1" customWidth="1"/>
    <col min="25" max="25" width="11.28515625" style="2" customWidth="1"/>
    <col min="26" max="26" width="6.7109375" style="2" hidden="1" customWidth="1"/>
    <col min="27" max="27" width="11.28515625" style="2" customWidth="1"/>
    <col min="28" max="28" width="4.140625" style="2" hidden="1" customWidth="1"/>
    <col min="29" max="29" width="8.5703125" style="2" customWidth="1"/>
    <col min="30" max="30" width="4" style="2" customWidth="1"/>
    <col min="31" max="31" width="13.28515625" style="2" hidden="1" customWidth="1"/>
    <col min="32" max="32" width="6.85546875" style="2" customWidth="1"/>
    <col min="33" max="33" width="3.5703125" style="2" hidden="1" customWidth="1"/>
    <col min="34" max="34" width="6.85546875" style="2" customWidth="1"/>
    <col min="35" max="35" width="3.5703125" style="2" hidden="1" customWidth="1"/>
    <col min="36" max="36" width="6.85546875" style="2" customWidth="1"/>
    <col min="37" max="37" width="3.5703125" style="2" hidden="1" customWidth="1"/>
    <col min="38" max="38" width="8.28515625" style="2" customWidth="1"/>
    <col min="39" max="39" width="3.5703125" style="2" hidden="1" customWidth="1"/>
    <col min="40" max="40" width="6.85546875" style="2" hidden="1" customWidth="1"/>
    <col min="41" max="41" width="3.5703125" style="2" hidden="1" customWidth="1"/>
    <col min="42" max="42" width="6.85546875" style="2" customWidth="1"/>
    <col min="43" max="43" width="3.5703125" style="2" hidden="1" customWidth="1"/>
    <col min="44" max="44" width="6.85546875" style="2" hidden="1" customWidth="1"/>
    <col min="45" max="45" width="3" style="2" hidden="1" customWidth="1"/>
    <col min="46" max="46" width="6.85546875" style="2" hidden="1" customWidth="1"/>
    <col min="47" max="47" width="3.5703125" style="2" hidden="1" customWidth="1"/>
    <col min="48" max="48" width="6.85546875" style="2" hidden="1" customWidth="1"/>
    <col min="49" max="49" width="3.5703125" style="2" hidden="1" customWidth="1"/>
    <col min="50" max="50" width="8.140625" style="2" customWidth="1"/>
    <col min="51" max="51" width="3.5703125" style="2" hidden="1" customWidth="1"/>
    <col min="52" max="52" width="6.85546875" style="2" customWidth="1"/>
    <col min="53" max="53" width="4.140625" style="2" hidden="1" customWidth="1"/>
    <col min="54" max="54" width="6.85546875" style="2" hidden="1" customWidth="1"/>
    <col min="55" max="55" width="4.140625" style="2" hidden="1" customWidth="1"/>
    <col min="56" max="56" width="7" style="2" hidden="1" customWidth="1"/>
    <col min="57" max="57" width="4.140625" style="2" hidden="1" customWidth="1"/>
    <col min="58" max="58" width="15.7109375" style="246" hidden="1" customWidth="1"/>
    <col min="59" max="59" width="11.42578125" style="2" customWidth="1"/>
    <col min="60" max="60" width="11.42578125" style="206" customWidth="1"/>
    <col min="61" max="16384" width="11.42578125" style="206"/>
  </cols>
  <sheetData>
    <row r="1" spans="1:59" ht="19.5" customHeight="1">
      <c r="I1" s="188"/>
      <c r="J1" s="188"/>
      <c r="K1" s="266" t="s">
        <v>291</v>
      </c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</row>
    <row r="2" spans="1:59" ht="19.5" customHeight="1">
      <c r="I2" s="188" t="s">
        <v>65</v>
      </c>
      <c r="J2" s="188"/>
      <c r="K2" s="188"/>
      <c r="L2" s="188"/>
      <c r="M2" s="266"/>
      <c r="N2" s="266"/>
      <c r="O2" s="266"/>
      <c r="P2" s="266"/>
      <c r="Q2" s="266"/>
      <c r="R2" s="266"/>
      <c r="S2" s="296"/>
      <c r="T2" s="296"/>
      <c r="U2" s="188"/>
      <c r="V2" s="188"/>
      <c r="W2" s="188"/>
      <c r="X2" s="188"/>
      <c r="Y2" s="188"/>
    </row>
    <row r="3" spans="1:59" ht="19.5" customHeight="1">
      <c r="I3" s="188"/>
      <c r="J3" s="188"/>
      <c r="K3" s="266" t="s">
        <v>296</v>
      </c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</row>
    <row r="4" spans="1:59" ht="19.5" customHeight="1">
      <c r="A4" s="266" t="s">
        <v>183</v>
      </c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</row>
    <row r="5" spans="1:59" ht="19.5" customHeight="1">
      <c r="A5" s="266" t="s">
        <v>67</v>
      </c>
    </row>
    <row r="6" spans="1:59" ht="19.5" customHeight="1">
      <c r="A6" s="266" t="s">
        <v>368</v>
      </c>
      <c r="AC6" s="24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</row>
    <row r="7" spans="1:59" ht="19.5" customHeight="1"/>
    <row r="8" spans="1:59" ht="19.5" customHeight="1" thickBot="1"/>
    <row r="9" spans="1:59" ht="19.5" customHeight="1">
      <c r="C9" s="479" t="s">
        <v>213</v>
      </c>
      <c r="D9" s="481" t="s">
        <v>387</v>
      </c>
      <c r="E9" s="481"/>
      <c r="F9" s="481"/>
      <c r="G9" s="316" t="s">
        <v>371</v>
      </c>
      <c r="H9" s="485" t="s">
        <v>372</v>
      </c>
      <c r="I9" s="486"/>
      <c r="J9" s="486"/>
      <c r="K9" s="486"/>
      <c r="L9" s="486"/>
      <c r="M9" s="486"/>
      <c r="N9" s="486"/>
      <c r="O9" s="486"/>
      <c r="P9" s="486"/>
      <c r="Q9" s="486"/>
      <c r="R9" s="486"/>
      <c r="S9" s="486"/>
      <c r="T9" s="486"/>
      <c r="U9" s="486"/>
      <c r="V9" s="486"/>
      <c r="W9" s="486"/>
      <c r="X9" s="486"/>
      <c r="Y9" s="486"/>
      <c r="Z9" s="486"/>
      <c r="AA9" s="486"/>
      <c r="AB9" s="486"/>
      <c r="AC9" s="486"/>
      <c r="AD9" s="486"/>
      <c r="AE9" s="486"/>
      <c r="AF9" s="487"/>
      <c r="BE9" s="246"/>
      <c r="BF9" s="2"/>
    </row>
    <row r="10" spans="1:59" ht="19.5" customHeight="1" thickBot="1">
      <c r="C10" s="480"/>
      <c r="D10" s="302" t="s">
        <v>388</v>
      </c>
      <c r="E10" s="302" t="s">
        <v>218</v>
      </c>
      <c r="F10" s="302"/>
      <c r="G10" s="317" t="s">
        <v>373</v>
      </c>
      <c r="H10" s="488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  <c r="T10" s="489"/>
      <c r="U10" s="489"/>
      <c r="V10" s="489"/>
      <c r="W10" s="489"/>
      <c r="X10" s="489"/>
      <c r="Y10" s="489"/>
      <c r="Z10" s="489"/>
      <c r="AA10" s="489"/>
      <c r="AB10" s="489"/>
      <c r="AC10" s="489"/>
      <c r="AD10" s="489"/>
      <c r="AE10" s="489"/>
      <c r="AF10" s="490"/>
      <c r="BE10" s="246"/>
      <c r="BF10" s="2"/>
    </row>
    <row r="11" spans="1:59" ht="20.25" customHeight="1">
      <c r="C11" s="469" t="s">
        <v>378</v>
      </c>
      <c r="D11" s="468" t="s">
        <v>396</v>
      </c>
      <c r="E11" s="472" t="s">
        <v>374</v>
      </c>
      <c r="F11" s="473"/>
      <c r="G11" s="308" t="s">
        <v>380</v>
      </c>
      <c r="H11" s="491" t="s">
        <v>229</v>
      </c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492"/>
      <c r="AE11" s="492"/>
      <c r="AF11" s="492"/>
      <c r="AG11" s="312"/>
      <c r="BE11" s="246"/>
      <c r="BF11" s="2"/>
    </row>
    <row r="12" spans="1:59" ht="20.25" customHeight="1">
      <c r="C12" s="470"/>
      <c r="D12" s="453"/>
      <c r="E12" s="466"/>
      <c r="F12" s="467"/>
      <c r="G12" s="309" t="s">
        <v>381</v>
      </c>
      <c r="H12" s="454" t="s">
        <v>297</v>
      </c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313"/>
      <c r="BE12" s="246"/>
      <c r="BF12" s="2"/>
    </row>
    <row r="13" spans="1:59" ht="20.25" customHeight="1" thickBot="1">
      <c r="C13" s="470"/>
      <c r="D13" s="453"/>
      <c r="E13" s="466"/>
      <c r="F13" s="467"/>
      <c r="G13" s="309" t="s">
        <v>382</v>
      </c>
      <c r="H13" s="457" t="s">
        <v>232</v>
      </c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313"/>
      <c r="BE13" s="246"/>
      <c r="BF13" s="2"/>
    </row>
    <row r="14" spans="1:59" ht="20.25" customHeight="1" thickTop="1">
      <c r="C14" s="470"/>
      <c r="D14" s="462" t="s">
        <v>397</v>
      </c>
      <c r="E14" s="466" t="s">
        <v>375</v>
      </c>
      <c r="F14" s="467"/>
      <c r="G14" s="309" t="s">
        <v>383</v>
      </c>
      <c r="H14" s="318" t="s">
        <v>235</v>
      </c>
      <c r="I14" s="459" t="s">
        <v>235</v>
      </c>
      <c r="J14" s="459"/>
      <c r="K14" s="459"/>
      <c r="L14" s="459"/>
      <c r="M14" s="459"/>
      <c r="N14" s="459"/>
      <c r="O14" s="459"/>
      <c r="P14" s="459"/>
      <c r="Q14" s="459"/>
      <c r="R14" s="459"/>
      <c r="S14" s="459"/>
      <c r="T14" s="459"/>
      <c r="U14" s="459"/>
      <c r="V14" s="459"/>
      <c r="W14" s="459"/>
      <c r="X14" s="459"/>
      <c r="Y14" s="459"/>
      <c r="Z14" s="459"/>
      <c r="AA14" s="459"/>
      <c r="AB14" s="459"/>
      <c r="AC14" s="459"/>
      <c r="AD14" s="459"/>
      <c r="AE14" s="459"/>
      <c r="AF14" s="459"/>
      <c r="AG14" s="313"/>
      <c r="BE14" s="246"/>
      <c r="BF14" s="2"/>
    </row>
    <row r="15" spans="1:59" ht="20.25" customHeight="1" thickBot="1">
      <c r="C15" s="470"/>
      <c r="D15" s="463"/>
      <c r="E15" s="466"/>
      <c r="F15" s="467"/>
      <c r="G15" s="309" t="s">
        <v>384</v>
      </c>
      <c r="H15" s="314" t="s">
        <v>236</v>
      </c>
      <c r="I15" s="458" t="s">
        <v>236</v>
      </c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58"/>
      <c r="AD15" s="458"/>
      <c r="AE15" s="458"/>
      <c r="AF15" s="458"/>
      <c r="AG15" s="313"/>
      <c r="BE15" s="246"/>
      <c r="BF15" s="2"/>
    </row>
    <row r="16" spans="1:59" ht="20.25" customHeight="1" thickTop="1" thickBot="1">
      <c r="C16" s="470"/>
      <c r="D16" s="297" t="s">
        <v>385</v>
      </c>
      <c r="E16" s="466"/>
      <c r="F16" s="467"/>
      <c r="G16" s="309" t="s">
        <v>178</v>
      </c>
      <c r="H16" s="457" t="s">
        <v>239</v>
      </c>
      <c r="I16" s="460"/>
      <c r="J16" s="460"/>
      <c r="K16" s="460"/>
      <c r="L16" s="460"/>
      <c r="M16" s="460"/>
      <c r="N16" s="460"/>
      <c r="O16" s="460"/>
      <c r="P16" s="460"/>
      <c r="Q16" s="460"/>
      <c r="R16" s="460"/>
      <c r="S16" s="460"/>
      <c r="T16" s="460"/>
      <c r="U16" s="460"/>
      <c r="V16" s="460"/>
      <c r="W16" s="460"/>
      <c r="X16" s="460"/>
      <c r="Y16" s="460"/>
      <c r="Z16" s="460"/>
      <c r="AA16" s="460"/>
      <c r="AB16" s="460"/>
      <c r="AC16" s="460"/>
      <c r="AD16" s="460"/>
      <c r="AE16" s="460"/>
      <c r="AF16" s="460"/>
      <c r="AG16" s="313"/>
      <c r="BE16" s="246"/>
      <c r="BF16" s="2"/>
    </row>
    <row r="17" spans="1:15831" ht="20.25" customHeight="1" thickTop="1" thickBot="1">
      <c r="A17" s="451"/>
      <c r="B17" s="451"/>
      <c r="C17" s="482"/>
      <c r="D17" s="299" t="s">
        <v>399</v>
      </c>
      <c r="E17" s="451" t="s">
        <v>242</v>
      </c>
      <c r="F17" s="461"/>
      <c r="G17" s="300" t="s">
        <v>386</v>
      </c>
      <c r="H17" s="318"/>
      <c r="I17" s="475" t="s">
        <v>242</v>
      </c>
      <c r="J17" s="475"/>
      <c r="K17" s="475"/>
      <c r="L17" s="475"/>
      <c r="M17" s="475"/>
      <c r="N17" s="475"/>
      <c r="O17" s="475"/>
      <c r="P17" s="475"/>
      <c r="Q17" s="475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93"/>
      <c r="AH17" s="451"/>
      <c r="AI17" s="451"/>
      <c r="AJ17" s="451"/>
      <c r="AK17" s="451"/>
      <c r="AL17" s="451"/>
      <c r="AM17" s="451"/>
      <c r="AN17" s="451"/>
      <c r="AO17" s="451"/>
      <c r="AP17" s="451"/>
      <c r="AQ17" s="451"/>
      <c r="AR17" s="451"/>
      <c r="AS17" s="451"/>
      <c r="AT17" s="451"/>
      <c r="AU17" s="451"/>
      <c r="AV17" s="451"/>
      <c r="AW17" s="451"/>
      <c r="AX17" s="451"/>
      <c r="AY17" s="451"/>
      <c r="AZ17" s="451"/>
      <c r="BA17" s="451"/>
      <c r="BB17" s="451"/>
      <c r="BC17" s="451"/>
      <c r="BD17" s="451"/>
      <c r="BE17" s="451"/>
      <c r="BF17" s="451"/>
      <c r="BG17" s="451"/>
      <c r="BH17" s="451"/>
      <c r="BI17" s="451"/>
      <c r="BJ17" s="451"/>
      <c r="BK17" s="451"/>
      <c r="BL17" s="451"/>
      <c r="BM17" s="451"/>
      <c r="BN17" s="451"/>
      <c r="BO17" s="451"/>
      <c r="BP17" s="451"/>
      <c r="BQ17" s="451"/>
      <c r="BR17" s="451"/>
      <c r="BS17" s="451"/>
      <c r="BT17" s="451"/>
      <c r="BU17" s="451"/>
      <c r="BV17" s="451"/>
      <c r="BW17" s="451"/>
      <c r="BX17" s="451"/>
      <c r="BY17" s="451"/>
      <c r="BZ17" s="451"/>
      <c r="CA17" s="451"/>
      <c r="CB17" s="451"/>
      <c r="CC17" s="451"/>
      <c r="CD17" s="451"/>
      <c r="CE17" s="451"/>
      <c r="CF17" s="451"/>
      <c r="CG17" s="451"/>
      <c r="CH17" s="451"/>
      <c r="CI17" s="451"/>
      <c r="CJ17" s="451"/>
      <c r="CK17" s="451"/>
      <c r="CL17" s="451"/>
      <c r="CM17" s="451"/>
      <c r="CN17" s="451"/>
      <c r="CO17" s="451"/>
      <c r="CP17" s="451"/>
      <c r="CQ17" s="451"/>
      <c r="CR17" s="451"/>
      <c r="CS17" s="451"/>
      <c r="CT17" s="451"/>
      <c r="CU17" s="451"/>
      <c r="CV17" s="451"/>
      <c r="CW17" s="451"/>
      <c r="CX17" s="451"/>
      <c r="CY17" s="451"/>
      <c r="CZ17" s="451"/>
      <c r="DA17" s="451"/>
      <c r="DB17" s="451"/>
      <c r="DC17" s="451"/>
      <c r="DD17" s="451"/>
      <c r="DE17" s="451"/>
      <c r="DF17" s="451"/>
      <c r="DG17" s="451"/>
      <c r="DH17" s="451"/>
      <c r="DI17" s="451"/>
      <c r="DJ17" s="451"/>
      <c r="DK17" s="451"/>
      <c r="DL17" s="451"/>
      <c r="DM17" s="451"/>
      <c r="DN17" s="451"/>
      <c r="DO17" s="451"/>
      <c r="DP17" s="451"/>
      <c r="DQ17" s="451"/>
      <c r="DR17" s="451"/>
      <c r="DS17" s="451"/>
      <c r="DT17" s="451"/>
      <c r="DU17" s="451"/>
      <c r="DV17" s="451"/>
      <c r="DW17" s="451"/>
      <c r="DX17" s="451"/>
      <c r="DY17" s="451"/>
      <c r="DZ17" s="451"/>
      <c r="EA17" s="451"/>
      <c r="EB17" s="451"/>
      <c r="EC17" s="451"/>
      <c r="ED17" s="451"/>
      <c r="EE17" s="451"/>
      <c r="EF17" s="451"/>
      <c r="EG17" s="451"/>
      <c r="EH17" s="451"/>
      <c r="EI17" s="451"/>
      <c r="EJ17" s="451"/>
      <c r="EK17" s="451"/>
      <c r="EL17" s="451"/>
      <c r="EM17" s="451"/>
      <c r="EN17" s="451"/>
      <c r="EO17" s="451"/>
      <c r="EP17" s="451"/>
      <c r="EQ17" s="451"/>
      <c r="ER17" s="451"/>
      <c r="ES17" s="451"/>
      <c r="ET17" s="451"/>
      <c r="EU17" s="451"/>
      <c r="EV17" s="451"/>
      <c r="EW17" s="451"/>
      <c r="EX17" s="451"/>
      <c r="EY17" s="451"/>
      <c r="EZ17" s="451"/>
      <c r="FA17" s="451"/>
      <c r="FB17" s="451"/>
      <c r="FC17" s="451"/>
      <c r="FD17" s="451"/>
      <c r="FE17" s="451"/>
      <c r="FF17" s="451"/>
      <c r="FG17" s="451"/>
      <c r="FH17" s="451"/>
      <c r="FI17" s="451"/>
      <c r="FJ17" s="451"/>
      <c r="FK17" s="451"/>
      <c r="FL17" s="451"/>
      <c r="FM17" s="451"/>
      <c r="FN17" s="451"/>
      <c r="FO17" s="451"/>
      <c r="FP17" s="451"/>
      <c r="FQ17" s="451"/>
      <c r="FR17" s="451"/>
      <c r="FS17" s="451"/>
      <c r="FT17" s="451"/>
      <c r="FU17" s="451"/>
      <c r="FV17" s="451"/>
      <c r="FW17" s="451"/>
      <c r="FX17" s="451"/>
      <c r="FY17" s="451"/>
      <c r="FZ17" s="451"/>
      <c r="GA17" s="451"/>
      <c r="GB17" s="451"/>
      <c r="GC17" s="451"/>
      <c r="GD17" s="451"/>
      <c r="GE17" s="451"/>
      <c r="GF17" s="451"/>
      <c r="GG17" s="451"/>
      <c r="GH17" s="451"/>
      <c r="GI17" s="451"/>
      <c r="GJ17" s="451"/>
      <c r="GK17" s="451"/>
      <c r="GL17" s="451"/>
      <c r="GM17" s="451"/>
      <c r="GN17" s="451"/>
      <c r="GO17" s="451"/>
      <c r="GP17" s="451"/>
      <c r="GQ17" s="451"/>
      <c r="GR17" s="451"/>
      <c r="GS17" s="451"/>
      <c r="GT17" s="451"/>
      <c r="GU17" s="451"/>
      <c r="GV17" s="451"/>
      <c r="GW17" s="451"/>
      <c r="GX17" s="451"/>
      <c r="GY17" s="451"/>
      <c r="GZ17" s="451"/>
      <c r="HA17" s="451"/>
      <c r="HB17" s="451"/>
      <c r="HC17" s="451"/>
      <c r="HD17" s="451"/>
      <c r="HE17" s="451"/>
      <c r="HF17" s="451"/>
      <c r="HG17" s="451"/>
      <c r="HH17" s="451"/>
      <c r="HI17" s="451"/>
      <c r="HJ17" s="451"/>
      <c r="HK17" s="451"/>
      <c r="HL17" s="451"/>
      <c r="HM17" s="451"/>
      <c r="HN17" s="451"/>
      <c r="HO17" s="451"/>
      <c r="HP17" s="451"/>
      <c r="HQ17" s="451"/>
      <c r="HR17" s="451"/>
      <c r="HS17" s="451"/>
      <c r="HT17" s="451"/>
      <c r="HU17" s="451"/>
      <c r="HV17" s="451"/>
      <c r="HW17" s="451"/>
      <c r="HX17" s="451"/>
      <c r="HY17" s="451"/>
      <c r="HZ17" s="451"/>
      <c r="IA17" s="451"/>
      <c r="IB17" s="451"/>
      <c r="IC17" s="451"/>
      <c r="ID17" s="451"/>
      <c r="IE17" s="451"/>
      <c r="IF17" s="451"/>
      <c r="IG17" s="451"/>
      <c r="IH17" s="451"/>
      <c r="II17" s="451"/>
      <c r="IJ17" s="451"/>
      <c r="IK17" s="451"/>
      <c r="IL17" s="451"/>
      <c r="IM17" s="451"/>
      <c r="IN17" s="451"/>
      <c r="IO17" s="451"/>
      <c r="IP17" s="451"/>
      <c r="IQ17" s="451"/>
      <c r="IR17" s="451"/>
      <c r="IS17" s="451"/>
      <c r="IT17" s="451"/>
      <c r="IU17" s="451"/>
      <c r="IV17" s="451"/>
      <c r="IW17" s="451"/>
      <c r="IX17" s="451"/>
      <c r="IY17" s="451"/>
      <c r="IZ17" s="451"/>
      <c r="JA17" s="451"/>
      <c r="JB17" s="451"/>
      <c r="JC17" s="451"/>
      <c r="JD17" s="451"/>
      <c r="JE17" s="451"/>
      <c r="JF17" s="451"/>
      <c r="JG17" s="451"/>
      <c r="JH17" s="451"/>
      <c r="JI17" s="451"/>
      <c r="JJ17" s="451"/>
      <c r="JK17" s="451"/>
      <c r="JL17" s="451"/>
      <c r="JM17" s="451"/>
      <c r="JN17" s="451"/>
      <c r="JO17" s="451"/>
      <c r="JP17" s="451"/>
      <c r="JQ17" s="451"/>
      <c r="JR17" s="451"/>
      <c r="JS17" s="451"/>
      <c r="JT17" s="451"/>
      <c r="JU17" s="451"/>
      <c r="JV17" s="451"/>
      <c r="JW17" s="451"/>
      <c r="JX17" s="451"/>
      <c r="JY17" s="451"/>
      <c r="JZ17" s="451"/>
      <c r="KA17" s="451"/>
      <c r="KB17" s="451"/>
      <c r="KC17" s="451"/>
      <c r="KD17" s="451"/>
      <c r="KE17" s="451"/>
      <c r="KF17" s="451"/>
      <c r="KG17" s="451"/>
      <c r="KH17" s="451"/>
      <c r="KI17" s="451"/>
      <c r="KJ17" s="451"/>
      <c r="KK17" s="451"/>
      <c r="KL17" s="451"/>
      <c r="KM17" s="451"/>
      <c r="KN17" s="451"/>
      <c r="KO17" s="451"/>
      <c r="KP17" s="451"/>
      <c r="KQ17" s="451"/>
      <c r="KR17" s="451"/>
      <c r="KS17" s="451"/>
      <c r="KT17" s="451"/>
      <c r="KU17" s="451"/>
      <c r="KV17" s="451"/>
      <c r="KW17" s="451"/>
      <c r="KX17" s="451"/>
      <c r="KY17" s="451"/>
      <c r="KZ17" s="451"/>
      <c r="LA17" s="451"/>
      <c r="LB17" s="451"/>
      <c r="LC17" s="451"/>
      <c r="LD17" s="451"/>
      <c r="LE17" s="451"/>
      <c r="LF17" s="451"/>
      <c r="LG17" s="451"/>
      <c r="LH17" s="451"/>
      <c r="LI17" s="451"/>
      <c r="LJ17" s="451"/>
      <c r="LK17" s="451"/>
      <c r="LL17" s="451"/>
      <c r="LM17" s="451"/>
      <c r="LN17" s="451"/>
      <c r="LO17" s="451"/>
      <c r="LP17" s="451"/>
      <c r="LQ17" s="451"/>
      <c r="LR17" s="451"/>
      <c r="LS17" s="451"/>
      <c r="LT17" s="451"/>
      <c r="LU17" s="451"/>
      <c r="LV17" s="451"/>
      <c r="LW17" s="451"/>
      <c r="LX17" s="451"/>
      <c r="LY17" s="451"/>
      <c r="LZ17" s="451"/>
      <c r="MA17" s="451"/>
      <c r="MB17" s="451"/>
      <c r="MC17" s="451"/>
      <c r="MD17" s="451"/>
      <c r="ME17" s="451"/>
      <c r="MF17" s="451"/>
      <c r="MG17" s="451"/>
      <c r="MH17" s="451"/>
      <c r="MI17" s="451"/>
      <c r="MJ17" s="451"/>
      <c r="MK17" s="451"/>
      <c r="ML17" s="451"/>
      <c r="MM17" s="451"/>
      <c r="MN17" s="451"/>
      <c r="MO17" s="451"/>
      <c r="MP17" s="451"/>
      <c r="MQ17" s="451"/>
      <c r="MR17" s="451"/>
      <c r="MS17" s="451"/>
      <c r="MT17" s="451"/>
      <c r="MU17" s="451"/>
      <c r="MV17" s="451"/>
      <c r="MW17" s="451"/>
      <c r="MX17" s="451"/>
      <c r="MY17" s="451"/>
      <c r="MZ17" s="451"/>
      <c r="NA17" s="451"/>
      <c r="NB17" s="451"/>
      <c r="NC17" s="451"/>
      <c r="ND17" s="451"/>
      <c r="NE17" s="451"/>
      <c r="NF17" s="451"/>
      <c r="NG17" s="451"/>
      <c r="NH17" s="451"/>
      <c r="NI17" s="451"/>
      <c r="NJ17" s="451"/>
      <c r="NK17" s="451"/>
      <c r="NL17" s="451"/>
      <c r="NM17" s="451"/>
      <c r="NN17" s="451"/>
      <c r="NO17" s="451"/>
      <c r="NP17" s="451"/>
      <c r="NQ17" s="451"/>
      <c r="NR17" s="451"/>
      <c r="NS17" s="451"/>
      <c r="NT17" s="451"/>
      <c r="NU17" s="451"/>
      <c r="NV17" s="451"/>
      <c r="NW17" s="451"/>
      <c r="NX17" s="451"/>
      <c r="NY17" s="451"/>
      <c r="NZ17" s="451"/>
      <c r="OA17" s="451"/>
      <c r="OB17" s="451"/>
      <c r="OC17" s="451"/>
      <c r="OD17" s="451"/>
      <c r="OE17" s="451"/>
      <c r="OF17" s="451"/>
      <c r="OG17" s="451"/>
      <c r="OH17" s="451"/>
      <c r="OI17" s="451"/>
      <c r="OJ17" s="451"/>
      <c r="OK17" s="451"/>
      <c r="OL17" s="451"/>
      <c r="OM17" s="451"/>
      <c r="ON17" s="451"/>
      <c r="OO17" s="451"/>
      <c r="OP17" s="451"/>
      <c r="OQ17" s="451"/>
      <c r="OR17" s="451"/>
      <c r="OS17" s="451"/>
      <c r="OT17" s="451"/>
      <c r="OU17" s="451"/>
      <c r="OV17" s="451"/>
      <c r="OW17" s="451"/>
      <c r="OX17" s="451"/>
      <c r="OY17" s="451"/>
      <c r="OZ17" s="451"/>
      <c r="PA17" s="451"/>
      <c r="PB17" s="451"/>
      <c r="PC17" s="451"/>
      <c r="PD17" s="451"/>
      <c r="PE17" s="451"/>
      <c r="PF17" s="451"/>
      <c r="PG17" s="451"/>
      <c r="PH17" s="451"/>
      <c r="PI17" s="451"/>
      <c r="PJ17" s="451"/>
      <c r="PK17" s="451"/>
      <c r="PL17" s="451"/>
      <c r="PM17" s="451"/>
      <c r="PN17" s="451"/>
      <c r="PO17" s="451"/>
      <c r="PP17" s="451"/>
      <c r="PQ17" s="451"/>
      <c r="PR17" s="451"/>
      <c r="PS17" s="451"/>
      <c r="PT17" s="451"/>
      <c r="PU17" s="451"/>
      <c r="PV17" s="451"/>
      <c r="PW17" s="451"/>
      <c r="PX17" s="451"/>
      <c r="PY17" s="451"/>
      <c r="PZ17" s="451"/>
      <c r="QA17" s="451"/>
      <c r="QB17" s="451"/>
      <c r="QC17" s="451"/>
      <c r="QD17" s="451"/>
      <c r="QE17" s="451"/>
      <c r="QF17" s="451"/>
      <c r="QG17" s="451"/>
      <c r="QH17" s="451"/>
      <c r="QI17" s="451"/>
      <c r="QJ17" s="451"/>
      <c r="QK17" s="451"/>
      <c r="QL17" s="451"/>
      <c r="QM17" s="451"/>
      <c r="QN17" s="451"/>
      <c r="QO17" s="451"/>
      <c r="QP17" s="451"/>
      <c r="QQ17" s="451"/>
      <c r="QR17" s="451"/>
      <c r="QS17" s="451"/>
      <c r="QT17" s="451"/>
      <c r="QU17" s="451"/>
      <c r="QV17" s="451"/>
      <c r="QW17" s="451"/>
      <c r="QX17" s="451"/>
      <c r="QY17" s="451"/>
      <c r="QZ17" s="451"/>
      <c r="RA17" s="451"/>
      <c r="RB17" s="451"/>
      <c r="RC17" s="451"/>
      <c r="RD17" s="451"/>
      <c r="RE17" s="451"/>
      <c r="RF17" s="451"/>
      <c r="RG17" s="451"/>
      <c r="RH17" s="451"/>
      <c r="RI17" s="451"/>
      <c r="RJ17" s="451"/>
      <c r="RK17" s="451"/>
      <c r="RL17" s="451"/>
      <c r="RM17" s="451"/>
      <c r="RN17" s="451"/>
      <c r="RO17" s="451"/>
      <c r="RP17" s="451"/>
      <c r="RQ17" s="451"/>
      <c r="RR17" s="451"/>
      <c r="RS17" s="451"/>
      <c r="RT17" s="451"/>
      <c r="RU17" s="451"/>
      <c r="RV17" s="451"/>
      <c r="RW17" s="451"/>
      <c r="RX17" s="451"/>
      <c r="RY17" s="451"/>
      <c r="RZ17" s="451"/>
      <c r="SA17" s="451"/>
      <c r="SB17" s="451"/>
      <c r="SC17" s="451"/>
      <c r="SD17" s="451"/>
      <c r="SE17" s="451"/>
      <c r="SF17" s="451"/>
      <c r="SG17" s="451"/>
      <c r="SH17" s="451"/>
      <c r="SI17" s="451"/>
      <c r="SJ17" s="451"/>
      <c r="SK17" s="451"/>
      <c r="SL17" s="451"/>
      <c r="SM17" s="451"/>
      <c r="SN17" s="451"/>
      <c r="SO17" s="451"/>
      <c r="SP17" s="451"/>
      <c r="SQ17" s="451"/>
      <c r="SR17" s="451"/>
      <c r="SS17" s="451"/>
      <c r="ST17" s="451"/>
      <c r="SU17" s="451"/>
      <c r="SV17" s="451"/>
      <c r="SW17" s="451"/>
      <c r="SX17" s="451"/>
      <c r="SY17" s="451"/>
      <c r="SZ17" s="451"/>
      <c r="TA17" s="451"/>
      <c r="TB17" s="451"/>
      <c r="TC17" s="451"/>
      <c r="TD17" s="451"/>
      <c r="TE17" s="451"/>
      <c r="TF17" s="451"/>
      <c r="TG17" s="451"/>
      <c r="TH17" s="451"/>
      <c r="TI17" s="451"/>
      <c r="TJ17" s="451"/>
      <c r="TK17" s="451"/>
      <c r="TL17" s="451"/>
      <c r="TM17" s="451"/>
      <c r="TN17" s="451"/>
      <c r="TO17" s="451"/>
      <c r="TP17" s="451"/>
      <c r="TQ17" s="451"/>
      <c r="TR17" s="451"/>
      <c r="TS17" s="451"/>
      <c r="TT17" s="451"/>
      <c r="TU17" s="451"/>
      <c r="TV17" s="451"/>
      <c r="TW17" s="451"/>
      <c r="TX17" s="451"/>
      <c r="TY17" s="451"/>
      <c r="TZ17" s="451"/>
      <c r="UA17" s="451"/>
      <c r="UB17" s="451"/>
      <c r="UC17" s="451"/>
      <c r="UD17" s="451"/>
      <c r="UE17" s="451"/>
      <c r="UF17" s="451"/>
      <c r="UG17" s="451"/>
      <c r="UH17" s="451"/>
      <c r="UI17" s="451"/>
      <c r="UJ17" s="451"/>
      <c r="UK17" s="451"/>
      <c r="UL17" s="451"/>
      <c r="UM17" s="451"/>
      <c r="UN17" s="451"/>
      <c r="UO17" s="451"/>
      <c r="UP17" s="451"/>
      <c r="UQ17" s="451"/>
      <c r="UR17" s="451"/>
      <c r="US17" s="451"/>
      <c r="UT17" s="451"/>
      <c r="UU17" s="451"/>
      <c r="UV17" s="451"/>
      <c r="UW17" s="451"/>
      <c r="UX17" s="451"/>
      <c r="UY17" s="451"/>
      <c r="UZ17" s="451"/>
      <c r="VA17" s="451"/>
      <c r="VB17" s="451"/>
      <c r="VC17" s="451"/>
      <c r="VD17" s="451"/>
      <c r="VE17" s="451"/>
      <c r="VF17" s="451"/>
      <c r="VG17" s="451"/>
      <c r="VH17" s="451"/>
      <c r="VI17" s="451"/>
      <c r="VJ17" s="451"/>
      <c r="VK17" s="451"/>
      <c r="VL17" s="451"/>
      <c r="VM17" s="451"/>
      <c r="VN17" s="451"/>
      <c r="VO17" s="451"/>
      <c r="VP17" s="451"/>
      <c r="VQ17" s="451"/>
      <c r="VR17" s="451"/>
      <c r="VS17" s="451"/>
      <c r="VT17" s="451"/>
      <c r="VU17" s="451"/>
      <c r="VV17" s="451"/>
      <c r="VW17" s="451"/>
      <c r="VX17" s="451"/>
      <c r="VY17" s="451"/>
      <c r="VZ17" s="451"/>
      <c r="WA17" s="451"/>
      <c r="WB17" s="451"/>
      <c r="WC17" s="451"/>
      <c r="WD17" s="451"/>
      <c r="WE17" s="451"/>
      <c r="WF17" s="451"/>
      <c r="WG17" s="451"/>
      <c r="WH17" s="451"/>
      <c r="WI17" s="451"/>
      <c r="WJ17" s="451"/>
      <c r="WK17" s="451"/>
      <c r="WL17" s="451"/>
      <c r="WM17" s="451"/>
      <c r="WN17" s="451"/>
      <c r="WO17" s="451"/>
      <c r="WP17" s="451"/>
      <c r="WQ17" s="451"/>
      <c r="WR17" s="451"/>
      <c r="WS17" s="451"/>
      <c r="WT17" s="451"/>
      <c r="WU17" s="451"/>
      <c r="WV17" s="451"/>
      <c r="WW17" s="451"/>
      <c r="WX17" s="451"/>
      <c r="WY17" s="451"/>
      <c r="WZ17" s="451"/>
      <c r="XA17" s="451"/>
      <c r="XB17" s="451"/>
      <c r="XC17" s="451"/>
      <c r="XD17" s="451"/>
      <c r="XE17" s="451"/>
      <c r="XF17" s="451"/>
      <c r="XG17" s="451"/>
      <c r="XH17" s="451"/>
      <c r="XI17" s="451"/>
      <c r="XJ17" s="451"/>
      <c r="XK17" s="451"/>
      <c r="XL17" s="451"/>
      <c r="XM17" s="451"/>
      <c r="XN17" s="451"/>
      <c r="XO17" s="451"/>
      <c r="XP17" s="451"/>
      <c r="XQ17" s="451"/>
      <c r="XR17" s="451"/>
      <c r="XS17" s="451"/>
      <c r="XT17" s="451"/>
      <c r="XU17" s="451"/>
      <c r="XV17" s="451"/>
      <c r="XW17" s="451"/>
      <c r="XX17" s="451"/>
      <c r="XY17" s="451"/>
      <c r="XZ17" s="451"/>
      <c r="YA17" s="451"/>
      <c r="YB17" s="451"/>
      <c r="YC17" s="451"/>
      <c r="YD17" s="451"/>
      <c r="YE17" s="451"/>
      <c r="YF17" s="451"/>
      <c r="YG17" s="451"/>
      <c r="YH17" s="451"/>
      <c r="YI17" s="451"/>
      <c r="YJ17" s="451"/>
      <c r="YK17" s="451"/>
      <c r="YL17" s="451"/>
      <c r="YM17" s="451"/>
      <c r="YN17" s="451"/>
      <c r="YO17" s="451"/>
      <c r="YP17" s="451"/>
      <c r="YQ17" s="451"/>
      <c r="YR17" s="451"/>
      <c r="YS17" s="451"/>
      <c r="YT17" s="451"/>
      <c r="YU17" s="451"/>
      <c r="YV17" s="451"/>
      <c r="YW17" s="451"/>
      <c r="YX17" s="451"/>
      <c r="YY17" s="451"/>
      <c r="YZ17" s="451"/>
      <c r="ZA17" s="451"/>
      <c r="ZB17" s="451"/>
      <c r="ZC17" s="451"/>
      <c r="ZD17" s="451"/>
      <c r="ZE17" s="451"/>
      <c r="ZF17" s="451"/>
      <c r="ZG17" s="451"/>
      <c r="ZH17" s="451"/>
      <c r="ZI17" s="451"/>
      <c r="ZJ17" s="451"/>
      <c r="ZK17" s="451"/>
      <c r="ZL17" s="451"/>
      <c r="ZM17" s="451"/>
      <c r="ZN17" s="451"/>
      <c r="ZO17" s="451"/>
      <c r="ZP17" s="451"/>
      <c r="ZQ17" s="451"/>
      <c r="ZR17" s="451"/>
      <c r="ZS17" s="451"/>
      <c r="ZT17" s="451"/>
      <c r="ZU17" s="451"/>
      <c r="ZV17" s="451"/>
      <c r="ZW17" s="451"/>
      <c r="ZX17" s="451"/>
      <c r="ZY17" s="451"/>
      <c r="ZZ17" s="451"/>
      <c r="AAA17" s="451"/>
      <c r="AAB17" s="451"/>
      <c r="AAC17" s="451"/>
      <c r="AAD17" s="451"/>
      <c r="AAE17" s="451"/>
      <c r="AAF17" s="451"/>
      <c r="AAG17" s="451"/>
      <c r="AAH17" s="451"/>
      <c r="AAI17" s="451"/>
      <c r="AAJ17" s="451"/>
      <c r="AAK17" s="451"/>
      <c r="AAL17" s="451"/>
      <c r="AAM17" s="451"/>
      <c r="AAN17" s="451"/>
      <c r="AAO17" s="451"/>
      <c r="AAP17" s="451"/>
      <c r="AAQ17" s="451"/>
      <c r="AAR17" s="451"/>
      <c r="AAS17" s="451"/>
      <c r="AAT17" s="451"/>
      <c r="AAU17" s="451"/>
      <c r="AAV17" s="451"/>
      <c r="AAW17" s="451"/>
      <c r="AAX17" s="451"/>
      <c r="AAY17" s="451"/>
      <c r="AAZ17" s="451"/>
      <c r="ABA17" s="451"/>
      <c r="ABB17" s="451"/>
      <c r="ABC17" s="451"/>
      <c r="ABD17" s="451"/>
      <c r="ABE17" s="451"/>
      <c r="ABF17" s="451"/>
      <c r="ABG17" s="451"/>
      <c r="ABH17" s="451"/>
      <c r="ABI17" s="451"/>
      <c r="ABJ17" s="451"/>
      <c r="ABK17" s="451"/>
      <c r="ABL17" s="451"/>
      <c r="ABM17" s="451"/>
      <c r="ABN17" s="451"/>
      <c r="ABO17" s="451"/>
      <c r="ABP17" s="451"/>
      <c r="ABQ17" s="451"/>
      <c r="ABR17" s="451"/>
      <c r="ABS17" s="451"/>
      <c r="ABT17" s="451"/>
      <c r="ABU17" s="451"/>
      <c r="ABV17" s="451"/>
      <c r="ABW17" s="451"/>
      <c r="ABX17" s="451"/>
      <c r="ABY17" s="451"/>
      <c r="ABZ17" s="451"/>
      <c r="ACA17" s="451"/>
      <c r="ACB17" s="451"/>
      <c r="ACC17" s="451"/>
      <c r="ACD17" s="451"/>
      <c r="ACE17" s="451"/>
      <c r="ACF17" s="451"/>
      <c r="ACG17" s="451"/>
      <c r="ACH17" s="451"/>
      <c r="ACI17" s="451"/>
      <c r="ACJ17" s="451"/>
      <c r="ACK17" s="451"/>
      <c r="ACL17" s="451"/>
      <c r="ACM17" s="451"/>
      <c r="ACN17" s="451"/>
      <c r="ACO17" s="451"/>
      <c r="ACP17" s="451"/>
      <c r="ACQ17" s="451"/>
      <c r="ACR17" s="451"/>
      <c r="ACS17" s="451"/>
      <c r="ACT17" s="451"/>
      <c r="ACU17" s="451"/>
      <c r="ACV17" s="451"/>
      <c r="ACW17" s="451"/>
      <c r="ACX17" s="451"/>
      <c r="ACY17" s="451"/>
      <c r="ACZ17" s="451"/>
      <c r="ADA17" s="451"/>
      <c r="ADB17" s="451"/>
      <c r="ADC17" s="451"/>
      <c r="ADD17" s="451"/>
      <c r="ADE17" s="451"/>
      <c r="ADF17" s="451"/>
      <c r="ADG17" s="451"/>
      <c r="ADH17" s="451"/>
      <c r="ADI17" s="451"/>
      <c r="ADJ17" s="451"/>
      <c r="ADK17" s="451"/>
      <c r="ADL17" s="451"/>
      <c r="ADM17" s="451"/>
      <c r="ADN17" s="451"/>
      <c r="ADO17" s="451"/>
      <c r="ADP17" s="451"/>
      <c r="ADQ17" s="451"/>
      <c r="ADR17" s="451"/>
      <c r="ADS17" s="451"/>
      <c r="ADT17" s="451"/>
      <c r="ADU17" s="451"/>
      <c r="ADV17" s="451"/>
      <c r="ADW17" s="451"/>
      <c r="ADX17" s="451"/>
      <c r="ADY17" s="451"/>
      <c r="ADZ17" s="451"/>
      <c r="AEA17" s="451"/>
      <c r="AEB17" s="451"/>
      <c r="AEC17" s="451"/>
      <c r="AED17" s="451"/>
      <c r="AEE17" s="451"/>
      <c r="AEF17" s="451"/>
      <c r="AEG17" s="451"/>
      <c r="AEH17" s="451"/>
      <c r="AEI17" s="451"/>
      <c r="AEJ17" s="451"/>
      <c r="AEK17" s="451"/>
      <c r="AEL17" s="451"/>
      <c r="AEM17" s="451"/>
      <c r="AEN17" s="451"/>
      <c r="AEO17" s="451"/>
      <c r="AEP17" s="451"/>
      <c r="AEQ17" s="451"/>
      <c r="AER17" s="451"/>
      <c r="AES17" s="451"/>
      <c r="AET17" s="451"/>
      <c r="AEU17" s="451"/>
      <c r="AEV17" s="451"/>
      <c r="AEW17" s="451"/>
      <c r="AEX17" s="451"/>
      <c r="AEY17" s="451"/>
      <c r="AEZ17" s="451"/>
      <c r="AFA17" s="451"/>
      <c r="AFB17" s="451"/>
      <c r="AFC17" s="451"/>
      <c r="AFD17" s="451"/>
      <c r="AFE17" s="451"/>
      <c r="AFF17" s="451"/>
      <c r="AFG17" s="451"/>
      <c r="AFH17" s="451"/>
      <c r="AFI17" s="451"/>
      <c r="AFJ17" s="451"/>
      <c r="AFK17" s="451"/>
      <c r="AFL17" s="451"/>
      <c r="AFM17" s="451"/>
      <c r="AFN17" s="451"/>
      <c r="AFO17" s="451"/>
      <c r="AFP17" s="451"/>
      <c r="AFQ17" s="451"/>
      <c r="AFR17" s="451"/>
      <c r="AFS17" s="451"/>
      <c r="AFT17" s="451"/>
      <c r="AFU17" s="451"/>
      <c r="AFV17" s="451"/>
      <c r="AFW17" s="451"/>
      <c r="AFX17" s="451"/>
      <c r="AFY17" s="451"/>
      <c r="AFZ17" s="451"/>
      <c r="AGA17" s="451"/>
      <c r="AGB17" s="451"/>
      <c r="AGC17" s="451"/>
      <c r="AGD17" s="451"/>
      <c r="AGE17" s="451"/>
      <c r="AGF17" s="451"/>
      <c r="AGG17" s="451"/>
      <c r="AGH17" s="451"/>
      <c r="AGI17" s="451"/>
      <c r="AGJ17" s="451"/>
      <c r="AGK17" s="451"/>
      <c r="AGL17" s="451"/>
      <c r="AGM17" s="451"/>
      <c r="AGN17" s="451"/>
      <c r="AGO17" s="451"/>
      <c r="AGP17" s="451"/>
      <c r="AGQ17" s="451"/>
      <c r="AGR17" s="451"/>
      <c r="AGS17" s="451"/>
      <c r="AGT17" s="451"/>
      <c r="AGU17" s="451"/>
      <c r="AGV17" s="451"/>
      <c r="AGW17" s="451"/>
      <c r="AGX17" s="451"/>
      <c r="AGY17" s="451"/>
      <c r="AGZ17" s="451"/>
      <c r="AHA17" s="451"/>
      <c r="AHB17" s="451"/>
      <c r="AHC17" s="451"/>
      <c r="AHD17" s="451"/>
      <c r="AHE17" s="451"/>
      <c r="AHF17" s="451"/>
      <c r="AHG17" s="451"/>
      <c r="AHH17" s="451"/>
      <c r="AHI17" s="451"/>
      <c r="AHJ17" s="451"/>
      <c r="AHK17" s="451"/>
      <c r="AHL17" s="451"/>
      <c r="AHM17" s="451"/>
      <c r="AHN17" s="451"/>
      <c r="AHO17" s="451"/>
      <c r="AHP17" s="451"/>
      <c r="AHQ17" s="451"/>
      <c r="AHR17" s="451"/>
      <c r="AHS17" s="451"/>
      <c r="AHT17" s="451"/>
      <c r="AHU17" s="451"/>
      <c r="AHV17" s="451"/>
      <c r="AHW17" s="451"/>
      <c r="AHX17" s="451"/>
      <c r="AHY17" s="451"/>
      <c r="AHZ17" s="451"/>
      <c r="AIA17" s="451"/>
      <c r="AIB17" s="451"/>
      <c r="AIC17" s="451"/>
      <c r="AID17" s="451"/>
      <c r="AIE17" s="451"/>
      <c r="AIF17" s="451"/>
      <c r="AIG17" s="451"/>
      <c r="AIH17" s="451"/>
      <c r="AII17" s="451"/>
      <c r="AIJ17" s="451"/>
      <c r="AIK17" s="451"/>
      <c r="AIL17" s="451"/>
      <c r="AIM17" s="451"/>
      <c r="AIN17" s="451"/>
      <c r="AIO17" s="451"/>
      <c r="AIP17" s="451"/>
      <c r="AIQ17" s="451"/>
      <c r="AIR17" s="451"/>
      <c r="AIS17" s="451"/>
      <c r="AIT17" s="451"/>
      <c r="AIU17" s="451"/>
      <c r="AIV17" s="451"/>
      <c r="AIW17" s="451"/>
      <c r="AIX17" s="451"/>
      <c r="AIY17" s="451"/>
      <c r="AIZ17" s="451"/>
      <c r="AJA17" s="451"/>
      <c r="AJB17" s="451"/>
      <c r="AJC17" s="451"/>
      <c r="AJD17" s="451"/>
      <c r="AJE17" s="451"/>
      <c r="AJF17" s="451"/>
      <c r="AJG17" s="451"/>
      <c r="AJH17" s="451"/>
      <c r="AJI17" s="451"/>
      <c r="AJJ17" s="451"/>
      <c r="AJK17" s="451"/>
      <c r="AJL17" s="451"/>
      <c r="AJM17" s="451"/>
      <c r="AJN17" s="451"/>
      <c r="AJO17" s="451"/>
      <c r="AJP17" s="451"/>
      <c r="AJQ17" s="451"/>
      <c r="AJR17" s="451"/>
      <c r="AJS17" s="451"/>
      <c r="AJT17" s="451"/>
      <c r="AJU17" s="451"/>
      <c r="AJV17" s="451"/>
      <c r="AJW17" s="451"/>
      <c r="AJX17" s="451"/>
      <c r="AJY17" s="451"/>
      <c r="AJZ17" s="451"/>
      <c r="AKA17" s="451"/>
      <c r="AKB17" s="451"/>
      <c r="AKC17" s="451"/>
      <c r="AKD17" s="451"/>
      <c r="AKE17" s="451"/>
      <c r="AKF17" s="451"/>
      <c r="AKG17" s="451"/>
      <c r="AKH17" s="451"/>
      <c r="AKI17" s="451"/>
      <c r="AKJ17" s="451"/>
      <c r="AKK17" s="451"/>
      <c r="AKL17" s="451"/>
      <c r="AKM17" s="451"/>
      <c r="AKN17" s="451"/>
      <c r="AKO17" s="451"/>
      <c r="AKP17" s="451"/>
      <c r="AKQ17" s="451"/>
      <c r="AKR17" s="451"/>
      <c r="AKS17" s="451"/>
      <c r="AKT17" s="451"/>
      <c r="AKU17" s="451"/>
      <c r="AKV17" s="451"/>
      <c r="AKW17" s="451"/>
      <c r="AKX17" s="451"/>
      <c r="AKY17" s="451"/>
      <c r="AKZ17" s="451"/>
      <c r="ALA17" s="451"/>
      <c r="ALB17" s="451"/>
      <c r="ALC17" s="451"/>
      <c r="ALD17" s="451"/>
      <c r="ALE17" s="451"/>
      <c r="ALF17" s="451"/>
      <c r="ALG17" s="451"/>
      <c r="ALH17" s="451"/>
      <c r="ALI17" s="451"/>
      <c r="ALJ17" s="451"/>
      <c r="ALK17" s="451"/>
      <c r="ALL17" s="451"/>
      <c r="ALM17" s="451"/>
      <c r="ALN17" s="451"/>
      <c r="ALO17" s="451"/>
      <c r="ALP17" s="451"/>
      <c r="ALQ17" s="451"/>
      <c r="ALR17" s="451"/>
      <c r="ALS17" s="451"/>
      <c r="ALT17" s="451"/>
      <c r="ALU17" s="451"/>
      <c r="ALV17" s="451"/>
      <c r="ALW17" s="451"/>
      <c r="ALX17" s="451"/>
      <c r="ALY17" s="451"/>
      <c r="ALZ17" s="451"/>
      <c r="AMA17" s="451"/>
      <c r="AMB17" s="451"/>
      <c r="AMC17" s="451"/>
      <c r="AMD17" s="451"/>
      <c r="AME17" s="451"/>
      <c r="AMF17" s="451"/>
      <c r="AMG17" s="451"/>
      <c r="AMH17" s="451"/>
      <c r="AMI17" s="451"/>
      <c r="AMJ17" s="451"/>
      <c r="AMK17" s="451"/>
      <c r="AML17" s="451"/>
      <c r="AMM17" s="451"/>
      <c r="AMN17" s="451"/>
      <c r="AMO17" s="451"/>
      <c r="AMP17" s="451"/>
      <c r="AMQ17" s="451"/>
      <c r="AMR17" s="451"/>
      <c r="AMS17" s="451"/>
      <c r="AMT17" s="451"/>
      <c r="AMU17" s="451"/>
      <c r="AMV17" s="451"/>
      <c r="AMW17" s="451"/>
      <c r="AMX17" s="451"/>
      <c r="AMY17" s="451"/>
      <c r="AMZ17" s="451"/>
      <c r="ANA17" s="451"/>
      <c r="ANB17" s="451"/>
      <c r="ANC17" s="451"/>
      <c r="AND17" s="451"/>
      <c r="ANE17" s="451"/>
      <c r="ANF17" s="451"/>
      <c r="ANG17" s="451"/>
      <c r="ANH17" s="451"/>
      <c r="ANI17" s="451"/>
      <c r="ANJ17" s="451"/>
      <c r="ANK17" s="451"/>
      <c r="ANL17" s="451"/>
      <c r="ANM17" s="451"/>
      <c r="ANN17" s="451"/>
      <c r="ANO17" s="451"/>
      <c r="ANP17" s="451"/>
      <c r="ANQ17" s="451"/>
      <c r="ANR17" s="451"/>
      <c r="ANS17" s="451"/>
      <c r="ANT17" s="451"/>
      <c r="ANU17" s="451"/>
      <c r="ANV17" s="451"/>
      <c r="ANW17" s="451"/>
      <c r="ANX17" s="451"/>
      <c r="ANY17" s="451"/>
      <c r="ANZ17" s="451"/>
      <c r="AOA17" s="451"/>
      <c r="AOB17" s="451"/>
      <c r="AOC17" s="451"/>
      <c r="AOD17" s="451"/>
      <c r="AOE17" s="451"/>
      <c r="AOF17" s="451"/>
      <c r="AOG17" s="451"/>
      <c r="AOH17" s="451"/>
      <c r="AOI17" s="451"/>
      <c r="AOJ17" s="451"/>
      <c r="AOK17" s="451"/>
      <c r="AOL17" s="451"/>
      <c r="AOM17" s="451"/>
      <c r="AON17" s="451"/>
      <c r="AOO17" s="451"/>
      <c r="AOP17" s="451"/>
      <c r="AOQ17" s="451"/>
      <c r="AOR17" s="451"/>
      <c r="AOS17" s="451"/>
      <c r="AOT17" s="451"/>
      <c r="AOU17" s="451"/>
      <c r="AOV17" s="451"/>
      <c r="AOW17" s="451"/>
      <c r="AOX17" s="451"/>
      <c r="AOY17" s="451"/>
      <c r="AOZ17" s="451"/>
      <c r="APA17" s="451"/>
      <c r="APB17" s="451"/>
      <c r="APC17" s="451"/>
      <c r="APD17" s="451"/>
      <c r="APE17" s="451"/>
      <c r="APF17" s="451"/>
      <c r="APG17" s="451"/>
      <c r="APH17" s="451"/>
      <c r="API17" s="451"/>
      <c r="APJ17" s="451"/>
      <c r="APK17" s="451"/>
      <c r="APL17" s="451"/>
      <c r="APM17" s="451"/>
      <c r="APN17" s="451"/>
      <c r="APO17" s="451"/>
      <c r="APP17" s="451"/>
      <c r="APQ17" s="451"/>
      <c r="APR17" s="451"/>
      <c r="APS17" s="451"/>
      <c r="APT17" s="451"/>
      <c r="APU17" s="451"/>
      <c r="APV17" s="451"/>
      <c r="APW17" s="451"/>
      <c r="APX17" s="451"/>
      <c r="APY17" s="451"/>
      <c r="APZ17" s="451"/>
      <c r="AQA17" s="451"/>
      <c r="AQB17" s="451"/>
      <c r="AQC17" s="451"/>
      <c r="AQD17" s="451"/>
      <c r="AQE17" s="451"/>
      <c r="AQF17" s="451"/>
      <c r="AQG17" s="451"/>
      <c r="AQH17" s="451"/>
      <c r="AQI17" s="451"/>
      <c r="AQJ17" s="451"/>
      <c r="AQK17" s="451"/>
      <c r="AQL17" s="451"/>
      <c r="AQM17" s="451"/>
      <c r="AQN17" s="451"/>
      <c r="AQO17" s="451"/>
      <c r="AQP17" s="451"/>
      <c r="AQQ17" s="451"/>
      <c r="AQR17" s="451"/>
      <c r="AQS17" s="451"/>
      <c r="AQT17" s="451"/>
      <c r="AQU17" s="451"/>
      <c r="AQV17" s="451"/>
      <c r="AQW17" s="451"/>
      <c r="AQX17" s="451"/>
      <c r="AQY17" s="451"/>
      <c r="AQZ17" s="451"/>
      <c r="ARA17" s="451"/>
      <c r="ARB17" s="451"/>
      <c r="ARC17" s="451"/>
      <c r="ARD17" s="451"/>
      <c r="ARE17" s="451"/>
      <c r="ARF17" s="451"/>
      <c r="ARG17" s="451"/>
      <c r="ARH17" s="451"/>
      <c r="ARI17" s="451"/>
      <c r="ARJ17" s="451"/>
      <c r="ARK17" s="451"/>
      <c r="ARL17" s="451"/>
      <c r="ARM17" s="451"/>
      <c r="ARN17" s="451"/>
      <c r="ARO17" s="451"/>
      <c r="ARP17" s="451"/>
      <c r="ARQ17" s="451"/>
      <c r="ARR17" s="451"/>
      <c r="ARS17" s="451"/>
      <c r="ART17" s="451"/>
      <c r="ARU17" s="451"/>
      <c r="ARV17" s="451"/>
      <c r="ARW17" s="451"/>
      <c r="ARX17" s="451"/>
      <c r="ARY17" s="451"/>
      <c r="ARZ17" s="451"/>
      <c r="ASA17" s="451"/>
      <c r="ASB17" s="451"/>
      <c r="ASC17" s="451"/>
      <c r="ASD17" s="451"/>
      <c r="ASE17" s="451"/>
      <c r="ASF17" s="451"/>
      <c r="ASG17" s="451"/>
      <c r="ASH17" s="451"/>
      <c r="ASI17" s="451"/>
      <c r="ASJ17" s="451"/>
      <c r="ASK17" s="451"/>
      <c r="ASL17" s="451"/>
      <c r="ASM17" s="451"/>
      <c r="ASN17" s="451"/>
      <c r="ASO17" s="451"/>
      <c r="ASP17" s="451"/>
      <c r="ASQ17" s="451"/>
      <c r="ASR17" s="451"/>
      <c r="ASS17" s="451"/>
      <c r="AST17" s="451"/>
      <c r="ASU17" s="451"/>
      <c r="ASV17" s="451"/>
      <c r="ASW17" s="451"/>
      <c r="ASX17" s="451"/>
      <c r="ASY17" s="451"/>
      <c r="ASZ17" s="451"/>
      <c r="ATA17" s="451"/>
      <c r="ATB17" s="451"/>
      <c r="ATC17" s="451"/>
      <c r="ATD17" s="451"/>
      <c r="ATE17" s="451"/>
      <c r="ATF17" s="451"/>
      <c r="ATG17" s="451"/>
      <c r="ATH17" s="451"/>
      <c r="ATI17" s="451"/>
      <c r="ATJ17" s="451"/>
      <c r="ATK17" s="451"/>
      <c r="ATL17" s="451"/>
      <c r="ATM17" s="451"/>
      <c r="ATN17" s="451"/>
      <c r="ATO17" s="451"/>
      <c r="ATP17" s="451"/>
      <c r="ATQ17" s="451"/>
      <c r="ATR17" s="451"/>
      <c r="ATS17" s="451"/>
      <c r="ATT17" s="451"/>
      <c r="ATU17" s="451"/>
      <c r="ATV17" s="451"/>
      <c r="ATW17" s="451"/>
      <c r="ATX17" s="451"/>
      <c r="ATY17" s="451"/>
      <c r="ATZ17" s="451"/>
      <c r="AUA17" s="451"/>
      <c r="AUB17" s="451"/>
      <c r="AUC17" s="451"/>
      <c r="AUD17" s="451"/>
      <c r="AUE17" s="451"/>
      <c r="AUF17" s="451"/>
      <c r="AUG17" s="451"/>
      <c r="AUH17" s="451"/>
      <c r="AUI17" s="451"/>
      <c r="AUJ17" s="451"/>
      <c r="AUK17" s="451"/>
      <c r="AUL17" s="451"/>
      <c r="AUM17" s="451"/>
      <c r="AUN17" s="451"/>
      <c r="AUO17" s="451"/>
      <c r="AUP17" s="451"/>
      <c r="AUQ17" s="451"/>
      <c r="AUR17" s="451"/>
      <c r="AUS17" s="451"/>
      <c r="AUT17" s="451"/>
      <c r="AUU17" s="451"/>
      <c r="AUV17" s="451"/>
      <c r="AUW17" s="451"/>
      <c r="AUX17" s="451"/>
      <c r="AUY17" s="451"/>
      <c r="AUZ17" s="451"/>
      <c r="AVA17" s="451"/>
      <c r="AVB17" s="451"/>
      <c r="AVC17" s="451"/>
      <c r="AVD17" s="451"/>
      <c r="AVE17" s="451"/>
      <c r="AVF17" s="451"/>
      <c r="AVG17" s="451"/>
      <c r="AVH17" s="451"/>
      <c r="AVI17" s="451"/>
      <c r="AVJ17" s="451"/>
      <c r="AVK17" s="451"/>
      <c r="AVL17" s="451"/>
      <c r="AVM17" s="451"/>
      <c r="AVN17" s="451"/>
      <c r="AVO17" s="451"/>
      <c r="AVP17" s="451"/>
      <c r="AVQ17" s="451"/>
      <c r="AVR17" s="451"/>
      <c r="AVS17" s="451"/>
      <c r="AVT17" s="451"/>
      <c r="AVU17" s="451"/>
      <c r="AVV17" s="451"/>
      <c r="AVW17" s="451"/>
      <c r="AVX17" s="451"/>
      <c r="AVY17" s="451"/>
      <c r="AVZ17" s="451"/>
      <c r="AWA17" s="451"/>
      <c r="AWB17" s="451"/>
      <c r="AWC17" s="451"/>
      <c r="AWD17" s="451"/>
      <c r="AWE17" s="451"/>
      <c r="AWF17" s="451"/>
      <c r="AWG17" s="451"/>
      <c r="AWH17" s="451"/>
      <c r="AWI17" s="451"/>
      <c r="AWJ17" s="451"/>
      <c r="AWK17" s="451"/>
      <c r="AWL17" s="451"/>
      <c r="AWM17" s="451"/>
      <c r="AWN17" s="451"/>
      <c r="AWO17" s="451"/>
      <c r="AWP17" s="451"/>
      <c r="AWQ17" s="451"/>
      <c r="AWR17" s="451"/>
      <c r="AWS17" s="451"/>
      <c r="AWT17" s="451"/>
      <c r="AWU17" s="451"/>
      <c r="AWV17" s="451"/>
      <c r="AWW17" s="451"/>
      <c r="AWX17" s="451"/>
      <c r="AWY17" s="451"/>
      <c r="AWZ17" s="451"/>
      <c r="AXA17" s="451"/>
      <c r="AXB17" s="451"/>
      <c r="AXC17" s="451"/>
      <c r="AXD17" s="451"/>
      <c r="AXE17" s="451"/>
      <c r="AXF17" s="451"/>
      <c r="AXG17" s="451"/>
      <c r="AXH17" s="451"/>
      <c r="AXI17" s="451"/>
      <c r="AXJ17" s="451"/>
      <c r="AXK17" s="451"/>
      <c r="AXL17" s="451"/>
      <c r="AXM17" s="451"/>
      <c r="AXN17" s="451"/>
      <c r="AXO17" s="451"/>
      <c r="AXP17" s="451"/>
      <c r="AXQ17" s="451"/>
      <c r="AXR17" s="451"/>
      <c r="AXS17" s="451"/>
      <c r="AXT17" s="451"/>
      <c r="AXU17" s="451"/>
      <c r="AXV17" s="451"/>
      <c r="AXW17" s="451"/>
      <c r="AXX17" s="451"/>
      <c r="AXY17" s="451"/>
      <c r="AXZ17" s="451"/>
      <c r="AYA17" s="451"/>
      <c r="AYB17" s="451"/>
      <c r="AYC17" s="451"/>
      <c r="AYD17" s="451"/>
      <c r="AYE17" s="451"/>
      <c r="AYF17" s="451"/>
      <c r="AYG17" s="451"/>
      <c r="AYH17" s="451"/>
      <c r="AYI17" s="451"/>
      <c r="AYJ17" s="451"/>
      <c r="AYK17" s="451"/>
      <c r="AYL17" s="451"/>
      <c r="AYM17" s="451"/>
      <c r="AYN17" s="451"/>
      <c r="AYO17" s="451"/>
      <c r="AYP17" s="451"/>
      <c r="AYQ17" s="451"/>
      <c r="AYR17" s="451"/>
      <c r="AYS17" s="451"/>
      <c r="AYT17" s="451"/>
      <c r="AYU17" s="451"/>
      <c r="AYV17" s="451"/>
      <c r="AYW17" s="451"/>
      <c r="AYX17" s="451"/>
      <c r="AYY17" s="451"/>
      <c r="AYZ17" s="451"/>
      <c r="AZA17" s="451"/>
      <c r="AZB17" s="451"/>
      <c r="AZC17" s="451"/>
      <c r="AZD17" s="451"/>
      <c r="AZE17" s="451"/>
      <c r="AZF17" s="451"/>
      <c r="AZG17" s="451"/>
      <c r="AZH17" s="451"/>
      <c r="AZI17" s="451"/>
      <c r="AZJ17" s="451"/>
      <c r="AZK17" s="451"/>
      <c r="AZL17" s="451"/>
      <c r="AZM17" s="451"/>
      <c r="AZN17" s="451"/>
      <c r="AZO17" s="451"/>
      <c r="AZP17" s="451"/>
      <c r="AZQ17" s="451"/>
      <c r="AZR17" s="451"/>
      <c r="AZS17" s="451"/>
      <c r="AZT17" s="451"/>
      <c r="AZU17" s="451"/>
      <c r="AZV17" s="451"/>
      <c r="AZW17" s="451"/>
      <c r="AZX17" s="451"/>
      <c r="AZY17" s="451"/>
      <c r="AZZ17" s="451"/>
      <c r="BAA17" s="451"/>
      <c r="BAB17" s="451"/>
      <c r="BAC17" s="451"/>
      <c r="BAD17" s="451"/>
      <c r="BAE17" s="451"/>
      <c r="BAF17" s="451"/>
      <c r="BAG17" s="451"/>
      <c r="BAH17" s="451"/>
      <c r="BAI17" s="451"/>
      <c r="BAJ17" s="451"/>
      <c r="BAK17" s="451"/>
      <c r="BAL17" s="451"/>
      <c r="BAM17" s="451"/>
      <c r="BAN17" s="451"/>
      <c r="BAO17" s="451"/>
      <c r="BAP17" s="451"/>
      <c r="BAQ17" s="451"/>
      <c r="BAR17" s="451"/>
      <c r="BAS17" s="451"/>
      <c r="BAT17" s="451"/>
      <c r="BAU17" s="451"/>
      <c r="BAV17" s="451"/>
      <c r="BAW17" s="451"/>
      <c r="BAX17" s="451"/>
      <c r="BAY17" s="451"/>
      <c r="BAZ17" s="451"/>
      <c r="BBA17" s="451"/>
      <c r="BBB17" s="451"/>
      <c r="BBC17" s="451"/>
      <c r="BBD17" s="451"/>
      <c r="BBE17" s="451"/>
      <c r="BBF17" s="451"/>
      <c r="BBG17" s="451"/>
      <c r="BBH17" s="451"/>
      <c r="BBI17" s="451"/>
      <c r="BBJ17" s="451"/>
      <c r="BBK17" s="451"/>
      <c r="BBL17" s="451"/>
      <c r="BBM17" s="451"/>
      <c r="BBN17" s="451"/>
      <c r="BBO17" s="451"/>
      <c r="BBP17" s="451"/>
      <c r="BBQ17" s="451"/>
      <c r="BBR17" s="451"/>
      <c r="BBS17" s="451"/>
      <c r="BBT17" s="451"/>
      <c r="BBU17" s="451"/>
      <c r="BBV17" s="451"/>
      <c r="BBW17" s="451"/>
      <c r="BBX17" s="451"/>
      <c r="BBY17" s="451"/>
      <c r="BBZ17" s="451"/>
      <c r="BCA17" s="451"/>
      <c r="BCB17" s="451"/>
      <c r="BCC17" s="451"/>
      <c r="BCD17" s="451"/>
      <c r="BCE17" s="451"/>
      <c r="BCF17" s="451"/>
      <c r="BCG17" s="451"/>
      <c r="BCH17" s="451"/>
      <c r="BCI17" s="451"/>
      <c r="BCJ17" s="451"/>
      <c r="BCK17" s="451"/>
      <c r="BCL17" s="451"/>
      <c r="BCM17" s="451"/>
      <c r="BCN17" s="451"/>
      <c r="BCO17" s="451"/>
      <c r="BCP17" s="451"/>
      <c r="BCQ17" s="451"/>
      <c r="BCR17" s="451"/>
      <c r="BCS17" s="451"/>
      <c r="BCT17" s="451"/>
      <c r="BCU17" s="451"/>
      <c r="BCV17" s="451"/>
      <c r="BCW17" s="451"/>
      <c r="BCX17" s="451"/>
      <c r="BCY17" s="451"/>
      <c r="BCZ17" s="451"/>
      <c r="BDA17" s="451"/>
      <c r="BDB17" s="451"/>
      <c r="BDC17" s="451"/>
      <c r="BDD17" s="451"/>
      <c r="BDE17" s="451"/>
      <c r="BDF17" s="451"/>
      <c r="BDG17" s="451"/>
      <c r="BDH17" s="451"/>
      <c r="BDI17" s="451"/>
      <c r="BDJ17" s="451"/>
      <c r="BDK17" s="451"/>
      <c r="BDL17" s="451"/>
      <c r="BDM17" s="451"/>
      <c r="BDN17" s="451"/>
      <c r="BDO17" s="451"/>
      <c r="BDP17" s="451"/>
      <c r="BDQ17" s="451"/>
      <c r="BDR17" s="451"/>
      <c r="BDS17" s="451"/>
      <c r="BDT17" s="451"/>
      <c r="BDU17" s="451"/>
      <c r="BDV17" s="451"/>
      <c r="BDW17" s="451"/>
      <c r="BDX17" s="451"/>
      <c r="BDY17" s="451"/>
      <c r="BDZ17" s="451"/>
      <c r="BEA17" s="451"/>
      <c r="BEB17" s="451"/>
      <c r="BEC17" s="451"/>
      <c r="BED17" s="451"/>
      <c r="BEE17" s="451"/>
      <c r="BEF17" s="451"/>
      <c r="BEG17" s="451"/>
      <c r="BEH17" s="451"/>
      <c r="BEI17" s="451"/>
      <c r="BEJ17" s="451"/>
      <c r="BEK17" s="451"/>
      <c r="BEL17" s="451"/>
      <c r="BEM17" s="451"/>
      <c r="BEN17" s="451"/>
      <c r="BEO17" s="451"/>
      <c r="BEP17" s="451"/>
      <c r="BEQ17" s="451"/>
      <c r="BER17" s="451"/>
      <c r="BES17" s="451"/>
      <c r="BET17" s="451"/>
      <c r="BEU17" s="451"/>
      <c r="BEV17" s="451"/>
      <c r="BEW17" s="451"/>
      <c r="BEX17" s="451"/>
      <c r="BEY17" s="451"/>
      <c r="BEZ17" s="451"/>
      <c r="BFA17" s="451"/>
      <c r="BFB17" s="451"/>
      <c r="BFC17" s="451"/>
      <c r="BFD17" s="451"/>
      <c r="BFE17" s="451"/>
      <c r="BFF17" s="451"/>
      <c r="BFG17" s="451"/>
      <c r="BFH17" s="451"/>
      <c r="BFI17" s="451"/>
      <c r="BFJ17" s="451"/>
      <c r="BFK17" s="451"/>
      <c r="BFL17" s="451"/>
      <c r="BFM17" s="451"/>
      <c r="BFN17" s="451"/>
      <c r="BFO17" s="451"/>
      <c r="BFP17" s="451"/>
      <c r="BFQ17" s="451"/>
      <c r="BFR17" s="451"/>
      <c r="BFS17" s="451"/>
      <c r="BFT17" s="451"/>
      <c r="BFU17" s="451"/>
      <c r="BFV17" s="451"/>
      <c r="BFW17" s="451"/>
      <c r="BFX17" s="451"/>
      <c r="BFY17" s="451"/>
      <c r="BFZ17" s="451"/>
      <c r="BGA17" s="451"/>
      <c r="BGB17" s="451"/>
      <c r="BGC17" s="451"/>
      <c r="BGD17" s="451"/>
      <c r="BGE17" s="451"/>
      <c r="BGF17" s="451"/>
      <c r="BGG17" s="451"/>
      <c r="BGH17" s="451"/>
      <c r="BGI17" s="451"/>
      <c r="BGJ17" s="451"/>
      <c r="BGK17" s="451"/>
      <c r="BGL17" s="451"/>
      <c r="BGM17" s="451"/>
      <c r="BGN17" s="451"/>
      <c r="BGO17" s="451"/>
      <c r="BGP17" s="451"/>
      <c r="BGQ17" s="451"/>
      <c r="BGR17" s="451"/>
      <c r="BGS17" s="451"/>
      <c r="BGT17" s="451"/>
      <c r="BGU17" s="451"/>
      <c r="BGV17" s="451"/>
      <c r="BGW17" s="451"/>
      <c r="BGX17" s="451"/>
      <c r="BGY17" s="451"/>
      <c r="BGZ17" s="451"/>
      <c r="BHA17" s="451"/>
      <c r="BHB17" s="451"/>
      <c r="BHC17" s="451"/>
      <c r="BHD17" s="451"/>
      <c r="BHE17" s="451"/>
      <c r="BHF17" s="451"/>
      <c r="BHG17" s="451"/>
      <c r="BHH17" s="451"/>
      <c r="BHI17" s="451"/>
      <c r="BHJ17" s="451"/>
      <c r="BHK17" s="451"/>
      <c r="BHL17" s="451"/>
      <c r="BHM17" s="451"/>
      <c r="BHN17" s="451"/>
      <c r="BHO17" s="451"/>
      <c r="BHP17" s="451"/>
      <c r="BHQ17" s="451"/>
      <c r="BHR17" s="451"/>
      <c r="BHS17" s="451"/>
      <c r="BHT17" s="451"/>
      <c r="BHU17" s="451"/>
      <c r="BHV17" s="451"/>
      <c r="BHW17" s="451"/>
      <c r="BHX17" s="451"/>
      <c r="BHY17" s="451"/>
      <c r="BHZ17" s="451"/>
      <c r="BIA17" s="451"/>
      <c r="BIB17" s="451"/>
      <c r="BIC17" s="451"/>
      <c r="BID17" s="451"/>
      <c r="BIE17" s="451"/>
      <c r="BIF17" s="451"/>
      <c r="BIG17" s="451"/>
      <c r="BIH17" s="451"/>
      <c r="BII17" s="451"/>
      <c r="BIJ17" s="451"/>
      <c r="BIK17" s="451"/>
      <c r="BIL17" s="451"/>
      <c r="BIM17" s="451"/>
      <c r="BIN17" s="451"/>
      <c r="BIO17" s="451"/>
      <c r="BIP17" s="451"/>
      <c r="BIQ17" s="451"/>
      <c r="BIR17" s="451"/>
      <c r="BIS17" s="451"/>
      <c r="BIT17" s="451"/>
      <c r="BIU17" s="451"/>
      <c r="BIV17" s="451"/>
      <c r="BIW17" s="451"/>
      <c r="BIX17" s="451"/>
      <c r="BIY17" s="451"/>
      <c r="BIZ17" s="451"/>
      <c r="BJA17" s="451"/>
      <c r="BJB17" s="451"/>
      <c r="BJC17" s="451"/>
      <c r="BJD17" s="451"/>
      <c r="BJE17" s="451"/>
      <c r="BJF17" s="451"/>
      <c r="BJG17" s="451"/>
      <c r="BJH17" s="451"/>
      <c r="BJI17" s="451"/>
      <c r="BJJ17" s="451"/>
      <c r="BJK17" s="451"/>
      <c r="BJL17" s="451"/>
      <c r="BJM17" s="451"/>
      <c r="BJN17" s="451"/>
      <c r="BJO17" s="451"/>
      <c r="BJP17" s="451"/>
      <c r="BJQ17" s="451"/>
      <c r="BJR17" s="451"/>
      <c r="BJS17" s="451"/>
      <c r="BJT17" s="451"/>
      <c r="BJU17" s="451"/>
      <c r="BJV17" s="451"/>
      <c r="BJW17" s="451"/>
      <c r="BJX17" s="451"/>
      <c r="BJY17" s="451"/>
      <c r="BJZ17" s="451"/>
      <c r="BKA17" s="451"/>
      <c r="BKB17" s="451"/>
      <c r="BKC17" s="451"/>
      <c r="BKD17" s="451"/>
      <c r="BKE17" s="451"/>
      <c r="BKF17" s="451"/>
      <c r="BKG17" s="451"/>
      <c r="BKH17" s="451"/>
      <c r="BKI17" s="451"/>
      <c r="BKJ17" s="451"/>
      <c r="BKK17" s="451"/>
      <c r="BKL17" s="451"/>
      <c r="BKM17" s="451"/>
      <c r="BKN17" s="451"/>
      <c r="BKO17" s="451"/>
      <c r="BKP17" s="451"/>
      <c r="BKQ17" s="451"/>
      <c r="BKR17" s="451"/>
      <c r="BKS17" s="451"/>
      <c r="BKT17" s="451"/>
      <c r="BKU17" s="451"/>
      <c r="BKV17" s="451"/>
      <c r="BKW17" s="451"/>
      <c r="BKX17" s="451"/>
      <c r="BKY17" s="451"/>
      <c r="BKZ17" s="451"/>
      <c r="BLA17" s="451"/>
      <c r="BLB17" s="451"/>
      <c r="BLC17" s="451"/>
      <c r="BLD17" s="451"/>
      <c r="BLE17" s="451"/>
      <c r="BLF17" s="451"/>
      <c r="BLG17" s="451"/>
      <c r="BLH17" s="451"/>
      <c r="BLI17" s="451"/>
      <c r="BLJ17" s="451"/>
      <c r="BLK17" s="451"/>
      <c r="BLL17" s="451"/>
      <c r="BLM17" s="451"/>
      <c r="BLN17" s="451"/>
      <c r="BLO17" s="451"/>
      <c r="BLP17" s="451"/>
      <c r="BLQ17" s="451"/>
      <c r="BLR17" s="451"/>
      <c r="BLS17" s="451"/>
      <c r="BLT17" s="451"/>
      <c r="BLU17" s="451"/>
      <c r="BLV17" s="451"/>
      <c r="BLW17" s="451"/>
      <c r="BLX17" s="451"/>
      <c r="BLY17" s="451"/>
      <c r="BLZ17" s="451"/>
      <c r="BMA17" s="451"/>
      <c r="BMB17" s="451"/>
      <c r="BMC17" s="451"/>
      <c r="BMD17" s="451"/>
      <c r="BME17" s="451"/>
      <c r="BMF17" s="451"/>
      <c r="BMG17" s="451"/>
      <c r="BMH17" s="451"/>
      <c r="BMI17" s="451"/>
      <c r="BMJ17" s="451"/>
      <c r="BMK17" s="451"/>
      <c r="BML17" s="451"/>
      <c r="BMM17" s="451"/>
      <c r="BMN17" s="451"/>
      <c r="BMO17" s="451"/>
      <c r="BMP17" s="451"/>
      <c r="BMQ17" s="451"/>
      <c r="BMR17" s="451"/>
      <c r="BMS17" s="451"/>
      <c r="BMT17" s="451"/>
      <c r="BMU17" s="451"/>
      <c r="BMV17" s="451"/>
      <c r="BMW17" s="451"/>
      <c r="BMX17" s="451"/>
      <c r="BMY17" s="451"/>
      <c r="BMZ17" s="451"/>
      <c r="BNA17" s="451"/>
      <c r="BNB17" s="451"/>
      <c r="BNC17" s="451"/>
      <c r="BND17" s="451"/>
      <c r="BNE17" s="451"/>
      <c r="BNF17" s="451"/>
      <c r="BNG17" s="451"/>
      <c r="BNH17" s="451"/>
      <c r="BNI17" s="451"/>
      <c r="BNJ17" s="451"/>
      <c r="BNK17" s="451"/>
      <c r="BNL17" s="451"/>
      <c r="BNM17" s="451"/>
      <c r="BNN17" s="451"/>
      <c r="BNO17" s="451"/>
      <c r="BNP17" s="451"/>
      <c r="BNQ17" s="451"/>
      <c r="BNR17" s="451"/>
      <c r="BNS17" s="451"/>
      <c r="BNT17" s="451"/>
      <c r="BNU17" s="451"/>
      <c r="BNV17" s="451"/>
      <c r="BNW17" s="451"/>
      <c r="BNX17" s="451"/>
      <c r="BNY17" s="451"/>
      <c r="BNZ17" s="451"/>
      <c r="BOA17" s="451"/>
      <c r="BOB17" s="451"/>
      <c r="BOC17" s="451"/>
      <c r="BOD17" s="451"/>
      <c r="BOE17" s="451"/>
      <c r="BOF17" s="451"/>
      <c r="BOG17" s="451"/>
      <c r="BOH17" s="451"/>
      <c r="BOI17" s="451"/>
      <c r="BOJ17" s="451"/>
      <c r="BOK17" s="451"/>
      <c r="BOL17" s="451"/>
      <c r="BOM17" s="451"/>
      <c r="BON17" s="451"/>
      <c r="BOO17" s="451"/>
      <c r="BOP17" s="451"/>
      <c r="BOQ17" s="451"/>
      <c r="BOR17" s="451"/>
      <c r="BOS17" s="451"/>
      <c r="BOT17" s="451"/>
      <c r="BOU17" s="451"/>
      <c r="BOV17" s="451"/>
      <c r="BOW17" s="451"/>
      <c r="BOX17" s="451"/>
      <c r="BOY17" s="451"/>
      <c r="BOZ17" s="451"/>
      <c r="BPA17" s="451"/>
      <c r="BPB17" s="451"/>
      <c r="BPC17" s="451"/>
      <c r="BPD17" s="451"/>
      <c r="BPE17" s="451"/>
      <c r="BPF17" s="451"/>
      <c r="BPG17" s="451"/>
      <c r="BPH17" s="451"/>
      <c r="BPI17" s="451"/>
      <c r="BPJ17" s="451"/>
      <c r="BPK17" s="451"/>
      <c r="BPL17" s="451"/>
      <c r="BPM17" s="451"/>
      <c r="BPN17" s="451"/>
      <c r="BPO17" s="451"/>
      <c r="BPP17" s="451"/>
      <c r="BPQ17" s="451"/>
      <c r="BPR17" s="451"/>
      <c r="BPS17" s="451"/>
      <c r="BPT17" s="451"/>
      <c r="BPU17" s="451"/>
      <c r="BPV17" s="451"/>
      <c r="BPW17" s="451"/>
      <c r="BPX17" s="451"/>
      <c r="BPY17" s="451"/>
      <c r="BPZ17" s="451"/>
      <c r="BQA17" s="451"/>
      <c r="BQB17" s="451"/>
      <c r="BQC17" s="451"/>
      <c r="BQD17" s="451"/>
      <c r="BQE17" s="451"/>
      <c r="BQF17" s="451"/>
      <c r="BQG17" s="451"/>
      <c r="BQH17" s="451"/>
      <c r="BQI17" s="451"/>
      <c r="BQJ17" s="451"/>
      <c r="BQK17" s="451"/>
      <c r="BQL17" s="451"/>
      <c r="BQM17" s="451"/>
      <c r="BQN17" s="451"/>
      <c r="BQO17" s="451"/>
      <c r="BQP17" s="451"/>
      <c r="BQQ17" s="451"/>
      <c r="BQR17" s="451"/>
      <c r="BQS17" s="451"/>
      <c r="BQT17" s="451"/>
      <c r="BQU17" s="451"/>
      <c r="BQV17" s="451"/>
      <c r="BQW17" s="451"/>
      <c r="BQX17" s="451"/>
      <c r="BQY17" s="451"/>
      <c r="BQZ17" s="451"/>
      <c r="BRA17" s="451"/>
      <c r="BRB17" s="451"/>
      <c r="BRC17" s="451"/>
      <c r="BRD17" s="451"/>
      <c r="BRE17" s="451"/>
      <c r="BRF17" s="451"/>
      <c r="BRG17" s="451"/>
      <c r="BRH17" s="451"/>
      <c r="BRI17" s="451"/>
      <c r="BRJ17" s="451"/>
      <c r="BRK17" s="451"/>
      <c r="BRL17" s="451"/>
      <c r="BRM17" s="451"/>
      <c r="BRN17" s="451"/>
      <c r="BRO17" s="451"/>
      <c r="BRP17" s="451"/>
      <c r="BRQ17" s="451"/>
      <c r="BRR17" s="451"/>
      <c r="BRS17" s="451"/>
      <c r="BRT17" s="451"/>
      <c r="BRU17" s="451"/>
      <c r="BRV17" s="451"/>
      <c r="BRW17" s="451"/>
      <c r="BRX17" s="451"/>
      <c r="BRY17" s="451"/>
      <c r="BRZ17" s="451"/>
      <c r="BSA17" s="451"/>
      <c r="BSB17" s="451"/>
      <c r="BSC17" s="451"/>
      <c r="BSD17" s="451"/>
      <c r="BSE17" s="451"/>
      <c r="BSF17" s="451"/>
      <c r="BSG17" s="451"/>
      <c r="BSH17" s="451"/>
      <c r="BSI17" s="451"/>
      <c r="BSJ17" s="451"/>
      <c r="BSK17" s="451"/>
      <c r="BSL17" s="451"/>
      <c r="BSM17" s="451"/>
      <c r="BSN17" s="451"/>
      <c r="BSO17" s="451"/>
      <c r="BSP17" s="451"/>
      <c r="BSQ17" s="451"/>
      <c r="BSR17" s="451"/>
      <c r="BSS17" s="451"/>
      <c r="BST17" s="451"/>
      <c r="BSU17" s="451"/>
      <c r="BSV17" s="451"/>
      <c r="BSW17" s="451"/>
      <c r="BSX17" s="451"/>
      <c r="BSY17" s="451"/>
      <c r="BSZ17" s="451"/>
      <c r="BTA17" s="451"/>
      <c r="BTB17" s="451"/>
      <c r="BTC17" s="451"/>
      <c r="BTD17" s="451"/>
      <c r="BTE17" s="451"/>
      <c r="BTF17" s="451"/>
      <c r="BTG17" s="451"/>
      <c r="BTH17" s="451"/>
      <c r="BTI17" s="451"/>
      <c r="BTJ17" s="451"/>
      <c r="BTK17" s="451"/>
      <c r="BTL17" s="451"/>
      <c r="BTM17" s="451"/>
      <c r="BTN17" s="451"/>
      <c r="BTO17" s="451"/>
      <c r="BTP17" s="451"/>
      <c r="BTQ17" s="451"/>
      <c r="BTR17" s="451"/>
      <c r="BTS17" s="451"/>
      <c r="BTT17" s="451"/>
      <c r="BTU17" s="451"/>
      <c r="BTV17" s="451"/>
      <c r="BTW17" s="451"/>
      <c r="BTX17" s="451"/>
      <c r="BTY17" s="451"/>
      <c r="BTZ17" s="451"/>
      <c r="BUA17" s="451"/>
      <c r="BUB17" s="451"/>
      <c r="BUC17" s="451"/>
      <c r="BUD17" s="451"/>
      <c r="BUE17" s="451"/>
      <c r="BUF17" s="451"/>
      <c r="BUG17" s="451"/>
      <c r="BUH17" s="451"/>
      <c r="BUI17" s="451"/>
      <c r="BUJ17" s="451"/>
      <c r="BUK17" s="451"/>
      <c r="BUL17" s="451"/>
      <c r="BUM17" s="451"/>
      <c r="BUN17" s="451"/>
      <c r="BUO17" s="451"/>
      <c r="BUP17" s="451"/>
      <c r="BUQ17" s="451"/>
      <c r="BUR17" s="451"/>
      <c r="BUS17" s="451"/>
      <c r="BUT17" s="451"/>
      <c r="BUU17" s="451"/>
      <c r="BUV17" s="451"/>
      <c r="BUW17" s="451"/>
      <c r="BUX17" s="451"/>
      <c r="BUY17" s="451"/>
      <c r="BUZ17" s="451"/>
      <c r="BVA17" s="451"/>
      <c r="BVB17" s="451"/>
      <c r="BVC17" s="451"/>
      <c r="BVD17" s="451"/>
      <c r="BVE17" s="451"/>
      <c r="BVF17" s="451"/>
      <c r="BVG17" s="451"/>
      <c r="BVH17" s="451"/>
      <c r="BVI17" s="451"/>
      <c r="BVJ17" s="451"/>
      <c r="BVK17" s="451"/>
      <c r="BVL17" s="451"/>
      <c r="BVM17" s="451"/>
      <c r="BVN17" s="451"/>
      <c r="BVO17" s="451"/>
      <c r="BVP17" s="451"/>
      <c r="BVQ17" s="451"/>
      <c r="BVR17" s="451"/>
      <c r="BVS17" s="451"/>
      <c r="BVT17" s="451"/>
      <c r="BVU17" s="451"/>
      <c r="BVV17" s="451"/>
      <c r="BVW17" s="451"/>
      <c r="BVX17" s="451"/>
      <c r="BVY17" s="451"/>
      <c r="BVZ17" s="451"/>
      <c r="BWA17" s="451"/>
      <c r="BWB17" s="451"/>
      <c r="BWC17" s="451"/>
      <c r="BWD17" s="451"/>
      <c r="BWE17" s="451"/>
      <c r="BWF17" s="451"/>
      <c r="BWG17" s="451"/>
      <c r="BWH17" s="451"/>
      <c r="BWI17" s="451"/>
      <c r="BWJ17" s="451"/>
      <c r="BWK17" s="451"/>
      <c r="BWL17" s="451"/>
      <c r="BWM17" s="451"/>
      <c r="BWN17" s="451"/>
      <c r="BWO17" s="451"/>
      <c r="BWP17" s="451"/>
      <c r="BWQ17" s="451"/>
      <c r="BWR17" s="451"/>
      <c r="BWS17" s="451"/>
      <c r="BWT17" s="451"/>
      <c r="BWU17" s="451"/>
      <c r="BWV17" s="451"/>
      <c r="BWW17" s="451"/>
      <c r="BWX17" s="451"/>
      <c r="BWY17" s="451"/>
      <c r="BWZ17" s="451"/>
      <c r="BXA17" s="451"/>
      <c r="BXB17" s="451"/>
      <c r="BXC17" s="451"/>
      <c r="BXD17" s="451"/>
      <c r="BXE17" s="451"/>
      <c r="BXF17" s="451"/>
      <c r="BXG17" s="451"/>
      <c r="BXH17" s="451"/>
      <c r="BXI17" s="451"/>
      <c r="BXJ17" s="451"/>
      <c r="BXK17" s="451"/>
      <c r="BXL17" s="451"/>
      <c r="BXM17" s="451"/>
      <c r="BXN17" s="451"/>
      <c r="BXO17" s="451"/>
      <c r="BXP17" s="451"/>
      <c r="BXQ17" s="451"/>
      <c r="BXR17" s="451"/>
      <c r="BXS17" s="451"/>
      <c r="BXT17" s="451"/>
      <c r="BXU17" s="451"/>
      <c r="BXV17" s="451"/>
      <c r="BXW17" s="451"/>
      <c r="BXX17" s="451"/>
      <c r="BXY17" s="451"/>
      <c r="BXZ17" s="451"/>
      <c r="BYA17" s="451"/>
      <c r="BYB17" s="451"/>
      <c r="BYC17" s="451"/>
      <c r="BYD17" s="451"/>
      <c r="BYE17" s="451"/>
      <c r="BYF17" s="451"/>
      <c r="BYG17" s="451"/>
      <c r="BYH17" s="451"/>
      <c r="BYI17" s="451"/>
      <c r="BYJ17" s="451"/>
      <c r="BYK17" s="451"/>
      <c r="BYL17" s="451"/>
      <c r="BYM17" s="451"/>
      <c r="BYN17" s="451"/>
      <c r="BYO17" s="451"/>
      <c r="BYP17" s="451"/>
      <c r="BYQ17" s="451"/>
      <c r="BYR17" s="451"/>
      <c r="BYS17" s="451"/>
      <c r="BYT17" s="451"/>
      <c r="BYU17" s="451"/>
      <c r="BYV17" s="451"/>
      <c r="BYW17" s="451"/>
      <c r="BYX17" s="451"/>
      <c r="BYY17" s="451"/>
      <c r="BYZ17" s="451"/>
      <c r="BZA17" s="451"/>
      <c r="BZB17" s="451"/>
      <c r="BZC17" s="451"/>
      <c r="BZD17" s="451"/>
      <c r="BZE17" s="451"/>
      <c r="BZF17" s="451"/>
      <c r="BZG17" s="451"/>
      <c r="BZH17" s="451"/>
      <c r="BZI17" s="451"/>
      <c r="BZJ17" s="451"/>
      <c r="BZK17" s="451"/>
      <c r="BZL17" s="451"/>
      <c r="BZM17" s="451"/>
      <c r="BZN17" s="451"/>
      <c r="BZO17" s="451"/>
      <c r="BZP17" s="451"/>
      <c r="BZQ17" s="451"/>
      <c r="BZR17" s="451"/>
      <c r="BZS17" s="451"/>
      <c r="BZT17" s="451"/>
      <c r="BZU17" s="451"/>
      <c r="BZV17" s="451"/>
      <c r="BZW17" s="451"/>
      <c r="BZX17" s="451"/>
      <c r="BZY17" s="451"/>
      <c r="BZZ17" s="451"/>
      <c r="CAA17" s="451"/>
      <c r="CAB17" s="451"/>
      <c r="CAC17" s="451"/>
      <c r="CAD17" s="451"/>
      <c r="CAE17" s="451"/>
      <c r="CAF17" s="451"/>
      <c r="CAG17" s="451"/>
      <c r="CAH17" s="451"/>
      <c r="CAI17" s="451"/>
      <c r="CAJ17" s="451"/>
      <c r="CAK17" s="451"/>
      <c r="CAL17" s="451"/>
      <c r="CAM17" s="451"/>
      <c r="CAN17" s="451"/>
      <c r="CAO17" s="451"/>
      <c r="CAP17" s="451"/>
      <c r="CAQ17" s="451"/>
      <c r="CAR17" s="451"/>
      <c r="CAS17" s="451"/>
      <c r="CAT17" s="451"/>
      <c r="CAU17" s="451"/>
      <c r="CAV17" s="451"/>
      <c r="CAW17" s="451"/>
      <c r="CAX17" s="451"/>
      <c r="CAY17" s="451"/>
      <c r="CAZ17" s="451"/>
      <c r="CBA17" s="451"/>
      <c r="CBB17" s="451"/>
      <c r="CBC17" s="451"/>
      <c r="CBD17" s="451"/>
      <c r="CBE17" s="451"/>
      <c r="CBF17" s="451"/>
      <c r="CBG17" s="451"/>
      <c r="CBH17" s="451"/>
      <c r="CBI17" s="451"/>
      <c r="CBJ17" s="451"/>
      <c r="CBK17" s="451"/>
      <c r="CBL17" s="451"/>
      <c r="CBM17" s="451"/>
      <c r="CBN17" s="451"/>
      <c r="CBO17" s="451"/>
      <c r="CBP17" s="451"/>
      <c r="CBQ17" s="451"/>
      <c r="CBR17" s="451"/>
      <c r="CBS17" s="451"/>
      <c r="CBT17" s="451"/>
      <c r="CBU17" s="451"/>
      <c r="CBV17" s="451"/>
      <c r="CBW17" s="451"/>
      <c r="CBX17" s="451"/>
      <c r="CBY17" s="451"/>
      <c r="CBZ17" s="451"/>
      <c r="CCA17" s="451"/>
      <c r="CCB17" s="451"/>
      <c r="CCC17" s="451"/>
      <c r="CCD17" s="451"/>
      <c r="CCE17" s="451"/>
      <c r="CCF17" s="451"/>
      <c r="CCG17" s="451"/>
      <c r="CCH17" s="451"/>
      <c r="CCI17" s="451"/>
      <c r="CCJ17" s="451"/>
      <c r="CCK17" s="451"/>
      <c r="CCL17" s="451"/>
      <c r="CCM17" s="451"/>
      <c r="CCN17" s="451"/>
      <c r="CCO17" s="451"/>
      <c r="CCP17" s="451"/>
      <c r="CCQ17" s="451"/>
      <c r="CCR17" s="451"/>
      <c r="CCS17" s="451"/>
      <c r="CCT17" s="451"/>
      <c r="CCU17" s="451"/>
      <c r="CCV17" s="451"/>
      <c r="CCW17" s="451"/>
      <c r="CCX17" s="451"/>
      <c r="CCY17" s="451"/>
      <c r="CCZ17" s="451"/>
      <c r="CDA17" s="451"/>
      <c r="CDB17" s="451"/>
      <c r="CDC17" s="451"/>
      <c r="CDD17" s="451"/>
      <c r="CDE17" s="451"/>
      <c r="CDF17" s="451"/>
      <c r="CDG17" s="451"/>
      <c r="CDH17" s="451"/>
      <c r="CDI17" s="451"/>
      <c r="CDJ17" s="451"/>
      <c r="CDK17" s="451"/>
      <c r="CDL17" s="451"/>
      <c r="CDM17" s="451"/>
      <c r="CDN17" s="451"/>
      <c r="CDO17" s="451"/>
      <c r="CDP17" s="451"/>
      <c r="CDQ17" s="451"/>
      <c r="CDR17" s="451"/>
      <c r="CDS17" s="451"/>
      <c r="CDT17" s="451"/>
      <c r="CDU17" s="451"/>
      <c r="CDV17" s="451"/>
      <c r="CDW17" s="451"/>
      <c r="CDX17" s="451"/>
      <c r="CDY17" s="451"/>
      <c r="CDZ17" s="451"/>
      <c r="CEA17" s="451"/>
      <c r="CEB17" s="451"/>
      <c r="CEC17" s="451"/>
      <c r="CED17" s="451"/>
      <c r="CEE17" s="451"/>
      <c r="CEF17" s="451"/>
      <c r="CEG17" s="451"/>
      <c r="CEH17" s="451"/>
      <c r="CEI17" s="451"/>
      <c r="CEJ17" s="451"/>
      <c r="CEK17" s="451"/>
      <c r="CEL17" s="451"/>
      <c r="CEM17" s="451"/>
      <c r="CEN17" s="451"/>
      <c r="CEO17" s="451"/>
      <c r="CEP17" s="451"/>
      <c r="CEQ17" s="451"/>
      <c r="CER17" s="451"/>
      <c r="CES17" s="451"/>
      <c r="CET17" s="451"/>
      <c r="CEU17" s="451"/>
      <c r="CEV17" s="451"/>
      <c r="CEW17" s="451"/>
      <c r="CEX17" s="451"/>
      <c r="CEY17" s="451"/>
      <c r="CEZ17" s="451"/>
      <c r="CFA17" s="451"/>
      <c r="CFB17" s="451"/>
      <c r="CFC17" s="451"/>
      <c r="CFD17" s="451"/>
      <c r="CFE17" s="451"/>
      <c r="CFF17" s="451"/>
      <c r="CFG17" s="451"/>
      <c r="CFH17" s="451"/>
      <c r="CFI17" s="451"/>
      <c r="CFJ17" s="451"/>
      <c r="CFK17" s="451"/>
      <c r="CFL17" s="451"/>
      <c r="CFM17" s="451"/>
      <c r="CFN17" s="451"/>
      <c r="CFO17" s="451"/>
      <c r="CFP17" s="451"/>
      <c r="CFQ17" s="451"/>
      <c r="CFR17" s="451"/>
      <c r="CFS17" s="451"/>
      <c r="CFT17" s="451"/>
      <c r="CFU17" s="451"/>
      <c r="CFV17" s="451"/>
      <c r="CFW17" s="451"/>
      <c r="CFX17" s="451"/>
      <c r="CFY17" s="451"/>
      <c r="CFZ17" s="451"/>
      <c r="CGA17" s="451"/>
      <c r="CGB17" s="451"/>
      <c r="CGC17" s="451"/>
      <c r="CGD17" s="451"/>
      <c r="CGE17" s="451"/>
      <c r="CGF17" s="451"/>
      <c r="CGG17" s="451"/>
      <c r="CGH17" s="451"/>
      <c r="CGI17" s="451"/>
      <c r="CGJ17" s="451"/>
      <c r="CGK17" s="451"/>
      <c r="CGL17" s="451"/>
      <c r="CGM17" s="451"/>
      <c r="CGN17" s="451"/>
      <c r="CGO17" s="451"/>
      <c r="CGP17" s="451"/>
      <c r="CGQ17" s="451"/>
      <c r="CGR17" s="451"/>
      <c r="CGS17" s="451"/>
      <c r="CGT17" s="451"/>
      <c r="CGU17" s="451"/>
      <c r="CGV17" s="451"/>
      <c r="CGW17" s="451"/>
      <c r="CGX17" s="451"/>
      <c r="CGY17" s="451"/>
      <c r="CGZ17" s="451"/>
      <c r="CHA17" s="451"/>
      <c r="CHB17" s="451"/>
      <c r="CHC17" s="451"/>
      <c r="CHD17" s="451"/>
      <c r="CHE17" s="451"/>
      <c r="CHF17" s="451"/>
      <c r="CHG17" s="451"/>
      <c r="CHH17" s="451"/>
      <c r="CHI17" s="451"/>
      <c r="CHJ17" s="451"/>
      <c r="CHK17" s="451"/>
      <c r="CHL17" s="451"/>
      <c r="CHM17" s="451"/>
      <c r="CHN17" s="451"/>
      <c r="CHO17" s="451"/>
      <c r="CHP17" s="451"/>
      <c r="CHQ17" s="451"/>
      <c r="CHR17" s="451"/>
      <c r="CHS17" s="451"/>
      <c r="CHT17" s="451"/>
      <c r="CHU17" s="451"/>
      <c r="CHV17" s="451"/>
      <c r="CHW17" s="451"/>
      <c r="CHX17" s="451"/>
      <c r="CHY17" s="451"/>
      <c r="CHZ17" s="451"/>
      <c r="CIA17" s="451"/>
      <c r="CIB17" s="451"/>
      <c r="CIC17" s="451"/>
      <c r="CID17" s="451"/>
      <c r="CIE17" s="451"/>
      <c r="CIF17" s="451"/>
      <c r="CIG17" s="451"/>
      <c r="CIH17" s="451"/>
      <c r="CII17" s="451"/>
      <c r="CIJ17" s="451"/>
      <c r="CIK17" s="451"/>
      <c r="CIL17" s="451"/>
      <c r="CIM17" s="451"/>
      <c r="CIN17" s="451"/>
      <c r="CIO17" s="451"/>
      <c r="CIP17" s="451"/>
      <c r="CIQ17" s="451"/>
      <c r="CIR17" s="451"/>
      <c r="CIS17" s="451"/>
      <c r="CIT17" s="451"/>
      <c r="CIU17" s="451"/>
      <c r="CIV17" s="451"/>
      <c r="CIW17" s="451"/>
      <c r="CIX17" s="451"/>
      <c r="CIY17" s="451"/>
      <c r="CIZ17" s="451"/>
      <c r="CJA17" s="451"/>
      <c r="CJB17" s="451"/>
      <c r="CJC17" s="451"/>
      <c r="CJD17" s="451"/>
      <c r="CJE17" s="451"/>
      <c r="CJF17" s="451"/>
      <c r="CJG17" s="451"/>
      <c r="CJH17" s="451"/>
      <c r="CJI17" s="451"/>
      <c r="CJJ17" s="451"/>
      <c r="CJK17" s="451"/>
      <c r="CJL17" s="451"/>
      <c r="CJM17" s="451"/>
      <c r="CJN17" s="451"/>
      <c r="CJO17" s="451"/>
      <c r="CJP17" s="451"/>
      <c r="CJQ17" s="451"/>
      <c r="CJR17" s="451"/>
      <c r="CJS17" s="451"/>
      <c r="CJT17" s="451"/>
      <c r="CJU17" s="451"/>
      <c r="CJV17" s="451"/>
      <c r="CJW17" s="451"/>
      <c r="CJX17" s="451"/>
      <c r="CJY17" s="451"/>
      <c r="CJZ17" s="451"/>
      <c r="CKA17" s="451"/>
      <c r="CKB17" s="451"/>
      <c r="CKC17" s="451"/>
      <c r="CKD17" s="451"/>
      <c r="CKE17" s="451"/>
      <c r="CKF17" s="451"/>
      <c r="CKG17" s="451"/>
      <c r="CKH17" s="451"/>
      <c r="CKI17" s="451"/>
      <c r="CKJ17" s="451"/>
      <c r="CKK17" s="451"/>
      <c r="CKL17" s="451"/>
      <c r="CKM17" s="451"/>
      <c r="CKN17" s="451"/>
      <c r="CKO17" s="451"/>
      <c r="CKP17" s="451"/>
      <c r="CKQ17" s="451"/>
      <c r="CKR17" s="451"/>
      <c r="CKS17" s="451"/>
      <c r="CKT17" s="451"/>
      <c r="CKU17" s="451"/>
      <c r="CKV17" s="451"/>
      <c r="CKW17" s="451"/>
      <c r="CKX17" s="451"/>
      <c r="CKY17" s="451"/>
      <c r="CKZ17" s="451"/>
      <c r="CLA17" s="451"/>
      <c r="CLB17" s="451"/>
      <c r="CLC17" s="451"/>
      <c r="CLD17" s="451"/>
      <c r="CLE17" s="451"/>
      <c r="CLF17" s="451"/>
      <c r="CLG17" s="451"/>
      <c r="CLH17" s="451"/>
      <c r="CLI17" s="451"/>
      <c r="CLJ17" s="451"/>
      <c r="CLK17" s="451"/>
      <c r="CLL17" s="451"/>
      <c r="CLM17" s="451"/>
      <c r="CLN17" s="451"/>
      <c r="CLO17" s="451"/>
      <c r="CLP17" s="451"/>
      <c r="CLQ17" s="451"/>
      <c r="CLR17" s="451"/>
      <c r="CLS17" s="451"/>
      <c r="CLT17" s="451"/>
      <c r="CLU17" s="451"/>
      <c r="CLV17" s="451"/>
      <c r="CLW17" s="451"/>
      <c r="CLX17" s="451"/>
      <c r="CLY17" s="451"/>
      <c r="CLZ17" s="451"/>
      <c r="CMA17" s="451"/>
      <c r="CMB17" s="451"/>
      <c r="CMC17" s="451"/>
      <c r="CMD17" s="451"/>
      <c r="CME17" s="451"/>
      <c r="CMF17" s="451"/>
      <c r="CMG17" s="451"/>
      <c r="CMH17" s="451"/>
      <c r="CMI17" s="451"/>
      <c r="CMJ17" s="451"/>
      <c r="CMK17" s="451"/>
      <c r="CML17" s="451"/>
      <c r="CMM17" s="451"/>
      <c r="CMN17" s="451"/>
      <c r="CMO17" s="451"/>
      <c r="CMP17" s="451"/>
      <c r="CMQ17" s="451"/>
      <c r="CMR17" s="451"/>
      <c r="CMS17" s="451"/>
      <c r="CMT17" s="451"/>
      <c r="CMU17" s="451"/>
      <c r="CMV17" s="451"/>
      <c r="CMW17" s="451"/>
      <c r="CMX17" s="451"/>
      <c r="CMY17" s="451"/>
      <c r="CMZ17" s="451"/>
      <c r="CNA17" s="451"/>
      <c r="CNB17" s="451"/>
      <c r="CNC17" s="451"/>
      <c r="CND17" s="451"/>
      <c r="CNE17" s="451"/>
      <c r="CNF17" s="451"/>
      <c r="CNG17" s="451"/>
      <c r="CNH17" s="451"/>
      <c r="CNI17" s="451"/>
      <c r="CNJ17" s="451"/>
      <c r="CNK17" s="451"/>
      <c r="CNL17" s="451"/>
      <c r="CNM17" s="451"/>
      <c r="CNN17" s="451"/>
      <c r="CNO17" s="451"/>
      <c r="CNP17" s="451"/>
      <c r="CNQ17" s="451"/>
      <c r="CNR17" s="451"/>
      <c r="CNS17" s="451"/>
      <c r="CNT17" s="451"/>
      <c r="CNU17" s="451"/>
      <c r="CNV17" s="451"/>
      <c r="CNW17" s="451"/>
      <c r="CNX17" s="451"/>
      <c r="CNY17" s="451"/>
      <c r="CNZ17" s="451"/>
      <c r="COA17" s="451"/>
      <c r="COB17" s="451"/>
      <c r="COC17" s="451"/>
      <c r="COD17" s="451"/>
      <c r="COE17" s="451"/>
      <c r="COF17" s="451"/>
      <c r="COG17" s="451"/>
      <c r="COH17" s="451"/>
      <c r="COI17" s="451"/>
      <c r="COJ17" s="451"/>
      <c r="COK17" s="451"/>
      <c r="COL17" s="451"/>
      <c r="COM17" s="451"/>
      <c r="CON17" s="451"/>
      <c r="COO17" s="451"/>
      <c r="COP17" s="451"/>
      <c r="COQ17" s="451"/>
      <c r="COR17" s="451"/>
      <c r="COS17" s="451"/>
      <c r="COT17" s="451"/>
      <c r="COU17" s="451"/>
      <c r="COV17" s="451"/>
      <c r="COW17" s="451"/>
      <c r="COX17" s="451"/>
      <c r="COY17" s="451"/>
      <c r="COZ17" s="451"/>
      <c r="CPA17" s="451"/>
      <c r="CPB17" s="451"/>
      <c r="CPC17" s="451"/>
      <c r="CPD17" s="451"/>
      <c r="CPE17" s="451"/>
      <c r="CPF17" s="451"/>
      <c r="CPG17" s="451"/>
      <c r="CPH17" s="451"/>
      <c r="CPI17" s="451"/>
      <c r="CPJ17" s="451"/>
      <c r="CPK17" s="451"/>
      <c r="CPL17" s="451"/>
      <c r="CPM17" s="451"/>
      <c r="CPN17" s="451"/>
      <c r="CPO17" s="451"/>
      <c r="CPP17" s="451"/>
      <c r="CPQ17" s="451"/>
      <c r="CPR17" s="451"/>
      <c r="CPS17" s="451"/>
      <c r="CPT17" s="451"/>
      <c r="CPU17" s="451"/>
      <c r="CPV17" s="451"/>
      <c r="CPW17" s="451"/>
      <c r="CPX17" s="451"/>
      <c r="CPY17" s="451"/>
      <c r="CPZ17" s="451"/>
      <c r="CQA17" s="451"/>
      <c r="CQB17" s="451"/>
      <c r="CQC17" s="451"/>
      <c r="CQD17" s="451"/>
      <c r="CQE17" s="451"/>
      <c r="CQF17" s="451"/>
      <c r="CQG17" s="451"/>
      <c r="CQH17" s="451"/>
      <c r="CQI17" s="451"/>
      <c r="CQJ17" s="451"/>
      <c r="CQK17" s="451"/>
      <c r="CQL17" s="451"/>
      <c r="CQM17" s="451"/>
      <c r="CQN17" s="451"/>
      <c r="CQO17" s="451"/>
      <c r="CQP17" s="451"/>
      <c r="CQQ17" s="451"/>
      <c r="CQR17" s="451"/>
      <c r="CQS17" s="451"/>
      <c r="CQT17" s="451"/>
      <c r="CQU17" s="451"/>
      <c r="CQV17" s="451"/>
      <c r="CQW17" s="451"/>
      <c r="CQX17" s="451"/>
      <c r="CQY17" s="451"/>
      <c r="CQZ17" s="451"/>
      <c r="CRA17" s="451"/>
      <c r="CRB17" s="451"/>
      <c r="CRC17" s="451"/>
      <c r="CRD17" s="451"/>
      <c r="CRE17" s="451"/>
      <c r="CRF17" s="451"/>
      <c r="CRG17" s="451"/>
      <c r="CRH17" s="451"/>
      <c r="CRI17" s="451"/>
      <c r="CRJ17" s="451"/>
      <c r="CRK17" s="451"/>
      <c r="CRL17" s="451"/>
      <c r="CRM17" s="451"/>
      <c r="CRN17" s="451"/>
      <c r="CRO17" s="451"/>
      <c r="CRP17" s="451"/>
      <c r="CRQ17" s="451"/>
      <c r="CRR17" s="451"/>
      <c r="CRS17" s="451"/>
      <c r="CRT17" s="451"/>
      <c r="CRU17" s="451"/>
      <c r="CRV17" s="451"/>
      <c r="CRW17" s="451"/>
      <c r="CRX17" s="451"/>
      <c r="CRY17" s="451"/>
      <c r="CRZ17" s="451"/>
      <c r="CSA17" s="451"/>
      <c r="CSB17" s="451"/>
      <c r="CSC17" s="451"/>
      <c r="CSD17" s="451"/>
      <c r="CSE17" s="451"/>
      <c r="CSF17" s="451"/>
      <c r="CSG17" s="451"/>
      <c r="CSH17" s="451"/>
      <c r="CSI17" s="451"/>
      <c r="CSJ17" s="451"/>
      <c r="CSK17" s="451"/>
      <c r="CSL17" s="451"/>
      <c r="CSM17" s="451"/>
      <c r="CSN17" s="451"/>
      <c r="CSO17" s="451"/>
      <c r="CSP17" s="451"/>
      <c r="CSQ17" s="451"/>
      <c r="CSR17" s="451"/>
      <c r="CSS17" s="451"/>
      <c r="CST17" s="451"/>
      <c r="CSU17" s="451"/>
      <c r="CSV17" s="451"/>
      <c r="CSW17" s="451"/>
      <c r="CSX17" s="451"/>
      <c r="CSY17" s="451"/>
      <c r="CSZ17" s="451"/>
      <c r="CTA17" s="451"/>
      <c r="CTB17" s="451"/>
      <c r="CTC17" s="451"/>
      <c r="CTD17" s="451"/>
      <c r="CTE17" s="451"/>
      <c r="CTF17" s="451"/>
      <c r="CTG17" s="451"/>
      <c r="CTH17" s="451"/>
      <c r="CTI17" s="451"/>
      <c r="CTJ17" s="451"/>
      <c r="CTK17" s="451"/>
      <c r="CTL17" s="451"/>
      <c r="CTM17" s="451"/>
      <c r="CTN17" s="451"/>
      <c r="CTO17" s="451"/>
      <c r="CTP17" s="451"/>
      <c r="CTQ17" s="451"/>
      <c r="CTR17" s="451"/>
      <c r="CTS17" s="451"/>
      <c r="CTT17" s="451"/>
      <c r="CTU17" s="451"/>
      <c r="CTV17" s="451"/>
      <c r="CTW17" s="451"/>
      <c r="CTX17" s="451"/>
      <c r="CTY17" s="451"/>
      <c r="CTZ17" s="451"/>
      <c r="CUA17" s="451"/>
      <c r="CUB17" s="451"/>
      <c r="CUC17" s="451"/>
      <c r="CUD17" s="451"/>
      <c r="CUE17" s="451"/>
      <c r="CUF17" s="451"/>
      <c r="CUG17" s="451"/>
      <c r="CUH17" s="451"/>
      <c r="CUI17" s="451"/>
      <c r="CUJ17" s="451"/>
      <c r="CUK17" s="451"/>
      <c r="CUL17" s="451"/>
      <c r="CUM17" s="451"/>
      <c r="CUN17" s="451"/>
      <c r="CUO17" s="451"/>
      <c r="CUP17" s="451"/>
      <c r="CUQ17" s="451"/>
      <c r="CUR17" s="451"/>
      <c r="CUS17" s="451"/>
      <c r="CUT17" s="451"/>
      <c r="CUU17" s="451"/>
      <c r="CUV17" s="451"/>
      <c r="CUW17" s="451"/>
      <c r="CUX17" s="451"/>
      <c r="CUY17" s="451"/>
      <c r="CUZ17" s="451"/>
      <c r="CVA17" s="451"/>
      <c r="CVB17" s="451"/>
      <c r="CVC17" s="451"/>
      <c r="CVD17" s="451"/>
      <c r="CVE17" s="451"/>
      <c r="CVF17" s="451"/>
      <c r="CVG17" s="451"/>
      <c r="CVH17" s="451"/>
      <c r="CVI17" s="451"/>
      <c r="CVJ17" s="451"/>
      <c r="CVK17" s="451"/>
      <c r="CVL17" s="451"/>
      <c r="CVM17" s="451"/>
      <c r="CVN17" s="451"/>
      <c r="CVO17" s="451"/>
      <c r="CVP17" s="451"/>
      <c r="CVQ17" s="451"/>
      <c r="CVR17" s="451"/>
      <c r="CVS17" s="451"/>
      <c r="CVT17" s="451"/>
      <c r="CVU17" s="451"/>
      <c r="CVV17" s="451"/>
      <c r="CVW17" s="451"/>
      <c r="CVX17" s="451"/>
      <c r="CVY17" s="451"/>
      <c r="CVZ17" s="451"/>
      <c r="CWA17" s="451"/>
      <c r="CWB17" s="451"/>
      <c r="CWC17" s="451"/>
      <c r="CWD17" s="451"/>
      <c r="CWE17" s="451"/>
      <c r="CWF17" s="451"/>
      <c r="CWG17" s="451"/>
      <c r="CWH17" s="451"/>
      <c r="CWI17" s="451"/>
      <c r="CWJ17" s="451"/>
      <c r="CWK17" s="451"/>
      <c r="CWL17" s="451"/>
      <c r="CWM17" s="451"/>
      <c r="CWN17" s="451"/>
      <c r="CWO17" s="451"/>
      <c r="CWP17" s="451"/>
      <c r="CWQ17" s="451"/>
      <c r="CWR17" s="451"/>
      <c r="CWS17" s="451"/>
      <c r="CWT17" s="451"/>
      <c r="CWU17" s="451"/>
      <c r="CWV17" s="451"/>
      <c r="CWW17" s="451"/>
      <c r="CWX17" s="451"/>
      <c r="CWY17" s="451"/>
      <c r="CWZ17" s="451"/>
      <c r="CXA17" s="451"/>
      <c r="CXB17" s="451"/>
      <c r="CXC17" s="451"/>
      <c r="CXD17" s="451"/>
      <c r="CXE17" s="451"/>
      <c r="CXF17" s="451"/>
      <c r="CXG17" s="451"/>
      <c r="CXH17" s="451"/>
      <c r="CXI17" s="451"/>
      <c r="CXJ17" s="451"/>
      <c r="CXK17" s="451"/>
      <c r="CXL17" s="451"/>
      <c r="CXM17" s="451"/>
      <c r="CXN17" s="451"/>
      <c r="CXO17" s="451"/>
      <c r="CXP17" s="451"/>
      <c r="CXQ17" s="451"/>
      <c r="CXR17" s="451"/>
      <c r="CXS17" s="451"/>
      <c r="CXT17" s="451"/>
      <c r="CXU17" s="451"/>
      <c r="CXV17" s="451"/>
      <c r="CXW17" s="451"/>
      <c r="CXX17" s="451"/>
      <c r="CXY17" s="451"/>
      <c r="CXZ17" s="451"/>
      <c r="CYA17" s="451"/>
      <c r="CYB17" s="451"/>
      <c r="CYC17" s="451"/>
      <c r="CYD17" s="451"/>
      <c r="CYE17" s="451"/>
      <c r="CYF17" s="451"/>
      <c r="CYG17" s="451"/>
      <c r="CYH17" s="451"/>
      <c r="CYI17" s="451"/>
      <c r="CYJ17" s="451"/>
      <c r="CYK17" s="451"/>
      <c r="CYL17" s="451"/>
      <c r="CYM17" s="451"/>
      <c r="CYN17" s="451"/>
      <c r="CYO17" s="451"/>
      <c r="CYP17" s="451"/>
      <c r="CYQ17" s="451"/>
      <c r="CYR17" s="451"/>
      <c r="CYS17" s="451"/>
      <c r="CYT17" s="451"/>
      <c r="CYU17" s="451"/>
      <c r="CYV17" s="451"/>
      <c r="CYW17" s="451"/>
      <c r="CYX17" s="451"/>
      <c r="CYY17" s="451"/>
      <c r="CYZ17" s="451"/>
      <c r="CZA17" s="451"/>
      <c r="CZB17" s="451"/>
      <c r="CZC17" s="451"/>
      <c r="CZD17" s="451"/>
      <c r="CZE17" s="451"/>
      <c r="CZF17" s="451"/>
      <c r="CZG17" s="451"/>
      <c r="CZH17" s="451"/>
      <c r="CZI17" s="451"/>
      <c r="CZJ17" s="451"/>
      <c r="CZK17" s="451"/>
      <c r="CZL17" s="451"/>
      <c r="CZM17" s="451"/>
      <c r="CZN17" s="451"/>
      <c r="CZO17" s="451"/>
      <c r="CZP17" s="451"/>
      <c r="CZQ17" s="451"/>
      <c r="CZR17" s="451"/>
      <c r="CZS17" s="451"/>
      <c r="CZT17" s="451"/>
      <c r="CZU17" s="451"/>
      <c r="CZV17" s="451"/>
      <c r="CZW17" s="451"/>
      <c r="CZX17" s="451"/>
      <c r="CZY17" s="451"/>
      <c r="CZZ17" s="451"/>
      <c r="DAA17" s="451"/>
      <c r="DAB17" s="451"/>
      <c r="DAC17" s="451"/>
      <c r="DAD17" s="451"/>
      <c r="DAE17" s="451"/>
      <c r="DAF17" s="451"/>
      <c r="DAG17" s="451"/>
      <c r="DAH17" s="451"/>
      <c r="DAI17" s="451"/>
      <c r="DAJ17" s="451"/>
      <c r="DAK17" s="451"/>
      <c r="DAL17" s="451"/>
      <c r="DAM17" s="451"/>
      <c r="DAN17" s="451"/>
      <c r="DAO17" s="451"/>
      <c r="DAP17" s="451"/>
      <c r="DAQ17" s="451"/>
      <c r="DAR17" s="451"/>
      <c r="DAS17" s="451"/>
      <c r="DAT17" s="451"/>
      <c r="DAU17" s="451"/>
      <c r="DAV17" s="451"/>
      <c r="DAW17" s="451"/>
      <c r="DAX17" s="451"/>
      <c r="DAY17" s="451"/>
      <c r="DAZ17" s="451"/>
      <c r="DBA17" s="451"/>
      <c r="DBB17" s="451"/>
      <c r="DBC17" s="451"/>
      <c r="DBD17" s="451"/>
      <c r="DBE17" s="451"/>
      <c r="DBF17" s="451"/>
      <c r="DBG17" s="451"/>
      <c r="DBH17" s="451"/>
      <c r="DBI17" s="451"/>
      <c r="DBJ17" s="451"/>
      <c r="DBK17" s="451"/>
      <c r="DBL17" s="451"/>
      <c r="DBM17" s="451"/>
      <c r="DBN17" s="451"/>
      <c r="DBO17" s="451"/>
      <c r="DBP17" s="451"/>
      <c r="DBQ17" s="451"/>
      <c r="DBR17" s="451"/>
      <c r="DBS17" s="451"/>
      <c r="DBT17" s="451"/>
      <c r="DBU17" s="451"/>
      <c r="DBV17" s="451"/>
      <c r="DBW17" s="451"/>
      <c r="DBX17" s="451"/>
      <c r="DBY17" s="451"/>
      <c r="DBZ17" s="451"/>
      <c r="DCA17" s="451"/>
      <c r="DCB17" s="451"/>
      <c r="DCC17" s="451"/>
      <c r="DCD17" s="451"/>
      <c r="DCE17" s="451"/>
      <c r="DCF17" s="451"/>
      <c r="DCG17" s="451"/>
      <c r="DCH17" s="451"/>
      <c r="DCI17" s="451"/>
      <c r="DCJ17" s="451"/>
      <c r="DCK17" s="451"/>
      <c r="DCL17" s="451"/>
      <c r="DCM17" s="451"/>
      <c r="DCN17" s="451"/>
      <c r="DCO17" s="451"/>
      <c r="DCP17" s="451"/>
      <c r="DCQ17" s="451"/>
      <c r="DCR17" s="451"/>
      <c r="DCS17" s="451"/>
      <c r="DCT17" s="451"/>
      <c r="DCU17" s="451"/>
      <c r="DCV17" s="451"/>
      <c r="DCW17" s="451"/>
      <c r="DCX17" s="451"/>
      <c r="DCY17" s="451"/>
      <c r="DCZ17" s="451"/>
      <c r="DDA17" s="451"/>
      <c r="DDB17" s="451"/>
      <c r="DDC17" s="451"/>
      <c r="DDD17" s="451"/>
      <c r="DDE17" s="451"/>
      <c r="DDF17" s="451"/>
      <c r="DDG17" s="451"/>
      <c r="DDH17" s="451"/>
      <c r="DDI17" s="451"/>
      <c r="DDJ17" s="451"/>
      <c r="DDK17" s="451"/>
      <c r="DDL17" s="451"/>
      <c r="DDM17" s="451"/>
      <c r="DDN17" s="451"/>
      <c r="DDO17" s="451"/>
      <c r="DDP17" s="451"/>
      <c r="DDQ17" s="451"/>
      <c r="DDR17" s="451"/>
      <c r="DDS17" s="451"/>
      <c r="DDT17" s="451"/>
      <c r="DDU17" s="451"/>
      <c r="DDV17" s="451"/>
      <c r="DDW17" s="451"/>
      <c r="DDX17" s="451"/>
      <c r="DDY17" s="451"/>
      <c r="DDZ17" s="451"/>
      <c r="DEA17" s="451"/>
      <c r="DEB17" s="451"/>
      <c r="DEC17" s="451"/>
      <c r="DED17" s="451"/>
      <c r="DEE17" s="451"/>
      <c r="DEF17" s="451"/>
      <c r="DEG17" s="451"/>
      <c r="DEH17" s="451"/>
      <c r="DEI17" s="451"/>
      <c r="DEJ17" s="451"/>
      <c r="DEK17" s="451"/>
      <c r="DEL17" s="451"/>
      <c r="DEM17" s="451"/>
      <c r="DEN17" s="451"/>
      <c r="DEO17" s="451"/>
      <c r="DEP17" s="451"/>
      <c r="DEQ17" s="451"/>
      <c r="DER17" s="451"/>
      <c r="DES17" s="451"/>
      <c r="DET17" s="451"/>
      <c r="DEU17" s="451"/>
      <c r="DEV17" s="451"/>
      <c r="DEW17" s="451"/>
      <c r="DEX17" s="451"/>
      <c r="DEY17" s="451"/>
      <c r="DEZ17" s="451"/>
      <c r="DFA17" s="451"/>
      <c r="DFB17" s="451"/>
      <c r="DFC17" s="451"/>
      <c r="DFD17" s="451"/>
      <c r="DFE17" s="451"/>
      <c r="DFF17" s="451"/>
      <c r="DFG17" s="451"/>
      <c r="DFH17" s="451"/>
      <c r="DFI17" s="451"/>
      <c r="DFJ17" s="451"/>
      <c r="DFK17" s="451"/>
      <c r="DFL17" s="451"/>
      <c r="DFM17" s="451"/>
      <c r="DFN17" s="451"/>
      <c r="DFO17" s="451"/>
      <c r="DFP17" s="451"/>
      <c r="DFQ17" s="451"/>
      <c r="DFR17" s="451"/>
      <c r="DFS17" s="451"/>
      <c r="DFT17" s="451"/>
      <c r="DFU17" s="451"/>
      <c r="DFV17" s="451"/>
      <c r="DFW17" s="451"/>
      <c r="DFX17" s="451"/>
      <c r="DFY17" s="451"/>
      <c r="DFZ17" s="451"/>
      <c r="DGA17" s="451"/>
      <c r="DGB17" s="451"/>
      <c r="DGC17" s="451"/>
      <c r="DGD17" s="451"/>
      <c r="DGE17" s="451"/>
      <c r="DGF17" s="451"/>
      <c r="DGG17" s="451"/>
      <c r="DGH17" s="451"/>
      <c r="DGI17" s="451"/>
      <c r="DGJ17" s="451"/>
      <c r="DGK17" s="451"/>
      <c r="DGL17" s="451"/>
      <c r="DGM17" s="451"/>
      <c r="DGN17" s="451"/>
      <c r="DGO17" s="451"/>
      <c r="DGP17" s="451"/>
      <c r="DGQ17" s="451"/>
      <c r="DGR17" s="451"/>
      <c r="DGS17" s="451"/>
      <c r="DGT17" s="451"/>
      <c r="DGU17" s="451"/>
      <c r="DGV17" s="451"/>
      <c r="DGW17" s="451"/>
      <c r="DGX17" s="451"/>
      <c r="DGY17" s="451"/>
      <c r="DGZ17" s="451"/>
      <c r="DHA17" s="451"/>
      <c r="DHB17" s="451"/>
      <c r="DHC17" s="451"/>
      <c r="DHD17" s="451"/>
      <c r="DHE17" s="451"/>
      <c r="DHF17" s="451"/>
      <c r="DHG17" s="451"/>
      <c r="DHH17" s="451"/>
      <c r="DHI17" s="451"/>
      <c r="DHJ17" s="451"/>
      <c r="DHK17" s="451"/>
      <c r="DHL17" s="451"/>
      <c r="DHM17" s="451"/>
      <c r="DHN17" s="451"/>
      <c r="DHO17" s="451"/>
      <c r="DHP17" s="451"/>
      <c r="DHQ17" s="451"/>
      <c r="DHR17" s="451"/>
      <c r="DHS17" s="451"/>
      <c r="DHT17" s="451"/>
      <c r="DHU17" s="451"/>
      <c r="DHV17" s="451"/>
      <c r="DHW17" s="451"/>
      <c r="DHX17" s="451"/>
      <c r="DHY17" s="451"/>
      <c r="DHZ17" s="451"/>
      <c r="DIA17" s="451"/>
      <c r="DIB17" s="451"/>
      <c r="DIC17" s="451"/>
      <c r="DID17" s="451"/>
      <c r="DIE17" s="451"/>
      <c r="DIF17" s="451"/>
      <c r="DIG17" s="451"/>
      <c r="DIH17" s="451"/>
      <c r="DII17" s="451"/>
      <c r="DIJ17" s="451"/>
      <c r="DIK17" s="451"/>
      <c r="DIL17" s="451"/>
      <c r="DIM17" s="451"/>
      <c r="DIN17" s="451"/>
      <c r="DIO17" s="451"/>
      <c r="DIP17" s="451"/>
      <c r="DIQ17" s="451"/>
      <c r="DIR17" s="451"/>
      <c r="DIS17" s="451"/>
      <c r="DIT17" s="451"/>
      <c r="DIU17" s="451"/>
      <c r="DIV17" s="451"/>
      <c r="DIW17" s="451"/>
      <c r="DIX17" s="451"/>
      <c r="DIY17" s="451"/>
      <c r="DIZ17" s="451"/>
      <c r="DJA17" s="451"/>
      <c r="DJB17" s="451"/>
      <c r="DJC17" s="451"/>
      <c r="DJD17" s="451"/>
      <c r="DJE17" s="451"/>
      <c r="DJF17" s="451"/>
      <c r="DJG17" s="451"/>
      <c r="DJH17" s="451"/>
      <c r="DJI17" s="451"/>
      <c r="DJJ17" s="451"/>
      <c r="DJK17" s="451"/>
      <c r="DJL17" s="451"/>
      <c r="DJM17" s="451"/>
      <c r="DJN17" s="451"/>
      <c r="DJO17" s="451"/>
      <c r="DJP17" s="451"/>
      <c r="DJQ17" s="451"/>
      <c r="DJR17" s="451"/>
      <c r="DJS17" s="451"/>
      <c r="DJT17" s="451"/>
      <c r="DJU17" s="451"/>
      <c r="DJV17" s="451"/>
      <c r="DJW17" s="451"/>
      <c r="DJX17" s="451"/>
      <c r="DJY17" s="451"/>
      <c r="DJZ17" s="451"/>
      <c r="DKA17" s="451"/>
      <c r="DKB17" s="451"/>
      <c r="DKC17" s="451"/>
      <c r="DKD17" s="451"/>
      <c r="DKE17" s="451"/>
      <c r="DKF17" s="451"/>
      <c r="DKG17" s="451"/>
      <c r="DKH17" s="451"/>
      <c r="DKI17" s="451"/>
      <c r="DKJ17" s="451"/>
      <c r="DKK17" s="451"/>
      <c r="DKL17" s="451"/>
      <c r="DKM17" s="451"/>
      <c r="DKN17" s="451"/>
      <c r="DKO17" s="451"/>
      <c r="DKP17" s="451"/>
      <c r="DKQ17" s="451"/>
      <c r="DKR17" s="451"/>
      <c r="DKS17" s="451"/>
      <c r="DKT17" s="451"/>
      <c r="DKU17" s="451"/>
      <c r="DKV17" s="451"/>
      <c r="DKW17" s="451"/>
      <c r="DKX17" s="451"/>
      <c r="DKY17" s="451"/>
      <c r="DKZ17" s="451"/>
      <c r="DLA17" s="451"/>
      <c r="DLB17" s="451"/>
      <c r="DLC17" s="451"/>
      <c r="DLD17" s="451"/>
      <c r="DLE17" s="451"/>
      <c r="DLF17" s="451"/>
      <c r="DLG17" s="451"/>
      <c r="DLH17" s="451"/>
      <c r="DLI17" s="451"/>
      <c r="DLJ17" s="451"/>
      <c r="DLK17" s="451"/>
      <c r="DLL17" s="451"/>
      <c r="DLM17" s="451"/>
      <c r="DLN17" s="451"/>
      <c r="DLO17" s="451"/>
      <c r="DLP17" s="451"/>
      <c r="DLQ17" s="451"/>
      <c r="DLR17" s="451"/>
      <c r="DLS17" s="451"/>
      <c r="DLT17" s="451"/>
      <c r="DLU17" s="451"/>
      <c r="DLV17" s="451"/>
      <c r="DLW17" s="451"/>
      <c r="DLX17" s="451"/>
      <c r="DLY17" s="451"/>
      <c r="DLZ17" s="451"/>
      <c r="DMA17" s="451"/>
      <c r="DMB17" s="451"/>
      <c r="DMC17" s="451"/>
      <c r="DMD17" s="451"/>
      <c r="DME17" s="451"/>
      <c r="DMF17" s="451"/>
      <c r="DMG17" s="451"/>
      <c r="DMH17" s="451"/>
      <c r="DMI17" s="451"/>
      <c r="DMJ17" s="451"/>
      <c r="DMK17" s="451"/>
      <c r="DML17" s="451"/>
      <c r="DMM17" s="451"/>
      <c r="DMN17" s="451"/>
      <c r="DMO17" s="451"/>
      <c r="DMP17" s="451"/>
      <c r="DMQ17" s="451"/>
      <c r="DMR17" s="451"/>
      <c r="DMS17" s="451"/>
      <c r="DMT17" s="451"/>
      <c r="DMU17" s="451"/>
      <c r="DMV17" s="451"/>
      <c r="DMW17" s="451"/>
      <c r="DMX17" s="451"/>
      <c r="DMY17" s="451"/>
      <c r="DMZ17" s="451"/>
      <c r="DNA17" s="451"/>
      <c r="DNB17" s="451"/>
      <c r="DNC17" s="451"/>
      <c r="DND17" s="451"/>
      <c r="DNE17" s="451"/>
      <c r="DNF17" s="451"/>
      <c r="DNG17" s="451"/>
      <c r="DNH17" s="451"/>
      <c r="DNI17" s="451"/>
      <c r="DNJ17" s="451"/>
      <c r="DNK17" s="451"/>
      <c r="DNL17" s="451"/>
      <c r="DNM17" s="451"/>
      <c r="DNN17" s="451"/>
      <c r="DNO17" s="451"/>
      <c r="DNP17" s="451"/>
      <c r="DNQ17" s="451"/>
      <c r="DNR17" s="451"/>
      <c r="DNS17" s="451"/>
      <c r="DNT17" s="451"/>
      <c r="DNU17" s="451"/>
      <c r="DNV17" s="451"/>
      <c r="DNW17" s="451"/>
      <c r="DNX17" s="451"/>
      <c r="DNY17" s="451"/>
      <c r="DNZ17" s="451"/>
      <c r="DOA17" s="451"/>
      <c r="DOB17" s="451"/>
      <c r="DOC17" s="451"/>
      <c r="DOD17" s="451"/>
      <c r="DOE17" s="451"/>
      <c r="DOF17" s="451"/>
      <c r="DOG17" s="451"/>
      <c r="DOH17" s="451"/>
      <c r="DOI17" s="451"/>
      <c r="DOJ17" s="451"/>
      <c r="DOK17" s="451"/>
      <c r="DOL17" s="451"/>
      <c r="DOM17" s="451"/>
      <c r="DON17" s="451"/>
      <c r="DOO17" s="451"/>
      <c r="DOP17" s="451"/>
      <c r="DOQ17" s="451"/>
      <c r="DOR17" s="451"/>
      <c r="DOS17" s="451"/>
      <c r="DOT17" s="451"/>
      <c r="DOU17" s="451"/>
      <c r="DOV17" s="451"/>
      <c r="DOW17" s="451"/>
      <c r="DOX17" s="451"/>
      <c r="DOY17" s="451"/>
      <c r="DOZ17" s="451"/>
      <c r="DPA17" s="451"/>
      <c r="DPB17" s="451"/>
      <c r="DPC17" s="451"/>
      <c r="DPD17" s="451"/>
      <c r="DPE17" s="451"/>
      <c r="DPF17" s="451"/>
      <c r="DPG17" s="451"/>
      <c r="DPH17" s="451"/>
      <c r="DPI17" s="451"/>
      <c r="DPJ17" s="451"/>
      <c r="DPK17" s="451"/>
      <c r="DPL17" s="451"/>
      <c r="DPM17" s="451"/>
      <c r="DPN17" s="451"/>
      <c r="DPO17" s="451"/>
      <c r="DPP17" s="451"/>
      <c r="DPQ17" s="451"/>
      <c r="DPR17" s="451"/>
      <c r="DPS17" s="451"/>
      <c r="DPT17" s="451"/>
      <c r="DPU17" s="451"/>
      <c r="DPV17" s="451"/>
      <c r="DPW17" s="451"/>
      <c r="DPX17" s="451"/>
      <c r="DPY17" s="451"/>
      <c r="DPZ17" s="451"/>
      <c r="DQA17" s="451"/>
      <c r="DQB17" s="451"/>
      <c r="DQC17" s="451"/>
      <c r="DQD17" s="451"/>
      <c r="DQE17" s="451"/>
      <c r="DQF17" s="451"/>
      <c r="DQG17" s="451"/>
      <c r="DQH17" s="451"/>
      <c r="DQI17" s="451"/>
      <c r="DQJ17" s="451"/>
      <c r="DQK17" s="451"/>
      <c r="DQL17" s="451"/>
      <c r="DQM17" s="451"/>
      <c r="DQN17" s="451"/>
      <c r="DQO17" s="451"/>
      <c r="DQP17" s="451"/>
      <c r="DQQ17" s="451"/>
      <c r="DQR17" s="451"/>
      <c r="DQS17" s="451"/>
      <c r="DQT17" s="451"/>
      <c r="DQU17" s="451"/>
      <c r="DQV17" s="451"/>
      <c r="DQW17" s="451"/>
      <c r="DQX17" s="451"/>
      <c r="DQY17" s="451"/>
      <c r="DQZ17" s="451"/>
      <c r="DRA17" s="451"/>
      <c r="DRB17" s="451"/>
      <c r="DRC17" s="451"/>
      <c r="DRD17" s="451"/>
      <c r="DRE17" s="451"/>
      <c r="DRF17" s="451"/>
      <c r="DRG17" s="451"/>
      <c r="DRH17" s="451"/>
      <c r="DRI17" s="451"/>
      <c r="DRJ17" s="451"/>
      <c r="DRK17" s="451"/>
      <c r="DRL17" s="451"/>
      <c r="DRM17" s="451"/>
      <c r="DRN17" s="451"/>
      <c r="DRO17" s="451"/>
      <c r="DRP17" s="451"/>
      <c r="DRQ17" s="451"/>
      <c r="DRR17" s="451"/>
      <c r="DRS17" s="451"/>
      <c r="DRT17" s="451"/>
      <c r="DRU17" s="451"/>
      <c r="DRV17" s="451"/>
      <c r="DRW17" s="451"/>
      <c r="DRX17" s="451"/>
      <c r="DRY17" s="451"/>
      <c r="DRZ17" s="451"/>
      <c r="DSA17" s="451"/>
      <c r="DSB17" s="451"/>
      <c r="DSC17" s="451"/>
      <c r="DSD17" s="451"/>
      <c r="DSE17" s="451"/>
      <c r="DSF17" s="451"/>
      <c r="DSG17" s="451"/>
      <c r="DSH17" s="451"/>
      <c r="DSI17" s="451"/>
      <c r="DSJ17" s="451"/>
      <c r="DSK17" s="451"/>
      <c r="DSL17" s="451"/>
      <c r="DSM17" s="451"/>
      <c r="DSN17" s="451"/>
      <c r="DSO17" s="451"/>
      <c r="DSP17" s="451"/>
      <c r="DSQ17" s="451"/>
      <c r="DSR17" s="451"/>
      <c r="DSS17" s="451"/>
      <c r="DST17" s="451"/>
      <c r="DSU17" s="451"/>
      <c r="DSV17" s="451"/>
      <c r="DSW17" s="451"/>
      <c r="DSX17" s="451"/>
      <c r="DSY17" s="451"/>
      <c r="DSZ17" s="451"/>
      <c r="DTA17" s="451"/>
      <c r="DTB17" s="451"/>
      <c r="DTC17" s="451"/>
      <c r="DTD17" s="451"/>
      <c r="DTE17" s="451"/>
      <c r="DTF17" s="451"/>
      <c r="DTG17" s="451"/>
      <c r="DTH17" s="451"/>
      <c r="DTI17" s="451"/>
      <c r="DTJ17" s="451"/>
      <c r="DTK17" s="451"/>
      <c r="DTL17" s="451"/>
      <c r="DTM17" s="451"/>
      <c r="DTN17" s="451"/>
      <c r="DTO17" s="451"/>
      <c r="DTP17" s="451"/>
      <c r="DTQ17" s="451"/>
      <c r="DTR17" s="451"/>
      <c r="DTS17" s="451"/>
      <c r="DTT17" s="451"/>
      <c r="DTU17" s="451"/>
      <c r="DTV17" s="451"/>
      <c r="DTW17" s="451"/>
      <c r="DTX17" s="451"/>
      <c r="DTY17" s="451"/>
      <c r="DTZ17" s="451"/>
      <c r="DUA17" s="451"/>
      <c r="DUB17" s="451"/>
      <c r="DUC17" s="451"/>
      <c r="DUD17" s="451"/>
      <c r="DUE17" s="451"/>
      <c r="DUF17" s="451"/>
      <c r="DUG17" s="451"/>
      <c r="DUH17" s="451"/>
      <c r="DUI17" s="451"/>
      <c r="DUJ17" s="451"/>
      <c r="DUK17" s="451"/>
      <c r="DUL17" s="451"/>
      <c r="DUM17" s="451"/>
      <c r="DUN17" s="451"/>
      <c r="DUO17" s="451"/>
      <c r="DUP17" s="451"/>
      <c r="DUQ17" s="451"/>
      <c r="DUR17" s="451"/>
      <c r="DUS17" s="451"/>
      <c r="DUT17" s="451"/>
      <c r="DUU17" s="451"/>
      <c r="DUV17" s="451"/>
      <c r="DUW17" s="451"/>
      <c r="DUX17" s="451"/>
      <c r="DUY17" s="451"/>
      <c r="DUZ17" s="451"/>
      <c r="DVA17" s="451"/>
      <c r="DVB17" s="451"/>
      <c r="DVC17" s="451"/>
      <c r="DVD17" s="451"/>
      <c r="DVE17" s="451"/>
      <c r="DVF17" s="451"/>
      <c r="DVG17" s="451"/>
      <c r="DVH17" s="451"/>
      <c r="DVI17" s="451"/>
      <c r="DVJ17" s="451"/>
      <c r="DVK17" s="451"/>
      <c r="DVL17" s="451"/>
      <c r="DVM17" s="451"/>
      <c r="DVN17" s="451"/>
      <c r="DVO17" s="451"/>
      <c r="DVP17" s="451"/>
      <c r="DVQ17" s="451"/>
      <c r="DVR17" s="451"/>
      <c r="DVS17" s="451"/>
      <c r="DVT17" s="451"/>
      <c r="DVU17" s="451"/>
      <c r="DVV17" s="451"/>
      <c r="DVW17" s="451"/>
      <c r="DVX17" s="451"/>
      <c r="DVY17" s="451"/>
      <c r="DVZ17" s="451"/>
      <c r="DWA17" s="451"/>
      <c r="DWB17" s="451"/>
      <c r="DWC17" s="451"/>
      <c r="DWD17" s="451"/>
      <c r="DWE17" s="451"/>
      <c r="DWF17" s="451"/>
      <c r="DWG17" s="451"/>
      <c r="DWH17" s="451"/>
      <c r="DWI17" s="451"/>
      <c r="DWJ17" s="451"/>
      <c r="DWK17" s="451"/>
      <c r="DWL17" s="451"/>
      <c r="DWM17" s="451"/>
      <c r="DWN17" s="451"/>
      <c r="DWO17" s="451"/>
      <c r="DWP17" s="451"/>
      <c r="DWQ17" s="451"/>
      <c r="DWR17" s="451"/>
      <c r="DWS17" s="451"/>
      <c r="DWT17" s="451"/>
      <c r="DWU17" s="451"/>
      <c r="DWV17" s="451"/>
      <c r="DWW17" s="451"/>
      <c r="DWX17" s="451"/>
      <c r="DWY17" s="451"/>
      <c r="DWZ17" s="451"/>
      <c r="DXA17" s="451"/>
      <c r="DXB17" s="451"/>
      <c r="DXC17" s="451"/>
      <c r="DXD17" s="451"/>
      <c r="DXE17" s="451"/>
      <c r="DXF17" s="451"/>
      <c r="DXG17" s="451"/>
      <c r="DXH17" s="451"/>
      <c r="DXI17" s="451"/>
      <c r="DXJ17" s="451"/>
      <c r="DXK17" s="451"/>
      <c r="DXL17" s="451"/>
      <c r="DXM17" s="451"/>
      <c r="DXN17" s="451"/>
      <c r="DXO17" s="451"/>
      <c r="DXP17" s="451"/>
      <c r="DXQ17" s="451"/>
      <c r="DXR17" s="451"/>
      <c r="DXS17" s="451"/>
      <c r="DXT17" s="451"/>
      <c r="DXU17" s="451"/>
      <c r="DXV17" s="451"/>
      <c r="DXW17" s="451"/>
      <c r="DXX17" s="451"/>
      <c r="DXY17" s="451"/>
      <c r="DXZ17" s="451"/>
      <c r="DYA17" s="451"/>
      <c r="DYB17" s="451"/>
      <c r="DYC17" s="451"/>
      <c r="DYD17" s="451"/>
      <c r="DYE17" s="451"/>
      <c r="DYF17" s="451"/>
      <c r="DYG17" s="451"/>
      <c r="DYH17" s="451"/>
      <c r="DYI17" s="451"/>
      <c r="DYJ17" s="451"/>
      <c r="DYK17" s="451"/>
      <c r="DYL17" s="451"/>
      <c r="DYM17" s="451"/>
      <c r="DYN17" s="451"/>
      <c r="DYO17" s="451"/>
      <c r="DYP17" s="451"/>
      <c r="DYQ17" s="451"/>
      <c r="DYR17" s="451"/>
      <c r="DYS17" s="451"/>
      <c r="DYT17" s="451"/>
      <c r="DYU17" s="451"/>
      <c r="DYV17" s="451"/>
      <c r="DYW17" s="451"/>
      <c r="DYX17" s="451"/>
      <c r="DYY17" s="451"/>
      <c r="DYZ17" s="451"/>
      <c r="DZA17" s="451"/>
      <c r="DZB17" s="451"/>
      <c r="DZC17" s="451"/>
      <c r="DZD17" s="451"/>
      <c r="DZE17" s="451"/>
      <c r="DZF17" s="451"/>
      <c r="DZG17" s="451"/>
      <c r="DZH17" s="451"/>
      <c r="DZI17" s="451"/>
      <c r="DZJ17" s="451"/>
      <c r="DZK17" s="451"/>
      <c r="DZL17" s="451"/>
      <c r="DZM17" s="451"/>
      <c r="DZN17" s="451"/>
      <c r="DZO17" s="451"/>
      <c r="DZP17" s="451"/>
      <c r="DZQ17" s="451"/>
      <c r="DZR17" s="451"/>
      <c r="DZS17" s="451"/>
      <c r="DZT17" s="451"/>
      <c r="DZU17" s="451"/>
      <c r="DZV17" s="451"/>
      <c r="DZW17" s="451"/>
      <c r="DZX17" s="451"/>
      <c r="DZY17" s="451"/>
      <c r="DZZ17" s="451"/>
      <c r="EAA17" s="451"/>
      <c r="EAB17" s="451"/>
      <c r="EAC17" s="451"/>
      <c r="EAD17" s="451"/>
      <c r="EAE17" s="451"/>
      <c r="EAF17" s="451"/>
      <c r="EAG17" s="451"/>
      <c r="EAH17" s="451"/>
      <c r="EAI17" s="451"/>
      <c r="EAJ17" s="451"/>
      <c r="EAK17" s="451"/>
      <c r="EAL17" s="451"/>
      <c r="EAM17" s="451"/>
      <c r="EAN17" s="451"/>
      <c r="EAO17" s="451"/>
      <c r="EAP17" s="451"/>
      <c r="EAQ17" s="451"/>
      <c r="EAR17" s="451"/>
      <c r="EAS17" s="451"/>
      <c r="EAT17" s="451"/>
      <c r="EAU17" s="451"/>
      <c r="EAV17" s="451"/>
      <c r="EAW17" s="451"/>
      <c r="EAX17" s="451"/>
      <c r="EAY17" s="451"/>
      <c r="EAZ17" s="451"/>
      <c r="EBA17" s="451"/>
      <c r="EBB17" s="451"/>
      <c r="EBC17" s="451"/>
      <c r="EBD17" s="451"/>
      <c r="EBE17" s="451"/>
      <c r="EBF17" s="451"/>
      <c r="EBG17" s="451"/>
      <c r="EBH17" s="451"/>
      <c r="EBI17" s="451"/>
      <c r="EBJ17" s="451"/>
      <c r="EBK17" s="451"/>
      <c r="EBL17" s="451"/>
      <c r="EBM17" s="451"/>
      <c r="EBN17" s="451"/>
      <c r="EBO17" s="451"/>
      <c r="EBP17" s="451"/>
      <c r="EBQ17" s="451"/>
      <c r="EBR17" s="451"/>
      <c r="EBS17" s="451"/>
      <c r="EBT17" s="451"/>
      <c r="EBU17" s="451"/>
      <c r="EBV17" s="451"/>
      <c r="EBW17" s="451"/>
      <c r="EBX17" s="451"/>
      <c r="EBY17" s="451"/>
      <c r="EBZ17" s="451"/>
      <c r="ECA17" s="451"/>
      <c r="ECB17" s="451"/>
      <c r="ECC17" s="451"/>
      <c r="ECD17" s="451"/>
      <c r="ECE17" s="451"/>
      <c r="ECF17" s="451"/>
      <c r="ECG17" s="451"/>
      <c r="ECH17" s="451"/>
      <c r="ECI17" s="451"/>
      <c r="ECJ17" s="451"/>
      <c r="ECK17" s="451"/>
      <c r="ECL17" s="451"/>
      <c r="ECM17" s="451"/>
      <c r="ECN17" s="451"/>
      <c r="ECO17" s="451"/>
      <c r="ECP17" s="451"/>
      <c r="ECQ17" s="451"/>
      <c r="ECR17" s="451"/>
      <c r="ECS17" s="451"/>
      <c r="ECT17" s="451"/>
      <c r="ECU17" s="451"/>
      <c r="ECV17" s="451"/>
      <c r="ECW17" s="451"/>
      <c r="ECX17" s="451"/>
      <c r="ECY17" s="451"/>
      <c r="ECZ17" s="451"/>
      <c r="EDA17" s="451"/>
      <c r="EDB17" s="451"/>
      <c r="EDC17" s="451"/>
      <c r="EDD17" s="451"/>
      <c r="EDE17" s="451"/>
      <c r="EDF17" s="451"/>
      <c r="EDG17" s="451"/>
      <c r="EDH17" s="451"/>
      <c r="EDI17" s="451"/>
      <c r="EDJ17" s="451"/>
      <c r="EDK17" s="451"/>
      <c r="EDL17" s="451"/>
      <c r="EDM17" s="451"/>
      <c r="EDN17" s="451"/>
      <c r="EDO17" s="451"/>
      <c r="EDP17" s="451"/>
      <c r="EDQ17" s="451"/>
      <c r="EDR17" s="451"/>
      <c r="EDS17" s="451"/>
      <c r="EDT17" s="451"/>
      <c r="EDU17" s="451"/>
      <c r="EDV17" s="451"/>
      <c r="EDW17" s="451"/>
      <c r="EDX17" s="451"/>
      <c r="EDY17" s="451"/>
      <c r="EDZ17" s="451"/>
      <c r="EEA17" s="451"/>
      <c r="EEB17" s="451"/>
      <c r="EEC17" s="451"/>
      <c r="EED17" s="451"/>
      <c r="EEE17" s="451"/>
      <c r="EEF17" s="451"/>
      <c r="EEG17" s="451"/>
      <c r="EEH17" s="451"/>
      <c r="EEI17" s="451"/>
      <c r="EEJ17" s="451"/>
      <c r="EEK17" s="451"/>
      <c r="EEL17" s="451"/>
      <c r="EEM17" s="451"/>
      <c r="EEN17" s="451"/>
      <c r="EEO17" s="451"/>
      <c r="EEP17" s="451"/>
      <c r="EEQ17" s="451"/>
      <c r="EER17" s="451"/>
      <c r="EES17" s="451"/>
      <c r="EET17" s="451"/>
      <c r="EEU17" s="451"/>
      <c r="EEV17" s="451"/>
      <c r="EEW17" s="451"/>
      <c r="EEX17" s="451"/>
      <c r="EEY17" s="451"/>
      <c r="EEZ17" s="451"/>
      <c r="EFA17" s="451"/>
      <c r="EFB17" s="451"/>
      <c r="EFC17" s="451"/>
      <c r="EFD17" s="451"/>
      <c r="EFE17" s="451"/>
      <c r="EFF17" s="451"/>
      <c r="EFG17" s="451"/>
      <c r="EFH17" s="451"/>
      <c r="EFI17" s="451"/>
      <c r="EFJ17" s="451"/>
      <c r="EFK17" s="451"/>
      <c r="EFL17" s="451"/>
      <c r="EFM17" s="451"/>
      <c r="EFN17" s="451"/>
      <c r="EFO17" s="451"/>
      <c r="EFP17" s="451"/>
      <c r="EFQ17" s="451"/>
      <c r="EFR17" s="451"/>
      <c r="EFS17" s="451"/>
      <c r="EFT17" s="451"/>
      <c r="EFU17" s="451"/>
      <c r="EFV17" s="451"/>
      <c r="EFW17" s="451"/>
      <c r="EFX17" s="451"/>
      <c r="EFY17" s="451"/>
      <c r="EFZ17" s="451"/>
      <c r="EGA17" s="451"/>
      <c r="EGB17" s="451"/>
      <c r="EGC17" s="451"/>
      <c r="EGD17" s="451"/>
      <c r="EGE17" s="451"/>
      <c r="EGF17" s="451"/>
      <c r="EGG17" s="451"/>
      <c r="EGH17" s="451"/>
      <c r="EGI17" s="451"/>
      <c r="EGJ17" s="451"/>
      <c r="EGK17" s="451"/>
      <c r="EGL17" s="451"/>
      <c r="EGM17" s="451"/>
      <c r="EGN17" s="451"/>
      <c r="EGO17" s="451"/>
      <c r="EGP17" s="451"/>
      <c r="EGQ17" s="451"/>
      <c r="EGR17" s="451"/>
      <c r="EGS17" s="451"/>
      <c r="EGT17" s="451"/>
      <c r="EGU17" s="451"/>
      <c r="EGV17" s="451"/>
      <c r="EGW17" s="451"/>
      <c r="EGX17" s="451"/>
      <c r="EGY17" s="451"/>
      <c r="EGZ17" s="451"/>
      <c r="EHA17" s="451"/>
      <c r="EHB17" s="451"/>
      <c r="EHC17" s="451"/>
      <c r="EHD17" s="451"/>
      <c r="EHE17" s="451"/>
      <c r="EHF17" s="451"/>
      <c r="EHG17" s="451"/>
      <c r="EHH17" s="451"/>
      <c r="EHI17" s="451"/>
      <c r="EHJ17" s="451"/>
      <c r="EHK17" s="451"/>
      <c r="EHL17" s="451"/>
      <c r="EHM17" s="451"/>
      <c r="EHN17" s="451"/>
      <c r="EHO17" s="451"/>
      <c r="EHP17" s="451"/>
      <c r="EHQ17" s="451"/>
      <c r="EHR17" s="451"/>
      <c r="EHS17" s="451"/>
      <c r="EHT17" s="451"/>
      <c r="EHU17" s="451"/>
      <c r="EHV17" s="451"/>
      <c r="EHW17" s="451"/>
      <c r="EHX17" s="451"/>
      <c r="EHY17" s="451"/>
      <c r="EHZ17" s="451"/>
      <c r="EIA17" s="451"/>
      <c r="EIB17" s="451"/>
      <c r="EIC17" s="451"/>
      <c r="EID17" s="451"/>
      <c r="EIE17" s="451"/>
      <c r="EIF17" s="451"/>
      <c r="EIG17" s="451"/>
      <c r="EIH17" s="451"/>
      <c r="EII17" s="451"/>
      <c r="EIJ17" s="451"/>
      <c r="EIK17" s="451"/>
      <c r="EIL17" s="451"/>
      <c r="EIM17" s="451"/>
      <c r="EIN17" s="451"/>
      <c r="EIO17" s="451"/>
      <c r="EIP17" s="451"/>
      <c r="EIQ17" s="451"/>
      <c r="EIR17" s="451"/>
      <c r="EIS17" s="451"/>
      <c r="EIT17" s="451"/>
      <c r="EIU17" s="451"/>
      <c r="EIV17" s="451"/>
      <c r="EIW17" s="451"/>
      <c r="EIX17" s="451"/>
      <c r="EIY17" s="451"/>
      <c r="EIZ17" s="451"/>
      <c r="EJA17" s="451"/>
      <c r="EJB17" s="451"/>
      <c r="EJC17" s="451"/>
      <c r="EJD17" s="451"/>
      <c r="EJE17" s="451"/>
      <c r="EJF17" s="451"/>
      <c r="EJG17" s="451"/>
      <c r="EJH17" s="451"/>
      <c r="EJI17" s="451"/>
      <c r="EJJ17" s="451"/>
      <c r="EJK17" s="451"/>
      <c r="EJL17" s="451"/>
      <c r="EJM17" s="451"/>
      <c r="EJN17" s="451"/>
      <c r="EJO17" s="451"/>
      <c r="EJP17" s="451"/>
      <c r="EJQ17" s="451"/>
      <c r="EJR17" s="451"/>
      <c r="EJS17" s="451"/>
      <c r="EJT17" s="451"/>
      <c r="EJU17" s="451"/>
      <c r="EJV17" s="451"/>
      <c r="EJW17" s="451"/>
      <c r="EJX17" s="451"/>
      <c r="EJY17" s="451"/>
      <c r="EJZ17" s="451"/>
      <c r="EKA17" s="451"/>
      <c r="EKB17" s="451"/>
      <c r="EKC17" s="451"/>
      <c r="EKD17" s="451"/>
      <c r="EKE17" s="451"/>
      <c r="EKF17" s="451"/>
      <c r="EKG17" s="451"/>
      <c r="EKH17" s="451"/>
      <c r="EKI17" s="451"/>
      <c r="EKJ17" s="451"/>
      <c r="EKK17" s="451"/>
      <c r="EKL17" s="451"/>
      <c r="EKM17" s="451"/>
      <c r="EKN17" s="451"/>
      <c r="EKO17" s="451"/>
      <c r="EKP17" s="451"/>
      <c r="EKQ17" s="451"/>
      <c r="EKR17" s="451"/>
      <c r="EKS17" s="451"/>
      <c r="EKT17" s="451"/>
      <c r="EKU17" s="451"/>
      <c r="EKV17" s="451"/>
      <c r="EKW17" s="451"/>
      <c r="EKX17" s="451"/>
      <c r="EKY17" s="451"/>
      <c r="EKZ17" s="451"/>
      <c r="ELA17" s="451"/>
      <c r="ELB17" s="451"/>
      <c r="ELC17" s="451"/>
      <c r="ELD17" s="451"/>
      <c r="ELE17" s="451"/>
      <c r="ELF17" s="451"/>
      <c r="ELG17" s="451"/>
      <c r="ELH17" s="451"/>
      <c r="ELI17" s="451"/>
      <c r="ELJ17" s="451"/>
      <c r="ELK17" s="451"/>
      <c r="ELL17" s="451"/>
      <c r="ELM17" s="451"/>
      <c r="ELN17" s="451"/>
      <c r="ELO17" s="451"/>
      <c r="ELP17" s="451"/>
      <c r="ELQ17" s="451"/>
      <c r="ELR17" s="451"/>
      <c r="ELS17" s="451"/>
      <c r="ELT17" s="451"/>
      <c r="ELU17" s="451"/>
      <c r="ELV17" s="451"/>
      <c r="ELW17" s="451"/>
      <c r="ELX17" s="451"/>
      <c r="ELY17" s="451"/>
      <c r="ELZ17" s="451"/>
      <c r="EMA17" s="451"/>
      <c r="EMB17" s="451"/>
      <c r="EMC17" s="451"/>
      <c r="EMD17" s="451"/>
      <c r="EME17" s="451"/>
      <c r="EMF17" s="451"/>
      <c r="EMG17" s="451"/>
      <c r="EMH17" s="451"/>
      <c r="EMI17" s="451"/>
      <c r="EMJ17" s="451"/>
      <c r="EMK17" s="451"/>
      <c r="EML17" s="451"/>
      <c r="EMM17" s="451"/>
      <c r="EMN17" s="451"/>
      <c r="EMO17" s="451"/>
      <c r="EMP17" s="451"/>
      <c r="EMQ17" s="451"/>
      <c r="EMR17" s="451"/>
      <c r="EMS17" s="451"/>
      <c r="EMT17" s="451"/>
      <c r="EMU17" s="451"/>
      <c r="EMV17" s="451"/>
      <c r="EMW17" s="451"/>
      <c r="EMX17" s="451"/>
      <c r="EMY17" s="451"/>
      <c r="EMZ17" s="451"/>
      <c r="ENA17" s="451"/>
      <c r="ENB17" s="451"/>
      <c r="ENC17" s="451"/>
      <c r="END17" s="451"/>
      <c r="ENE17" s="451"/>
      <c r="ENF17" s="451"/>
      <c r="ENG17" s="451"/>
      <c r="ENH17" s="451"/>
      <c r="ENI17" s="451"/>
      <c r="ENJ17" s="451"/>
      <c r="ENK17" s="451"/>
      <c r="ENL17" s="451"/>
      <c r="ENM17" s="451"/>
      <c r="ENN17" s="451"/>
      <c r="ENO17" s="451"/>
      <c r="ENP17" s="451"/>
      <c r="ENQ17" s="451"/>
      <c r="ENR17" s="451"/>
      <c r="ENS17" s="451"/>
      <c r="ENT17" s="451"/>
      <c r="ENU17" s="451"/>
      <c r="ENV17" s="451"/>
      <c r="ENW17" s="451"/>
      <c r="ENX17" s="451"/>
      <c r="ENY17" s="451"/>
      <c r="ENZ17" s="451"/>
      <c r="EOA17" s="451"/>
      <c r="EOB17" s="451"/>
      <c r="EOC17" s="451"/>
      <c r="EOD17" s="451"/>
      <c r="EOE17" s="451"/>
      <c r="EOF17" s="451"/>
      <c r="EOG17" s="451"/>
      <c r="EOH17" s="451"/>
      <c r="EOI17" s="451"/>
      <c r="EOJ17" s="451"/>
      <c r="EOK17" s="451"/>
      <c r="EOL17" s="451"/>
      <c r="EOM17" s="451"/>
      <c r="EON17" s="451"/>
      <c r="EOO17" s="451"/>
      <c r="EOP17" s="451"/>
      <c r="EOQ17" s="451"/>
      <c r="EOR17" s="451"/>
      <c r="EOS17" s="451"/>
      <c r="EOT17" s="451"/>
      <c r="EOU17" s="451"/>
      <c r="EOV17" s="451"/>
      <c r="EOW17" s="451"/>
      <c r="EOX17" s="451"/>
      <c r="EOY17" s="451"/>
      <c r="EOZ17" s="451"/>
      <c r="EPA17" s="451"/>
      <c r="EPB17" s="451"/>
      <c r="EPC17" s="451"/>
      <c r="EPD17" s="451"/>
      <c r="EPE17" s="451"/>
      <c r="EPF17" s="451"/>
      <c r="EPG17" s="451"/>
      <c r="EPH17" s="451"/>
      <c r="EPI17" s="451"/>
      <c r="EPJ17" s="451"/>
      <c r="EPK17" s="451"/>
      <c r="EPL17" s="451"/>
      <c r="EPM17" s="451"/>
      <c r="EPN17" s="451"/>
      <c r="EPO17" s="451"/>
      <c r="EPP17" s="451"/>
      <c r="EPQ17" s="451"/>
      <c r="EPR17" s="451"/>
      <c r="EPS17" s="451"/>
      <c r="EPT17" s="451"/>
      <c r="EPU17" s="451"/>
      <c r="EPV17" s="451"/>
      <c r="EPW17" s="451"/>
      <c r="EPX17" s="451"/>
      <c r="EPY17" s="451"/>
      <c r="EPZ17" s="451"/>
      <c r="EQA17" s="451"/>
      <c r="EQB17" s="451"/>
      <c r="EQC17" s="451"/>
      <c r="EQD17" s="451"/>
      <c r="EQE17" s="451"/>
      <c r="EQF17" s="451"/>
      <c r="EQG17" s="451"/>
      <c r="EQH17" s="451"/>
      <c r="EQI17" s="451"/>
      <c r="EQJ17" s="451"/>
      <c r="EQK17" s="451"/>
      <c r="EQL17" s="451"/>
      <c r="EQM17" s="451"/>
      <c r="EQN17" s="451"/>
      <c r="EQO17" s="451"/>
      <c r="EQP17" s="451"/>
      <c r="EQQ17" s="451"/>
      <c r="EQR17" s="451"/>
      <c r="EQS17" s="451"/>
      <c r="EQT17" s="451"/>
      <c r="EQU17" s="451"/>
      <c r="EQV17" s="451"/>
      <c r="EQW17" s="451"/>
      <c r="EQX17" s="451"/>
      <c r="EQY17" s="451"/>
      <c r="EQZ17" s="451"/>
      <c r="ERA17" s="451"/>
      <c r="ERB17" s="451"/>
      <c r="ERC17" s="451"/>
      <c r="ERD17" s="451"/>
      <c r="ERE17" s="451"/>
      <c r="ERF17" s="451"/>
      <c r="ERG17" s="451"/>
      <c r="ERH17" s="451"/>
      <c r="ERI17" s="451"/>
      <c r="ERJ17" s="451"/>
      <c r="ERK17" s="451"/>
      <c r="ERL17" s="451"/>
      <c r="ERM17" s="451"/>
      <c r="ERN17" s="451"/>
      <c r="ERO17" s="451"/>
      <c r="ERP17" s="451"/>
      <c r="ERQ17" s="451"/>
      <c r="ERR17" s="451"/>
      <c r="ERS17" s="451"/>
      <c r="ERT17" s="451"/>
      <c r="ERU17" s="451"/>
      <c r="ERV17" s="451"/>
      <c r="ERW17" s="451"/>
      <c r="ERX17" s="451"/>
      <c r="ERY17" s="451"/>
      <c r="ERZ17" s="451"/>
      <c r="ESA17" s="451"/>
      <c r="ESB17" s="451"/>
      <c r="ESC17" s="451"/>
      <c r="ESD17" s="451"/>
      <c r="ESE17" s="451"/>
      <c r="ESF17" s="451"/>
      <c r="ESG17" s="451"/>
      <c r="ESH17" s="451"/>
      <c r="ESI17" s="451"/>
      <c r="ESJ17" s="451"/>
      <c r="ESK17" s="451"/>
      <c r="ESL17" s="451"/>
      <c r="ESM17" s="451"/>
      <c r="ESN17" s="451"/>
      <c r="ESO17" s="451"/>
      <c r="ESP17" s="451"/>
      <c r="ESQ17" s="451"/>
      <c r="ESR17" s="451"/>
      <c r="ESS17" s="451"/>
      <c r="EST17" s="451"/>
      <c r="ESU17" s="451"/>
      <c r="ESV17" s="451"/>
      <c r="ESW17" s="451"/>
      <c r="ESX17" s="451"/>
      <c r="ESY17" s="451"/>
      <c r="ESZ17" s="451"/>
      <c r="ETA17" s="451"/>
      <c r="ETB17" s="451"/>
      <c r="ETC17" s="451"/>
      <c r="ETD17" s="451"/>
      <c r="ETE17" s="451"/>
      <c r="ETF17" s="451"/>
      <c r="ETG17" s="451"/>
      <c r="ETH17" s="451"/>
      <c r="ETI17" s="451"/>
      <c r="ETJ17" s="451"/>
      <c r="ETK17" s="451"/>
      <c r="ETL17" s="451"/>
      <c r="ETM17" s="451"/>
      <c r="ETN17" s="451"/>
      <c r="ETO17" s="451"/>
      <c r="ETP17" s="451"/>
      <c r="ETQ17" s="451"/>
      <c r="ETR17" s="451"/>
      <c r="ETS17" s="451"/>
      <c r="ETT17" s="451"/>
      <c r="ETU17" s="451"/>
      <c r="ETV17" s="451"/>
      <c r="ETW17" s="451"/>
      <c r="ETX17" s="451"/>
      <c r="ETY17" s="451"/>
      <c r="ETZ17" s="451"/>
      <c r="EUA17" s="451"/>
      <c r="EUB17" s="451"/>
      <c r="EUC17" s="451"/>
      <c r="EUD17" s="451"/>
      <c r="EUE17" s="451"/>
      <c r="EUF17" s="451"/>
      <c r="EUG17" s="451"/>
      <c r="EUH17" s="451"/>
      <c r="EUI17" s="451"/>
      <c r="EUJ17" s="451"/>
      <c r="EUK17" s="451"/>
      <c r="EUL17" s="451"/>
      <c r="EUM17" s="451"/>
      <c r="EUN17" s="451"/>
      <c r="EUO17" s="451"/>
      <c r="EUP17" s="451"/>
      <c r="EUQ17" s="451"/>
      <c r="EUR17" s="451"/>
      <c r="EUS17" s="451"/>
      <c r="EUT17" s="451"/>
      <c r="EUU17" s="451"/>
      <c r="EUV17" s="451"/>
      <c r="EUW17" s="451"/>
      <c r="EUX17" s="451"/>
      <c r="EUY17" s="451"/>
      <c r="EUZ17" s="451"/>
      <c r="EVA17" s="451"/>
      <c r="EVB17" s="451"/>
      <c r="EVC17" s="451"/>
      <c r="EVD17" s="451"/>
      <c r="EVE17" s="451"/>
      <c r="EVF17" s="451"/>
      <c r="EVG17" s="451"/>
      <c r="EVH17" s="451"/>
      <c r="EVI17" s="451"/>
      <c r="EVJ17" s="451"/>
      <c r="EVK17" s="451"/>
      <c r="EVL17" s="451"/>
      <c r="EVM17" s="451"/>
      <c r="EVN17" s="451"/>
      <c r="EVO17" s="451"/>
      <c r="EVP17" s="451"/>
      <c r="EVQ17" s="451"/>
      <c r="EVR17" s="451"/>
      <c r="EVS17" s="451"/>
      <c r="EVT17" s="451"/>
      <c r="EVU17" s="451"/>
      <c r="EVV17" s="451"/>
      <c r="EVW17" s="451"/>
      <c r="EVX17" s="451"/>
      <c r="EVY17" s="451"/>
      <c r="EVZ17" s="451"/>
      <c r="EWA17" s="451"/>
      <c r="EWB17" s="451"/>
      <c r="EWC17" s="451"/>
      <c r="EWD17" s="451"/>
      <c r="EWE17" s="451"/>
      <c r="EWF17" s="451"/>
      <c r="EWG17" s="451"/>
      <c r="EWH17" s="451"/>
      <c r="EWI17" s="451"/>
      <c r="EWJ17" s="451"/>
      <c r="EWK17" s="451"/>
      <c r="EWL17" s="451"/>
      <c r="EWM17" s="451"/>
      <c r="EWN17" s="451"/>
      <c r="EWO17" s="451"/>
      <c r="EWP17" s="451"/>
      <c r="EWQ17" s="451"/>
      <c r="EWR17" s="451"/>
      <c r="EWS17" s="451"/>
      <c r="EWT17" s="451"/>
      <c r="EWU17" s="451"/>
      <c r="EWV17" s="451"/>
      <c r="EWW17" s="451"/>
      <c r="EWX17" s="451"/>
      <c r="EWY17" s="451"/>
      <c r="EWZ17" s="451"/>
      <c r="EXA17" s="451"/>
      <c r="EXB17" s="451"/>
      <c r="EXC17" s="451"/>
      <c r="EXD17" s="451"/>
      <c r="EXE17" s="451"/>
      <c r="EXF17" s="451"/>
      <c r="EXG17" s="451"/>
      <c r="EXH17" s="451"/>
      <c r="EXI17" s="451"/>
      <c r="EXJ17" s="451"/>
      <c r="EXK17" s="451"/>
      <c r="EXL17" s="451"/>
      <c r="EXM17" s="451"/>
      <c r="EXN17" s="451"/>
      <c r="EXO17" s="451"/>
      <c r="EXP17" s="451"/>
      <c r="EXQ17" s="451"/>
      <c r="EXR17" s="451"/>
      <c r="EXS17" s="451"/>
      <c r="EXT17" s="451"/>
      <c r="EXU17" s="451"/>
      <c r="EXV17" s="451"/>
      <c r="EXW17" s="451"/>
      <c r="EXX17" s="451"/>
      <c r="EXY17" s="451"/>
      <c r="EXZ17" s="451"/>
      <c r="EYA17" s="451"/>
      <c r="EYB17" s="451"/>
      <c r="EYC17" s="451"/>
      <c r="EYD17" s="451"/>
      <c r="EYE17" s="451"/>
      <c r="EYF17" s="451"/>
      <c r="EYG17" s="451"/>
      <c r="EYH17" s="451"/>
      <c r="EYI17" s="451"/>
      <c r="EYJ17" s="451"/>
      <c r="EYK17" s="451"/>
      <c r="EYL17" s="451"/>
      <c r="EYM17" s="451"/>
      <c r="EYN17" s="451"/>
      <c r="EYO17" s="451"/>
      <c r="EYP17" s="451"/>
      <c r="EYQ17" s="451"/>
      <c r="EYR17" s="451"/>
      <c r="EYS17" s="451"/>
      <c r="EYT17" s="451"/>
      <c r="EYU17" s="451"/>
      <c r="EYV17" s="451"/>
      <c r="EYW17" s="451"/>
      <c r="EYX17" s="451"/>
      <c r="EYY17" s="451"/>
      <c r="EYZ17" s="451"/>
      <c r="EZA17" s="451"/>
      <c r="EZB17" s="451"/>
      <c r="EZC17" s="451"/>
      <c r="EZD17" s="451"/>
      <c r="EZE17" s="451"/>
      <c r="EZF17" s="451"/>
      <c r="EZG17" s="451"/>
      <c r="EZH17" s="451"/>
      <c r="EZI17" s="451"/>
      <c r="EZJ17" s="451"/>
      <c r="EZK17" s="451"/>
      <c r="EZL17" s="451"/>
      <c r="EZM17" s="451"/>
      <c r="EZN17" s="451"/>
      <c r="EZO17" s="451"/>
      <c r="EZP17" s="451"/>
      <c r="EZQ17" s="451"/>
      <c r="EZR17" s="451"/>
      <c r="EZS17" s="451"/>
      <c r="EZT17" s="451"/>
      <c r="EZU17" s="451"/>
      <c r="EZV17" s="451"/>
      <c r="EZW17" s="451"/>
      <c r="EZX17" s="451"/>
      <c r="EZY17" s="451"/>
      <c r="EZZ17" s="451"/>
      <c r="FAA17" s="451"/>
      <c r="FAB17" s="451"/>
      <c r="FAC17" s="451"/>
      <c r="FAD17" s="451"/>
      <c r="FAE17" s="451"/>
      <c r="FAF17" s="451"/>
      <c r="FAG17" s="451"/>
      <c r="FAH17" s="451"/>
      <c r="FAI17" s="451"/>
      <c r="FAJ17" s="451"/>
      <c r="FAK17" s="451"/>
      <c r="FAL17" s="451"/>
      <c r="FAM17" s="451"/>
      <c r="FAN17" s="451"/>
      <c r="FAO17" s="451"/>
      <c r="FAP17" s="451"/>
      <c r="FAQ17" s="451"/>
      <c r="FAR17" s="451"/>
      <c r="FAS17" s="451"/>
      <c r="FAT17" s="451"/>
      <c r="FAU17" s="451"/>
      <c r="FAV17" s="451"/>
      <c r="FAW17" s="451"/>
      <c r="FAX17" s="451"/>
      <c r="FAY17" s="451"/>
      <c r="FAZ17" s="451"/>
      <c r="FBA17" s="451"/>
      <c r="FBB17" s="451"/>
      <c r="FBC17" s="451"/>
      <c r="FBD17" s="451"/>
      <c r="FBE17" s="451"/>
      <c r="FBF17" s="451"/>
      <c r="FBG17" s="451"/>
      <c r="FBH17" s="451"/>
      <c r="FBI17" s="451"/>
      <c r="FBJ17" s="451"/>
      <c r="FBK17" s="451"/>
      <c r="FBL17" s="451"/>
      <c r="FBM17" s="451"/>
      <c r="FBN17" s="451"/>
      <c r="FBO17" s="451"/>
      <c r="FBP17" s="451"/>
      <c r="FBQ17" s="451"/>
      <c r="FBR17" s="451"/>
      <c r="FBS17" s="451"/>
      <c r="FBT17" s="451"/>
      <c r="FBU17" s="451"/>
      <c r="FBV17" s="451"/>
      <c r="FBW17" s="451"/>
      <c r="FBX17" s="451"/>
      <c r="FBY17" s="451"/>
      <c r="FBZ17" s="451"/>
      <c r="FCA17" s="451"/>
      <c r="FCB17" s="451"/>
      <c r="FCC17" s="451"/>
      <c r="FCD17" s="451"/>
      <c r="FCE17" s="451"/>
      <c r="FCF17" s="451"/>
      <c r="FCG17" s="451"/>
      <c r="FCH17" s="451"/>
      <c r="FCI17" s="451"/>
      <c r="FCJ17" s="451"/>
      <c r="FCK17" s="451"/>
      <c r="FCL17" s="451"/>
      <c r="FCM17" s="451"/>
      <c r="FCN17" s="451"/>
      <c r="FCO17" s="451"/>
      <c r="FCP17" s="451"/>
      <c r="FCQ17" s="451"/>
      <c r="FCR17" s="451"/>
      <c r="FCS17" s="451"/>
      <c r="FCT17" s="451"/>
      <c r="FCU17" s="451"/>
      <c r="FCV17" s="451"/>
      <c r="FCW17" s="451"/>
      <c r="FCX17" s="451"/>
      <c r="FCY17" s="451"/>
      <c r="FCZ17" s="451"/>
      <c r="FDA17" s="451"/>
      <c r="FDB17" s="451"/>
      <c r="FDC17" s="451"/>
      <c r="FDD17" s="451"/>
      <c r="FDE17" s="451"/>
      <c r="FDF17" s="451"/>
      <c r="FDG17" s="451"/>
      <c r="FDH17" s="451"/>
      <c r="FDI17" s="451"/>
      <c r="FDJ17" s="451"/>
      <c r="FDK17" s="451"/>
      <c r="FDL17" s="451"/>
      <c r="FDM17" s="451"/>
      <c r="FDN17" s="451"/>
      <c r="FDO17" s="451"/>
      <c r="FDP17" s="451"/>
      <c r="FDQ17" s="451"/>
      <c r="FDR17" s="451"/>
      <c r="FDS17" s="451"/>
      <c r="FDT17" s="451"/>
      <c r="FDU17" s="451"/>
      <c r="FDV17" s="451"/>
      <c r="FDW17" s="451"/>
      <c r="FDX17" s="451"/>
      <c r="FDY17" s="451"/>
      <c r="FDZ17" s="451"/>
      <c r="FEA17" s="451"/>
      <c r="FEB17" s="451"/>
      <c r="FEC17" s="451"/>
      <c r="FED17" s="451"/>
      <c r="FEE17" s="451"/>
      <c r="FEF17" s="451"/>
      <c r="FEG17" s="451"/>
      <c r="FEH17" s="451"/>
      <c r="FEI17" s="451"/>
      <c r="FEJ17" s="451"/>
      <c r="FEK17" s="451"/>
      <c r="FEL17" s="451"/>
      <c r="FEM17" s="451"/>
      <c r="FEN17" s="451"/>
      <c r="FEO17" s="451"/>
      <c r="FEP17" s="451"/>
      <c r="FEQ17" s="451"/>
      <c r="FER17" s="451"/>
      <c r="FES17" s="451"/>
      <c r="FET17" s="451"/>
      <c r="FEU17" s="451"/>
      <c r="FEV17" s="451"/>
      <c r="FEW17" s="451"/>
      <c r="FEX17" s="451"/>
      <c r="FEY17" s="451"/>
      <c r="FEZ17" s="451"/>
      <c r="FFA17" s="451"/>
      <c r="FFB17" s="451"/>
      <c r="FFC17" s="451"/>
      <c r="FFD17" s="451"/>
      <c r="FFE17" s="451"/>
      <c r="FFF17" s="451"/>
      <c r="FFG17" s="451"/>
      <c r="FFH17" s="451"/>
      <c r="FFI17" s="451"/>
      <c r="FFJ17" s="451"/>
      <c r="FFK17" s="451"/>
      <c r="FFL17" s="451"/>
      <c r="FFM17" s="451"/>
      <c r="FFN17" s="451"/>
      <c r="FFO17" s="451"/>
      <c r="FFP17" s="451"/>
      <c r="FFQ17" s="451"/>
      <c r="FFR17" s="451"/>
      <c r="FFS17" s="451"/>
      <c r="FFT17" s="451"/>
      <c r="FFU17" s="451"/>
      <c r="FFV17" s="451"/>
      <c r="FFW17" s="451"/>
      <c r="FFX17" s="451"/>
      <c r="FFY17" s="451"/>
      <c r="FFZ17" s="451"/>
      <c r="FGA17" s="451"/>
      <c r="FGB17" s="451"/>
      <c r="FGC17" s="451"/>
      <c r="FGD17" s="451"/>
      <c r="FGE17" s="451"/>
      <c r="FGF17" s="451"/>
      <c r="FGG17" s="451"/>
      <c r="FGH17" s="451"/>
      <c r="FGI17" s="451"/>
      <c r="FGJ17" s="451"/>
      <c r="FGK17" s="451"/>
      <c r="FGL17" s="451"/>
      <c r="FGM17" s="451"/>
      <c r="FGN17" s="451"/>
      <c r="FGO17" s="451"/>
      <c r="FGP17" s="451"/>
      <c r="FGQ17" s="451"/>
      <c r="FGR17" s="451"/>
      <c r="FGS17" s="451"/>
      <c r="FGT17" s="451"/>
      <c r="FGU17" s="451"/>
      <c r="FGV17" s="451"/>
      <c r="FGW17" s="451"/>
      <c r="FGX17" s="451"/>
      <c r="FGY17" s="451"/>
      <c r="FGZ17" s="451"/>
      <c r="FHA17" s="451"/>
      <c r="FHB17" s="451"/>
      <c r="FHC17" s="451"/>
      <c r="FHD17" s="451"/>
      <c r="FHE17" s="451"/>
      <c r="FHF17" s="451"/>
      <c r="FHG17" s="451"/>
      <c r="FHH17" s="451"/>
      <c r="FHI17" s="451"/>
      <c r="FHJ17" s="451"/>
      <c r="FHK17" s="451"/>
      <c r="FHL17" s="451"/>
      <c r="FHM17" s="451"/>
      <c r="FHN17" s="451"/>
      <c r="FHO17" s="451"/>
      <c r="FHP17" s="451"/>
      <c r="FHQ17" s="451"/>
      <c r="FHR17" s="451"/>
      <c r="FHS17" s="451"/>
      <c r="FHT17" s="451"/>
      <c r="FHU17" s="451"/>
      <c r="FHV17" s="451"/>
      <c r="FHW17" s="451"/>
      <c r="FHX17" s="451"/>
      <c r="FHY17" s="451"/>
      <c r="FHZ17" s="451"/>
      <c r="FIA17" s="451"/>
      <c r="FIB17" s="451"/>
      <c r="FIC17" s="451"/>
      <c r="FID17" s="451"/>
      <c r="FIE17" s="451"/>
      <c r="FIF17" s="451"/>
      <c r="FIG17" s="451"/>
      <c r="FIH17" s="451"/>
      <c r="FII17" s="451"/>
      <c r="FIJ17" s="451"/>
      <c r="FIK17" s="451"/>
      <c r="FIL17" s="451"/>
      <c r="FIM17" s="451"/>
      <c r="FIN17" s="451"/>
      <c r="FIO17" s="451"/>
      <c r="FIP17" s="451"/>
      <c r="FIQ17" s="451"/>
      <c r="FIR17" s="451"/>
      <c r="FIS17" s="451"/>
      <c r="FIT17" s="451"/>
      <c r="FIU17" s="451"/>
      <c r="FIV17" s="451"/>
      <c r="FIW17" s="451"/>
      <c r="FIX17" s="451"/>
      <c r="FIY17" s="451"/>
      <c r="FIZ17" s="451"/>
      <c r="FJA17" s="451"/>
      <c r="FJB17" s="451"/>
      <c r="FJC17" s="451"/>
      <c r="FJD17" s="451"/>
      <c r="FJE17" s="451"/>
      <c r="FJF17" s="451"/>
      <c r="FJG17" s="451"/>
      <c r="FJH17" s="451"/>
      <c r="FJI17" s="451"/>
      <c r="FJJ17" s="451"/>
      <c r="FJK17" s="451"/>
      <c r="FJL17" s="451"/>
      <c r="FJM17" s="451"/>
      <c r="FJN17" s="451"/>
      <c r="FJO17" s="451"/>
      <c r="FJP17" s="451"/>
      <c r="FJQ17" s="451"/>
      <c r="FJR17" s="451"/>
      <c r="FJS17" s="451"/>
      <c r="FJT17" s="451"/>
      <c r="FJU17" s="451"/>
      <c r="FJV17" s="451"/>
      <c r="FJW17" s="451"/>
      <c r="FJX17" s="451"/>
      <c r="FJY17" s="451"/>
      <c r="FJZ17" s="451"/>
      <c r="FKA17" s="451"/>
      <c r="FKB17" s="451"/>
      <c r="FKC17" s="451"/>
      <c r="FKD17" s="451"/>
      <c r="FKE17" s="451"/>
      <c r="FKF17" s="451"/>
      <c r="FKG17" s="451"/>
      <c r="FKH17" s="451"/>
      <c r="FKI17" s="451"/>
      <c r="FKJ17" s="451"/>
      <c r="FKK17" s="451"/>
      <c r="FKL17" s="451"/>
      <c r="FKM17" s="451"/>
      <c r="FKN17" s="451"/>
      <c r="FKO17" s="451"/>
      <c r="FKP17" s="451"/>
      <c r="FKQ17" s="451"/>
      <c r="FKR17" s="451"/>
      <c r="FKS17" s="451"/>
      <c r="FKT17" s="451"/>
      <c r="FKU17" s="451"/>
      <c r="FKV17" s="451"/>
      <c r="FKW17" s="451"/>
      <c r="FKX17" s="451"/>
      <c r="FKY17" s="451"/>
      <c r="FKZ17" s="451"/>
      <c r="FLA17" s="451"/>
      <c r="FLB17" s="451"/>
      <c r="FLC17" s="451"/>
      <c r="FLD17" s="451"/>
      <c r="FLE17" s="451"/>
      <c r="FLF17" s="451"/>
      <c r="FLG17" s="451"/>
      <c r="FLH17" s="451"/>
      <c r="FLI17" s="451"/>
      <c r="FLJ17" s="451"/>
      <c r="FLK17" s="451"/>
      <c r="FLL17" s="451"/>
      <c r="FLM17" s="451"/>
      <c r="FLN17" s="451"/>
      <c r="FLO17" s="451"/>
      <c r="FLP17" s="451"/>
      <c r="FLQ17" s="451"/>
      <c r="FLR17" s="451"/>
      <c r="FLS17" s="451"/>
      <c r="FLT17" s="451"/>
      <c r="FLU17" s="451"/>
      <c r="FLV17" s="451"/>
      <c r="FLW17" s="451"/>
      <c r="FLX17" s="451"/>
      <c r="FLY17" s="451"/>
      <c r="FLZ17" s="451"/>
      <c r="FMA17" s="451"/>
      <c r="FMB17" s="451"/>
      <c r="FMC17" s="451"/>
      <c r="FMD17" s="451"/>
      <c r="FME17" s="451"/>
      <c r="FMF17" s="451"/>
      <c r="FMG17" s="451"/>
      <c r="FMH17" s="451"/>
      <c r="FMI17" s="451"/>
      <c r="FMJ17" s="451"/>
      <c r="FMK17" s="451"/>
      <c r="FML17" s="451"/>
      <c r="FMM17" s="451"/>
      <c r="FMN17" s="451"/>
      <c r="FMO17" s="451"/>
      <c r="FMP17" s="451"/>
      <c r="FMQ17" s="451"/>
      <c r="FMR17" s="451"/>
      <c r="FMS17" s="451"/>
      <c r="FMT17" s="451"/>
      <c r="FMU17" s="451"/>
      <c r="FMV17" s="451"/>
      <c r="FMW17" s="451"/>
      <c r="FMX17" s="451"/>
      <c r="FMY17" s="451"/>
      <c r="FMZ17" s="451"/>
      <c r="FNA17" s="451"/>
      <c r="FNB17" s="451"/>
      <c r="FNC17" s="451"/>
      <c r="FND17" s="451"/>
      <c r="FNE17" s="451"/>
      <c r="FNF17" s="451"/>
      <c r="FNG17" s="451"/>
      <c r="FNH17" s="451"/>
      <c r="FNI17" s="451"/>
      <c r="FNJ17" s="451"/>
      <c r="FNK17" s="451"/>
      <c r="FNL17" s="451"/>
      <c r="FNM17" s="451"/>
      <c r="FNN17" s="451"/>
      <c r="FNO17" s="451"/>
      <c r="FNP17" s="451"/>
      <c r="FNQ17" s="451"/>
      <c r="FNR17" s="451"/>
      <c r="FNS17" s="451"/>
      <c r="FNT17" s="451"/>
      <c r="FNU17" s="451"/>
      <c r="FNV17" s="451"/>
      <c r="FNW17" s="451"/>
      <c r="FNX17" s="451"/>
      <c r="FNY17" s="451"/>
      <c r="FNZ17" s="451"/>
      <c r="FOA17" s="451"/>
      <c r="FOB17" s="451"/>
      <c r="FOC17" s="451"/>
      <c r="FOD17" s="451"/>
      <c r="FOE17" s="451"/>
      <c r="FOF17" s="451"/>
      <c r="FOG17" s="451"/>
      <c r="FOH17" s="451"/>
      <c r="FOI17" s="451"/>
      <c r="FOJ17" s="451"/>
      <c r="FOK17" s="451"/>
      <c r="FOL17" s="451"/>
      <c r="FOM17" s="451"/>
      <c r="FON17" s="451"/>
      <c r="FOO17" s="451"/>
      <c r="FOP17" s="451"/>
      <c r="FOQ17" s="451"/>
      <c r="FOR17" s="451"/>
      <c r="FOS17" s="451"/>
      <c r="FOT17" s="451"/>
      <c r="FOU17" s="451"/>
      <c r="FOV17" s="451"/>
      <c r="FOW17" s="451"/>
      <c r="FOX17" s="451"/>
      <c r="FOY17" s="451"/>
      <c r="FOZ17" s="451"/>
      <c r="FPA17" s="451"/>
      <c r="FPB17" s="451"/>
      <c r="FPC17" s="451"/>
      <c r="FPD17" s="451"/>
      <c r="FPE17" s="451"/>
      <c r="FPF17" s="451"/>
      <c r="FPG17" s="451"/>
      <c r="FPH17" s="451"/>
      <c r="FPI17" s="451"/>
      <c r="FPJ17" s="451"/>
      <c r="FPK17" s="451"/>
      <c r="FPL17" s="451"/>
      <c r="FPM17" s="451"/>
      <c r="FPN17" s="451"/>
      <c r="FPO17" s="451"/>
      <c r="FPP17" s="451"/>
      <c r="FPQ17" s="451"/>
      <c r="FPR17" s="451"/>
      <c r="FPS17" s="451"/>
      <c r="FPT17" s="451"/>
      <c r="FPU17" s="451"/>
      <c r="FPV17" s="451"/>
      <c r="FPW17" s="451"/>
      <c r="FPX17" s="451"/>
      <c r="FPY17" s="451"/>
      <c r="FPZ17" s="451"/>
      <c r="FQA17" s="451"/>
      <c r="FQB17" s="451"/>
      <c r="FQC17" s="451"/>
      <c r="FQD17" s="451"/>
      <c r="FQE17" s="451"/>
      <c r="FQF17" s="451"/>
      <c r="FQG17" s="451"/>
      <c r="FQH17" s="451"/>
      <c r="FQI17" s="451"/>
      <c r="FQJ17" s="451"/>
      <c r="FQK17" s="451"/>
      <c r="FQL17" s="451"/>
      <c r="FQM17" s="451"/>
      <c r="FQN17" s="451"/>
      <c r="FQO17" s="451"/>
      <c r="FQP17" s="451"/>
      <c r="FQQ17" s="451"/>
      <c r="FQR17" s="451"/>
      <c r="FQS17" s="451"/>
      <c r="FQT17" s="451"/>
      <c r="FQU17" s="451"/>
      <c r="FQV17" s="451"/>
      <c r="FQW17" s="451"/>
      <c r="FQX17" s="451"/>
      <c r="FQY17" s="451"/>
      <c r="FQZ17" s="451"/>
      <c r="FRA17" s="451"/>
      <c r="FRB17" s="451"/>
      <c r="FRC17" s="451"/>
      <c r="FRD17" s="451"/>
      <c r="FRE17" s="451"/>
      <c r="FRF17" s="451"/>
      <c r="FRG17" s="451"/>
      <c r="FRH17" s="451"/>
      <c r="FRI17" s="451"/>
      <c r="FRJ17" s="451"/>
      <c r="FRK17" s="451"/>
      <c r="FRL17" s="451"/>
      <c r="FRM17" s="451"/>
      <c r="FRN17" s="451"/>
      <c r="FRO17" s="451"/>
      <c r="FRP17" s="451"/>
      <c r="FRQ17" s="451"/>
      <c r="FRR17" s="451"/>
      <c r="FRS17" s="451"/>
      <c r="FRT17" s="451"/>
      <c r="FRU17" s="451"/>
      <c r="FRV17" s="451"/>
      <c r="FRW17" s="451"/>
      <c r="FRX17" s="451"/>
      <c r="FRY17" s="451"/>
      <c r="FRZ17" s="451"/>
      <c r="FSA17" s="451"/>
      <c r="FSB17" s="451"/>
      <c r="FSC17" s="451"/>
      <c r="FSD17" s="451"/>
      <c r="FSE17" s="451"/>
      <c r="FSF17" s="451"/>
      <c r="FSG17" s="451"/>
      <c r="FSH17" s="451"/>
      <c r="FSI17" s="451"/>
      <c r="FSJ17" s="451"/>
      <c r="FSK17" s="451"/>
      <c r="FSL17" s="451"/>
      <c r="FSM17" s="451"/>
      <c r="FSN17" s="451"/>
      <c r="FSO17" s="451"/>
      <c r="FSP17" s="451"/>
      <c r="FSQ17" s="451"/>
      <c r="FSR17" s="451"/>
      <c r="FSS17" s="451"/>
      <c r="FST17" s="451"/>
      <c r="FSU17" s="451"/>
      <c r="FSV17" s="451"/>
      <c r="FSW17" s="451"/>
      <c r="FSX17" s="451"/>
      <c r="FSY17" s="451"/>
      <c r="FSZ17" s="451"/>
      <c r="FTA17" s="451"/>
      <c r="FTB17" s="451"/>
      <c r="FTC17" s="451"/>
      <c r="FTD17" s="451"/>
      <c r="FTE17" s="451"/>
      <c r="FTF17" s="451"/>
      <c r="FTG17" s="451"/>
      <c r="FTH17" s="451"/>
      <c r="FTI17" s="451"/>
      <c r="FTJ17" s="451"/>
      <c r="FTK17" s="451"/>
      <c r="FTL17" s="451"/>
      <c r="FTM17" s="451"/>
      <c r="FTN17" s="451"/>
      <c r="FTO17" s="451"/>
      <c r="FTP17" s="451"/>
      <c r="FTQ17" s="451"/>
      <c r="FTR17" s="451"/>
      <c r="FTS17" s="451"/>
      <c r="FTT17" s="451"/>
      <c r="FTU17" s="451"/>
      <c r="FTV17" s="451"/>
      <c r="FTW17" s="451"/>
      <c r="FTX17" s="451"/>
      <c r="FTY17" s="451"/>
      <c r="FTZ17" s="451"/>
      <c r="FUA17" s="451"/>
      <c r="FUB17" s="451"/>
      <c r="FUC17" s="451"/>
      <c r="FUD17" s="451"/>
      <c r="FUE17" s="451"/>
      <c r="FUF17" s="451"/>
      <c r="FUG17" s="451"/>
      <c r="FUH17" s="451"/>
      <c r="FUI17" s="451"/>
      <c r="FUJ17" s="451"/>
      <c r="FUK17" s="451"/>
      <c r="FUL17" s="451"/>
      <c r="FUM17" s="451"/>
      <c r="FUN17" s="451"/>
      <c r="FUO17" s="451"/>
      <c r="FUP17" s="451"/>
      <c r="FUQ17" s="451"/>
      <c r="FUR17" s="451"/>
      <c r="FUS17" s="451"/>
      <c r="FUT17" s="451"/>
      <c r="FUU17" s="451"/>
      <c r="FUV17" s="451"/>
      <c r="FUW17" s="451"/>
      <c r="FUX17" s="451"/>
      <c r="FUY17" s="451"/>
      <c r="FUZ17" s="451"/>
      <c r="FVA17" s="451"/>
      <c r="FVB17" s="451"/>
      <c r="FVC17" s="451"/>
      <c r="FVD17" s="451"/>
      <c r="FVE17" s="451"/>
      <c r="FVF17" s="451"/>
      <c r="FVG17" s="451"/>
      <c r="FVH17" s="451"/>
      <c r="FVI17" s="451"/>
      <c r="FVJ17" s="451"/>
      <c r="FVK17" s="451"/>
      <c r="FVL17" s="451"/>
      <c r="FVM17" s="451"/>
      <c r="FVN17" s="451"/>
      <c r="FVO17" s="451"/>
      <c r="FVP17" s="451"/>
      <c r="FVQ17" s="451"/>
      <c r="FVR17" s="451"/>
      <c r="FVS17" s="451"/>
      <c r="FVT17" s="451"/>
      <c r="FVU17" s="451"/>
      <c r="FVV17" s="451"/>
      <c r="FVW17" s="451"/>
      <c r="FVX17" s="451"/>
      <c r="FVY17" s="451"/>
      <c r="FVZ17" s="451"/>
      <c r="FWA17" s="451"/>
      <c r="FWB17" s="451"/>
      <c r="FWC17" s="451"/>
      <c r="FWD17" s="451"/>
      <c r="FWE17" s="451"/>
      <c r="FWF17" s="451"/>
      <c r="FWG17" s="451"/>
      <c r="FWH17" s="451"/>
      <c r="FWI17" s="451"/>
      <c r="FWJ17" s="451"/>
      <c r="FWK17" s="451"/>
      <c r="FWL17" s="451"/>
      <c r="FWM17" s="451"/>
      <c r="FWN17" s="451"/>
      <c r="FWO17" s="451"/>
      <c r="FWP17" s="451"/>
      <c r="FWQ17" s="451"/>
      <c r="FWR17" s="451"/>
      <c r="FWS17" s="451"/>
      <c r="FWT17" s="451"/>
      <c r="FWU17" s="451"/>
      <c r="FWV17" s="451"/>
      <c r="FWW17" s="451"/>
      <c r="FWX17" s="451"/>
      <c r="FWY17" s="451"/>
      <c r="FWZ17" s="451"/>
      <c r="FXA17" s="451"/>
      <c r="FXB17" s="451"/>
      <c r="FXC17" s="451"/>
      <c r="FXD17" s="451"/>
      <c r="FXE17" s="451"/>
      <c r="FXF17" s="451"/>
      <c r="FXG17" s="451"/>
      <c r="FXH17" s="451"/>
      <c r="FXI17" s="451"/>
      <c r="FXJ17" s="451"/>
      <c r="FXK17" s="451"/>
      <c r="FXL17" s="451"/>
      <c r="FXM17" s="451"/>
      <c r="FXN17" s="451"/>
      <c r="FXO17" s="451"/>
      <c r="FXP17" s="451"/>
      <c r="FXQ17" s="451"/>
      <c r="FXR17" s="451"/>
      <c r="FXS17" s="451"/>
      <c r="FXT17" s="451"/>
      <c r="FXU17" s="451"/>
      <c r="FXV17" s="451"/>
      <c r="FXW17" s="451"/>
      <c r="FXX17" s="451"/>
      <c r="FXY17" s="451"/>
      <c r="FXZ17" s="451"/>
      <c r="FYA17" s="451"/>
      <c r="FYB17" s="451"/>
      <c r="FYC17" s="451"/>
      <c r="FYD17" s="451"/>
      <c r="FYE17" s="451"/>
      <c r="FYF17" s="451"/>
      <c r="FYG17" s="451"/>
      <c r="FYH17" s="451"/>
      <c r="FYI17" s="451"/>
      <c r="FYJ17" s="451"/>
      <c r="FYK17" s="451"/>
      <c r="FYL17" s="451"/>
      <c r="FYM17" s="451"/>
      <c r="FYN17" s="451"/>
      <c r="FYO17" s="451"/>
      <c r="FYP17" s="451"/>
      <c r="FYQ17" s="451"/>
      <c r="FYR17" s="451"/>
      <c r="FYS17" s="451"/>
      <c r="FYT17" s="451"/>
      <c r="FYU17" s="451"/>
      <c r="FYV17" s="451"/>
      <c r="FYW17" s="451"/>
      <c r="FYX17" s="451"/>
      <c r="FYY17" s="451"/>
      <c r="FYZ17" s="451"/>
      <c r="FZA17" s="451"/>
      <c r="FZB17" s="451"/>
      <c r="FZC17" s="451"/>
      <c r="FZD17" s="451"/>
      <c r="FZE17" s="451"/>
      <c r="FZF17" s="451"/>
      <c r="FZG17" s="451"/>
      <c r="FZH17" s="451"/>
      <c r="FZI17" s="451"/>
      <c r="FZJ17" s="451"/>
      <c r="FZK17" s="451"/>
      <c r="FZL17" s="451"/>
      <c r="FZM17" s="451"/>
      <c r="FZN17" s="451"/>
      <c r="FZO17" s="451"/>
      <c r="FZP17" s="451"/>
      <c r="FZQ17" s="451"/>
      <c r="FZR17" s="451"/>
      <c r="FZS17" s="451"/>
      <c r="FZT17" s="451"/>
      <c r="FZU17" s="451"/>
      <c r="FZV17" s="451"/>
      <c r="FZW17" s="451"/>
      <c r="FZX17" s="451"/>
      <c r="FZY17" s="451"/>
      <c r="FZZ17" s="451"/>
      <c r="GAA17" s="451"/>
      <c r="GAB17" s="451"/>
      <c r="GAC17" s="451"/>
      <c r="GAD17" s="451"/>
      <c r="GAE17" s="451"/>
      <c r="GAF17" s="451"/>
      <c r="GAG17" s="451"/>
      <c r="GAH17" s="451"/>
      <c r="GAI17" s="451"/>
      <c r="GAJ17" s="451"/>
      <c r="GAK17" s="451"/>
      <c r="GAL17" s="451"/>
      <c r="GAM17" s="451"/>
      <c r="GAN17" s="451"/>
      <c r="GAO17" s="451"/>
      <c r="GAP17" s="451"/>
      <c r="GAQ17" s="451"/>
      <c r="GAR17" s="451"/>
      <c r="GAS17" s="451"/>
      <c r="GAT17" s="451"/>
      <c r="GAU17" s="451"/>
      <c r="GAV17" s="451"/>
      <c r="GAW17" s="451"/>
      <c r="GAX17" s="451"/>
      <c r="GAY17" s="451"/>
      <c r="GAZ17" s="451"/>
      <c r="GBA17" s="451"/>
      <c r="GBB17" s="451"/>
      <c r="GBC17" s="451"/>
      <c r="GBD17" s="451"/>
      <c r="GBE17" s="451"/>
      <c r="GBF17" s="451"/>
      <c r="GBG17" s="451"/>
      <c r="GBH17" s="451"/>
      <c r="GBI17" s="451"/>
      <c r="GBJ17" s="451"/>
      <c r="GBK17" s="451"/>
      <c r="GBL17" s="451"/>
      <c r="GBM17" s="451"/>
      <c r="GBN17" s="451"/>
      <c r="GBO17" s="451"/>
      <c r="GBP17" s="451"/>
      <c r="GBQ17" s="451"/>
      <c r="GBR17" s="451"/>
      <c r="GBS17" s="451"/>
      <c r="GBT17" s="451"/>
      <c r="GBU17" s="451"/>
      <c r="GBV17" s="451"/>
      <c r="GBW17" s="451"/>
      <c r="GBX17" s="451"/>
      <c r="GBY17" s="451"/>
      <c r="GBZ17" s="451"/>
      <c r="GCA17" s="451"/>
      <c r="GCB17" s="451"/>
      <c r="GCC17" s="451"/>
      <c r="GCD17" s="451"/>
      <c r="GCE17" s="451"/>
      <c r="GCF17" s="451"/>
      <c r="GCG17" s="451"/>
      <c r="GCH17" s="451"/>
      <c r="GCI17" s="451"/>
      <c r="GCJ17" s="451"/>
      <c r="GCK17" s="451"/>
      <c r="GCL17" s="451"/>
      <c r="GCM17" s="451"/>
      <c r="GCN17" s="451"/>
      <c r="GCO17" s="451"/>
      <c r="GCP17" s="451"/>
      <c r="GCQ17" s="451"/>
      <c r="GCR17" s="451"/>
      <c r="GCS17" s="451"/>
      <c r="GCT17" s="451"/>
      <c r="GCU17" s="451"/>
      <c r="GCV17" s="451"/>
      <c r="GCW17" s="451"/>
      <c r="GCX17" s="451"/>
      <c r="GCY17" s="451"/>
      <c r="GCZ17" s="451"/>
      <c r="GDA17" s="451"/>
      <c r="GDB17" s="451"/>
      <c r="GDC17" s="451"/>
      <c r="GDD17" s="451"/>
      <c r="GDE17" s="451"/>
      <c r="GDF17" s="451"/>
      <c r="GDG17" s="451"/>
      <c r="GDH17" s="451"/>
      <c r="GDI17" s="451"/>
      <c r="GDJ17" s="451"/>
      <c r="GDK17" s="451"/>
      <c r="GDL17" s="451"/>
      <c r="GDM17" s="451"/>
      <c r="GDN17" s="451"/>
      <c r="GDO17" s="451"/>
      <c r="GDP17" s="451"/>
      <c r="GDQ17" s="451"/>
      <c r="GDR17" s="451"/>
      <c r="GDS17" s="451"/>
      <c r="GDT17" s="451"/>
      <c r="GDU17" s="451"/>
      <c r="GDV17" s="451"/>
      <c r="GDW17" s="451"/>
      <c r="GDX17" s="451"/>
      <c r="GDY17" s="451"/>
      <c r="GDZ17" s="451"/>
      <c r="GEA17" s="451"/>
      <c r="GEB17" s="451"/>
      <c r="GEC17" s="451"/>
      <c r="GED17" s="451"/>
      <c r="GEE17" s="451"/>
      <c r="GEF17" s="451"/>
      <c r="GEG17" s="451"/>
      <c r="GEH17" s="451"/>
      <c r="GEI17" s="451"/>
      <c r="GEJ17" s="451"/>
      <c r="GEK17" s="451"/>
      <c r="GEL17" s="451"/>
      <c r="GEM17" s="451"/>
      <c r="GEN17" s="451"/>
      <c r="GEO17" s="451"/>
      <c r="GEP17" s="451"/>
      <c r="GEQ17" s="451"/>
      <c r="GER17" s="451"/>
      <c r="GES17" s="451"/>
      <c r="GET17" s="451"/>
      <c r="GEU17" s="451"/>
      <c r="GEV17" s="451"/>
      <c r="GEW17" s="451"/>
      <c r="GEX17" s="451"/>
      <c r="GEY17" s="451"/>
      <c r="GEZ17" s="451"/>
      <c r="GFA17" s="451"/>
      <c r="GFB17" s="451"/>
      <c r="GFC17" s="451"/>
      <c r="GFD17" s="451"/>
      <c r="GFE17" s="451"/>
      <c r="GFF17" s="451"/>
      <c r="GFG17" s="451"/>
      <c r="GFH17" s="451"/>
      <c r="GFI17" s="451"/>
      <c r="GFJ17" s="451"/>
      <c r="GFK17" s="451"/>
      <c r="GFL17" s="451"/>
      <c r="GFM17" s="451"/>
      <c r="GFN17" s="451"/>
      <c r="GFO17" s="451"/>
      <c r="GFP17" s="451"/>
      <c r="GFQ17" s="451"/>
      <c r="GFR17" s="451"/>
      <c r="GFS17" s="451"/>
      <c r="GFT17" s="451"/>
      <c r="GFU17" s="451"/>
      <c r="GFV17" s="451"/>
      <c r="GFW17" s="451"/>
      <c r="GFX17" s="451"/>
      <c r="GFY17" s="451"/>
      <c r="GFZ17" s="451"/>
      <c r="GGA17" s="451"/>
      <c r="GGB17" s="451"/>
      <c r="GGC17" s="451"/>
      <c r="GGD17" s="451"/>
      <c r="GGE17" s="451"/>
      <c r="GGF17" s="451"/>
      <c r="GGG17" s="451"/>
      <c r="GGH17" s="451"/>
      <c r="GGI17" s="451"/>
      <c r="GGJ17" s="451"/>
      <c r="GGK17" s="451"/>
      <c r="GGL17" s="451"/>
      <c r="GGM17" s="451"/>
      <c r="GGN17" s="451"/>
      <c r="GGO17" s="451"/>
      <c r="GGP17" s="451"/>
      <c r="GGQ17" s="451"/>
      <c r="GGR17" s="451"/>
      <c r="GGS17" s="451"/>
      <c r="GGT17" s="451"/>
      <c r="GGU17" s="451"/>
      <c r="GGV17" s="451"/>
      <c r="GGW17" s="451"/>
      <c r="GGX17" s="451"/>
      <c r="GGY17" s="451"/>
      <c r="GGZ17" s="451"/>
      <c r="GHA17" s="451"/>
      <c r="GHB17" s="451"/>
      <c r="GHC17" s="451"/>
      <c r="GHD17" s="451"/>
      <c r="GHE17" s="451"/>
      <c r="GHF17" s="451"/>
      <c r="GHG17" s="451"/>
      <c r="GHH17" s="451"/>
      <c r="GHI17" s="451"/>
      <c r="GHJ17" s="451"/>
      <c r="GHK17" s="451"/>
      <c r="GHL17" s="451"/>
      <c r="GHM17" s="451"/>
      <c r="GHN17" s="451"/>
      <c r="GHO17" s="451"/>
      <c r="GHP17" s="451"/>
      <c r="GHQ17" s="451"/>
      <c r="GHR17" s="451"/>
      <c r="GHS17" s="451"/>
      <c r="GHT17" s="451"/>
      <c r="GHU17" s="451"/>
      <c r="GHV17" s="451"/>
      <c r="GHW17" s="451"/>
      <c r="GHX17" s="451"/>
      <c r="GHY17" s="451"/>
      <c r="GHZ17" s="451"/>
      <c r="GIA17" s="451"/>
      <c r="GIB17" s="451"/>
      <c r="GIC17" s="451"/>
      <c r="GID17" s="451"/>
      <c r="GIE17" s="451"/>
      <c r="GIF17" s="451"/>
      <c r="GIG17" s="451"/>
      <c r="GIH17" s="451"/>
      <c r="GII17" s="451"/>
      <c r="GIJ17" s="451"/>
      <c r="GIK17" s="451"/>
      <c r="GIL17" s="451"/>
      <c r="GIM17" s="451"/>
      <c r="GIN17" s="451"/>
      <c r="GIO17" s="451"/>
      <c r="GIP17" s="451"/>
      <c r="GIQ17" s="451"/>
      <c r="GIR17" s="451"/>
      <c r="GIS17" s="451"/>
      <c r="GIT17" s="451"/>
      <c r="GIU17" s="451"/>
      <c r="GIV17" s="451"/>
      <c r="GIW17" s="451"/>
      <c r="GIX17" s="451"/>
      <c r="GIY17" s="451"/>
      <c r="GIZ17" s="451"/>
      <c r="GJA17" s="451"/>
      <c r="GJB17" s="451"/>
      <c r="GJC17" s="451"/>
      <c r="GJD17" s="451"/>
      <c r="GJE17" s="451"/>
      <c r="GJF17" s="451"/>
      <c r="GJG17" s="451"/>
      <c r="GJH17" s="451"/>
      <c r="GJI17" s="451"/>
      <c r="GJJ17" s="451"/>
      <c r="GJK17" s="451"/>
      <c r="GJL17" s="451"/>
      <c r="GJM17" s="451"/>
      <c r="GJN17" s="451"/>
      <c r="GJO17" s="451"/>
      <c r="GJP17" s="451"/>
      <c r="GJQ17" s="451"/>
      <c r="GJR17" s="451"/>
      <c r="GJS17" s="451"/>
      <c r="GJT17" s="451"/>
      <c r="GJU17" s="451"/>
      <c r="GJV17" s="451"/>
      <c r="GJW17" s="451"/>
      <c r="GJX17" s="451"/>
      <c r="GJY17" s="451"/>
      <c r="GJZ17" s="451"/>
      <c r="GKA17" s="451"/>
      <c r="GKB17" s="451"/>
      <c r="GKC17" s="451"/>
      <c r="GKD17" s="451"/>
      <c r="GKE17" s="451"/>
      <c r="GKF17" s="451"/>
      <c r="GKG17" s="451"/>
      <c r="GKH17" s="451"/>
      <c r="GKI17" s="451"/>
      <c r="GKJ17" s="451"/>
      <c r="GKK17" s="451"/>
      <c r="GKL17" s="451"/>
      <c r="GKM17" s="451"/>
      <c r="GKN17" s="451"/>
      <c r="GKO17" s="451"/>
      <c r="GKP17" s="451"/>
      <c r="GKQ17" s="451"/>
      <c r="GKR17" s="451"/>
      <c r="GKS17" s="451"/>
      <c r="GKT17" s="451"/>
      <c r="GKU17" s="451"/>
      <c r="GKV17" s="451"/>
      <c r="GKW17" s="451"/>
      <c r="GKX17" s="451"/>
      <c r="GKY17" s="451"/>
      <c r="GKZ17" s="451"/>
      <c r="GLA17" s="451"/>
      <c r="GLB17" s="451"/>
      <c r="GLC17" s="451"/>
      <c r="GLD17" s="451"/>
      <c r="GLE17" s="451"/>
      <c r="GLF17" s="451"/>
      <c r="GLG17" s="451"/>
      <c r="GLH17" s="451"/>
      <c r="GLI17" s="451"/>
      <c r="GLJ17" s="451"/>
      <c r="GLK17" s="451"/>
      <c r="GLL17" s="451"/>
      <c r="GLM17" s="451"/>
      <c r="GLN17" s="451"/>
      <c r="GLO17" s="451"/>
      <c r="GLP17" s="451"/>
      <c r="GLQ17" s="451"/>
      <c r="GLR17" s="451"/>
      <c r="GLS17" s="451"/>
      <c r="GLT17" s="451"/>
      <c r="GLU17" s="451"/>
      <c r="GLV17" s="451"/>
      <c r="GLW17" s="451"/>
      <c r="GLX17" s="451"/>
      <c r="GLY17" s="451"/>
      <c r="GLZ17" s="451"/>
      <c r="GMA17" s="451"/>
      <c r="GMB17" s="451"/>
      <c r="GMC17" s="451"/>
      <c r="GMD17" s="451"/>
      <c r="GME17" s="451"/>
      <c r="GMF17" s="451"/>
      <c r="GMG17" s="451"/>
      <c r="GMH17" s="451"/>
      <c r="GMI17" s="451"/>
      <c r="GMJ17" s="451"/>
      <c r="GMK17" s="451"/>
      <c r="GML17" s="451"/>
      <c r="GMM17" s="451"/>
      <c r="GMN17" s="451"/>
      <c r="GMO17" s="451"/>
      <c r="GMP17" s="451"/>
      <c r="GMQ17" s="451"/>
      <c r="GMR17" s="451"/>
      <c r="GMS17" s="451"/>
      <c r="GMT17" s="451"/>
      <c r="GMU17" s="451"/>
      <c r="GMV17" s="451"/>
      <c r="GMW17" s="451"/>
      <c r="GMX17" s="451"/>
      <c r="GMY17" s="451"/>
      <c r="GMZ17" s="451"/>
      <c r="GNA17" s="451"/>
      <c r="GNB17" s="451"/>
      <c r="GNC17" s="451"/>
      <c r="GND17" s="451"/>
      <c r="GNE17" s="451"/>
      <c r="GNF17" s="451"/>
      <c r="GNG17" s="451"/>
      <c r="GNH17" s="451"/>
      <c r="GNI17" s="451"/>
      <c r="GNJ17" s="451"/>
      <c r="GNK17" s="451"/>
      <c r="GNL17" s="451"/>
      <c r="GNM17" s="451"/>
      <c r="GNN17" s="451"/>
      <c r="GNO17" s="451"/>
      <c r="GNP17" s="451"/>
      <c r="GNQ17" s="451"/>
      <c r="GNR17" s="451"/>
      <c r="GNS17" s="451"/>
      <c r="GNT17" s="451"/>
      <c r="GNU17" s="451"/>
      <c r="GNV17" s="451"/>
      <c r="GNW17" s="451"/>
      <c r="GNX17" s="451"/>
      <c r="GNY17" s="451"/>
      <c r="GNZ17" s="451"/>
      <c r="GOA17" s="451"/>
      <c r="GOB17" s="451"/>
      <c r="GOC17" s="451"/>
      <c r="GOD17" s="451"/>
      <c r="GOE17" s="451"/>
      <c r="GOF17" s="451"/>
      <c r="GOG17" s="451"/>
      <c r="GOH17" s="451"/>
      <c r="GOI17" s="451"/>
      <c r="GOJ17" s="451"/>
      <c r="GOK17" s="451"/>
      <c r="GOL17" s="451"/>
      <c r="GOM17" s="451"/>
      <c r="GON17" s="451"/>
      <c r="GOO17" s="451"/>
      <c r="GOP17" s="451"/>
      <c r="GOQ17" s="451"/>
      <c r="GOR17" s="451"/>
      <c r="GOS17" s="451"/>
      <c r="GOT17" s="451"/>
      <c r="GOU17" s="451"/>
      <c r="GOV17" s="451"/>
      <c r="GOW17" s="451"/>
      <c r="GOX17" s="451"/>
      <c r="GOY17" s="451"/>
      <c r="GOZ17" s="451"/>
      <c r="GPA17" s="451"/>
      <c r="GPB17" s="451"/>
      <c r="GPC17" s="451"/>
      <c r="GPD17" s="451"/>
      <c r="GPE17" s="451"/>
      <c r="GPF17" s="451"/>
      <c r="GPG17" s="451"/>
      <c r="GPH17" s="451"/>
      <c r="GPI17" s="451"/>
      <c r="GPJ17" s="451"/>
      <c r="GPK17" s="451"/>
      <c r="GPL17" s="451"/>
      <c r="GPM17" s="451"/>
      <c r="GPN17" s="451"/>
      <c r="GPO17" s="451"/>
      <c r="GPP17" s="451"/>
      <c r="GPQ17" s="451"/>
      <c r="GPR17" s="451"/>
      <c r="GPS17" s="451"/>
      <c r="GPT17" s="451"/>
      <c r="GPU17" s="451"/>
      <c r="GPV17" s="451"/>
      <c r="GPW17" s="451"/>
      <c r="GPX17" s="451"/>
      <c r="GPY17" s="451"/>
      <c r="GPZ17" s="451"/>
      <c r="GQA17" s="451"/>
      <c r="GQB17" s="451"/>
      <c r="GQC17" s="451"/>
      <c r="GQD17" s="451"/>
      <c r="GQE17" s="451"/>
      <c r="GQF17" s="451"/>
      <c r="GQG17" s="451"/>
      <c r="GQH17" s="451"/>
      <c r="GQI17" s="451"/>
      <c r="GQJ17" s="451"/>
      <c r="GQK17" s="451"/>
      <c r="GQL17" s="451"/>
      <c r="GQM17" s="451"/>
      <c r="GQN17" s="451"/>
      <c r="GQO17" s="451"/>
      <c r="GQP17" s="451"/>
      <c r="GQQ17" s="451"/>
      <c r="GQR17" s="451"/>
      <c r="GQS17" s="451"/>
      <c r="GQT17" s="451"/>
      <c r="GQU17" s="451"/>
      <c r="GQV17" s="451"/>
      <c r="GQW17" s="451"/>
      <c r="GQX17" s="451"/>
      <c r="GQY17" s="451"/>
      <c r="GQZ17" s="451"/>
      <c r="GRA17" s="451"/>
      <c r="GRB17" s="451"/>
      <c r="GRC17" s="451"/>
      <c r="GRD17" s="451"/>
      <c r="GRE17" s="451"/>
      <c r="GRF17" s="451"/>
      <c r="GRG17" s="451"/>
      <c r="GRH17" s="451"/>
      <c r="GRI17" s="451"/>
      <c r="GRJ17" s="451"/>
      <c r="GRK17" s="451"/>
      <c r="GRL17" s="451"/>
      <c r="GRM17" s="451"/>
      <c r="GRN17" s="451"/>
      <c r="GRO17" s="451"/>
      <c r="GRP17" s="451"/>
      <c r="GRQ17" s="451"/>
      <c r="GRR17" s="451"/>
      <c r="GRS17" s="451"/>
      <c r="GRT17" s="451"/>
      <c r="GRU17" s="451"/>
      <c r="GRV17" s="451"/>
      <c r="GRW17" s="451"/>
      <c r="GRX17" s="451"/>
      <c r="GRY17" s="451"/>
      <c r="GRZ17" s="451"/>
      <c r="GSA17" s="451"/>
      <c r="GSB17" s="451"/>
      <c r="GSC17" s="451"/>
      <c r="GSD17" s="451"/>
      <c r="GSE17" s="451"/>
      <c r="GSF17" s="451"/>
      <c r="GSG17" s="451"/>
      <c r="GSH17" s="451"/>
      <c r="GSI17" s="451"/>
      <c r="GSJ17" s="451"/>
      <c r="GSK17" s="451"/>
      <c r="GSL17" s="451"/>
      <c r="GSM17" s="451"/>
      <c r="GSN17" s="451"/>
      <c r="GSO17" s="451"/>
      <c r="GSP17" s="451"/>
      <c r="GSQ17" s="451"/>
      <c r="GSR17" s="451"/>
      <c r="GSS17" s="451"/>
      <c r="GST17" s="451"/>
      <c r="GSU17" s="451"/>
      <c r="GSV17" s="451"/>
      <c r="GSW17" s="451"/>
      <c r="GSX17" s="451"/>
      <c r="GSY17" s="451"/>
      <c r="GSZ17" s="451"/>
      <c r="GTA17" s="451"/>
      <c r="GTB17" s="451"/>
      <c r="GTC17" s="451"/>
      <c r="GTD17" s="451"/>
      <c r="GTE17" s="451"/>
      <c r="GTF17" s="451"/>
      <c r="GTG17" s="451"/>
      <c r="GTH17" s="451"/>
      <c r="GTI17" s="451"/>
      <c r="GTJ17" s="451"/>
      <c r="GTK17" s="451"/>
      <c r="GTL17" s="451"/>
      <c r="GTM17" s="451"/>
      <c r="GTN17" s="451"/>
      <c r="GTO17" s="451"/>
      <c r="GTP17" s="451"/>
      <c r="GTQ17" s="451"/>
      <c r="GTR17" s="451"/>
      <c r="GTS17" s="451"/>
      <c r="GTT17" s="451"/>
      <c r="GTU17" s="451"/>
      <c r="GTV17" s="451"/>
      <c r="GTW17" s="451"/>
      <c r="GTX17" s="451"/>
      <c r="GTY17" s="451"/>
      <c r="GTZ17" s="451"/>
      <c r="GUA17" s="451"/>
      <c r="GUB17" s="451"/>
      <c r="GUC17" s="451"/>
      <c r="GUD17" s="451"/>
      <c r="GUE17" s="451"/>
      <c r="GUF17" s="451"/>
      <c r="GUG17" s="451"/>
      <c r="GUH17" s="451"/>
      <c r="GUI17" s="451"/>
      <c r="GUJ17" s="451"/>
      <c r="GUK17" s="451"/>
      <c r="GUL17" s="451"/>
      <c r="GUM17" s="451"/>
      <c r="GUN17" s="451"/>
      <c r="GUO17" s="451"/>
      <c r="GUP17" s="451"/>
      <c r="GUQ17" s="451"/>
      <c r="GUR17" s="451"/>
      <c r="GUS17" s="451"/>
      <c r="GUT17" s="451"/>
      <c r="GUU17" s="451"/>
      <c r="GUV17" s="451"/>
      <c r="GUW17" s="451"/>
      <c r="GUX17" s="451"/>
      <c r="GUY17" s="451"/>
      <c r="GUZ17" s="451"/>
      <c r="GVA17" s="451"/>
      <c r="GVB17" s="451"/>
      <c r="GVC17" s="451"/>
      <c r="GVD17" s="451"/>
      <c r="GVE17" s="451"/>
      <c r="GVF17" s="451"/>
      <c r="GVG17" s="451"/>
      <c r="GVH17" s="451"/>
      <c r="GVI17" s="451"/>
      <c r="GVJ17" s="451"/>
      <c r="GVK17" s="451"/>
      <c r="GVL17" s="451"/>
      <c r="GVM17" s="451"/>
      <c r="GVN17" s="451"/>
      <c r="GVO17" s="451"/>
      <c r="GVP17" s="451"/>
      <c r="GVQ17" s="451"/>
      <c r="GVR17" s="451"/>
      <c r="GVS17" s="451"/>
      <c r="GVT17" s="451"/>
      <c r="GVU17" s="451"/>
      <c r="GVV17" s="451"/>
      <c r="GVW17" s="451"/>
      <c r="GVX17" s="451"/>
      <c r="GVY17" s="451"/>
      <c r="GVZ17" s="451"/>
      <c r="GWA17" s="451"/>
      <c r="GWB17" s="451"/>
      <c r="GWC17" s="451"/>
      <c r="GWD17" s="451"/>
      <c r="GWE17" s="451"/>
      <c r="GWF17" s="451"/>
      <c r="GWG17" s="451"/>
      <c r="GWH17" s="451"/>
      <c r="GWI17" s="451"/>
      <c r="GWJ17" s="451"/>
      <c r="GWK17" s="451"/>
      <c r="GWL17" s="451"/>
      <c r="GWM17" s="451"/>
      <c r="GWN17" s="451"/>
      <c r="GWO17" s="451"/>
      <c r="GWP17" s="451"/>
      <c r="GWQ17" s="451"/>
      <c r="GWR17" s="451"/>
      <c r="GWS17" s="451"/>
      <c r="GWT17" s="451"/>
      <c r="GWU17" s="451"/>
      <c r="GWV17" s="451"/>
      <c r="GWW17" s="451"/>
      <c r="GWX17" s="451"/>
      <c r="GWY17" s="451"/>
      <c r="GWZ17" s="451"/>
      <c r="GXA17" s="451"/>
      <c r="GXB17" s="451"/>
      <c r="GXC17" s="451"/>
      <c r="GXD17" s="451"/>
      <c r="GXE17" s="451"/>
      <c r="GXF17" s="451"/>
      <c r="GXG17" s="451"/>
      <c r="GXH17" s="451"/>
      <c r="GXI17" s="451"/>
      <c r="GXJ17" s="451"/>
      <c r="GXK17" s="451"/>
      <c r="GXL17" s="451"/>
      <c r="GXM17" s="451"/>
      <c r="GXN17" s="451"/>
      <c r="GXO17" s="451"/>
      <c r="GXP17" s="451"/>
      <c r="GXQ17" s="451"/>
      <c r="GXR17" s="451"/>
      <c r="GXS17" s="451"/>
      <c r="GXT17" s="451"/>
      <c r="GXU17" s="451"/>
      <c r="GXV17" s="451"/>
      <c r="GXW17" s="451"/>
      <c r="GXX17" s="451"/>
      <c r="GXY17" s="451"/>
      <c r="GXZ17" s="451"/>
      <c r="GYA17" s="451"/>
      <c r="GYB17" s="451"/>
      <c r="GYC17" s="451"/>
      <c r="GYD17" s="451"/>
      <c r="GYE17" s="451"/>
      <c r="GYF17" s="451"/>
      <c r="GYG17" s="451"/>
      <c r="GYH17" s="451"/>
      <c r="GYI17" s="451"/>
      <c r="GYJ17" s="451"/>
      <c r="GYK17" s="451"/>
      <c r="GYL17" s="451"/>
      <c r="GYM17" s="451"/>
      <c r="GYN17" s="451"/>
      <c r="GYO17" s="451"/>
      <c r="GYP17" s="451"/>
      <c r="GYQ17" s="451"/>
      <c r="GYR17" s="451"/>
      <c r="GYS17" s="451"/>
      <c r="GYT17" s="451"/>
      <c r="GYU17" s="451"/>
      <c r="GYV17" s="451"/>
      <c r="GYW17" s="451"/>
      <c r="GYX17" s="451"/>
      <c r="GYY17" s="451"/>
      <c r="GYZ17" s="451"/>
      <c r="GZA17" s="451"/>
      <c r="GZB17" s="451"/>
      <c r="GZC17" s="451"/>
      <c r="GZD17" s="451"/>
      <c r="GZE17" s="451"/>
      <c r="GZF17" s="451"/>
      <c r="GZG17" s="451"/>
      <c r="GZH17" s="451"/>
      <c r="GZI17" s="451"/>
      <c r="GZJ17" s="451"/>
      <c r="GZK17" s="451"/>
      <c r="GZL17" s="451"/>
      <c r="GZM17" s="451"/>
      <c r="GZN17" s="451"/>
      <c r="GZO17" s="451"/>
      <c r="GZP17" s="451"/>
      <c r="GZQ17" s="451"/>
      <c r="GZR17" s="451"/>
      <c r="GZS17" s="451"/>
      <c r="GZT17" s="451"/>
      <c r="GZU17" s="451"/>
      <c r="GZV17" s="451"/>
      <c r="GZW17" s="451"/>
      <c r="GZX17" s="451"/>
      <c r="GZY17" s="451"/>
      <c r="GZZ17" s="451"/>
      <c r="HAA17" s="451"/>
      <c r="HAB17" s="451"/>
      <c r="HAC17" s="451"/>
      <c r="HAD17" s="451"/>
      <c r="HAE17" s="451"/>
      <c r="HAF17" s="451"/>
      <c r="HAG17" s="451"/>
      <c r="HAH17" s="451"/>
      <c r="HAI17" s="451"/>
      <c r="HAJ17" s="451"/>
      <c r="HAK17" s="451"/>
      <c r="HAL17" s="451"/>
      <c r="HAM17" s="451"/>
      <c r="HAN17" s="451"/>
      <c r="HAO17" s="451"/>
      <c r="HAP17" s="451"/>
      <c r="HAQ17" s="451"/>
      <c r="HAR17" s="451"/>
      <c r="HAS17" s="451"/>
      <c r="HAT17" s="451"/>
      <c r="HAU17" s="451"/>
      <c r="HAV17" s="451"/>
      <c r="HAW17" s="451"/>
      <c r="HAX17" s="451"/>
      <c r="HAY17" s="451"/>
      <c r="HAZ17" s="451"/>
      <c r="HBA17" s="451"/>
      <c r="HBB17" s="451"/>
      <c r="HBC17" s="451"/>
      <c r="HBD17" s="451"/>
      <c r="HBE17" s="451"/>
      <c r="HBF17" s="451"/>
      <c r="HBG17" s="451"/>
      <c r="HBH17" s="451"/>
      <c r="HBI17" s="451"/>
      <c r="HBJ17" s="451"/>
      <c r="HBK17" s="451"/>
      <c r="HBL17" s="451"/>
      <c r="HBM17" s="451"/>
      <c r="HBN17" s="451"/>
      <c r="HBO17" s="451"/>
      <c r="HBP17" s="451"/>
      <c r="HBQ17" s="451"/>
      <c r="HBR17" s="451"/>
      <c r="HBS17" s="451"/>
      <c r="HBT17" s="451"/>
      <c r="HBU17" s="451"/>
      <c r="HBV17" s="451"/>
      <c r="HBW17" s="451"/>
      <c r="HBX17" s="451"/>
      <c r="HBY17" s="451"/>
      <c r="HBZ17" s="451"/>
      <c r="HCA17" s="451"/>
      <c r="HCB17" s="451"/>
      <c r="HCC17" s="451"/>
      <c r="HCD17" s="451"/>
      <c r="HCE17" s="451"/>
      <c r="HCF17" s="451"/>
      <c r="HCG17" s="451"/>
      <c r="HCH17" s="451"/>
      <c r="HCI17" s="451"/>
      <c r="HCJ17" s="451"/>
      <c r="HCK17" s="451"/>
      <c r="HCL17" s="451"/>
      <c r="HCM17" s="451"/>
      <c r="HCN17" s="451"/>
      <c r="HCO17" s="451"/>
      <c r="HCP17" s="451"/>
      <c r="HCQ17" s="451"/>
      <c r="HCR17" s="451"/>
      <c r="HCS17" s="451"/>
      <c r="HCT17" s="451"/>
      <c r="HCU17" s="451"/>
      <c r="HCV17" s="451"/>
      <c r="HCW17" s="451"/>
      <c r="HCX17" s="451"/>
      <c r="HCY17" s="451"/>
      <c r="HCZ17" s="451"/>
      <c r="HDA17" s="451"/>
      <c r="HDB17" s="451"/>
      <c r="HDC17" s="451"/>
      <c r="HDD17" s="451"/>
      <c r="HDE17" s="451"/>
      <c r="HDF17" s="451"/>
      <c r="HDG17" s="451"/>
      <c r="HDH17" s="451"/>
      <c r="HDI17" s="451"/>
      <c r="HDJ17" s="451"/>
      <c r="HDK17" s="451"/>
      <c r="HDL17" s="451"/>
      <c r="HDM17" s="451"/>
      <c r="HDN17" s="451"/>
      <c r="HDO17" s="451"/>
      <c r="HDP17" s="451"/>
      <c r="HDQ17" s="451"/>
      <c r="HDR17" s="451"/>
      <c r="HDS17" s="451"/>
      <c r="HDT17" s="451"/>
      <c r="HDU17" s="451"/>
      <c r="HDV17" s="451"/>
      <c r="HDW17" s="451"/>
      <c r="HDX17" s="451"/>
      <c r="HDY17" s="451"/>
      <c r="HDZ17" s="451"/>
      <c r="HEA17" s="451"/>
      <c r="HEB17" s="451"/>
      <c r="HEC17" s="451"/>
      <c r="HED17" s="451"/>
      <c r="HEE17" s="451"/>
      <c r="HEF17" s="451"/>
      <c r="HEG17" s="451"/>
      <c r="HEH17" s="451"/>
      <c r="HEI17" s="451"/>
      <c r="HEJ17" s="451"/>
      <c r="HEK17" s="451"/>
      <c r="HEL17" s="451"/>
      <c r="HEM17" s="451"/>
      <c r="HEN17" s="451"/>
      <c r="HEO17" s="451"/>
      <c r="HEP17" s="451"/>
      <c r="HEQ17" s="451"/>
      <c r="HER17" s="451"/>
      <c r="HES17" s="451"/>
      <c r="HET17" s="451"/>
      <c r="HEU17" s="451"/>
      <c r="HEV17" s="451"/>
      <c r="HEW17" s="451"/>
      <c r="HEX17" s="451"/>
      <c r="HEY17" s="451"/>
      <c r="HEZ17" s="451"/>
      <c r="HFA17" s="451"/>
      <c r="HFB17" s="451"/>
      <c r="HFC17" s="451"/>
      <c r="HFD17" s="451"/>
      <c r="HFE17" s="451"/>
      <c r="HFF17" s="451"/>
      <c r="HFG17" s="451"/>
      <c r="HFH17" s="451"/>
      <c r="HFI17" s="451"/>
      <c r="HFJ17" s="451"/>
      <c r="HFK17" s="451"/>
      <c r="HFL17" s="451"/>
      <c r="HFM17" s="451"/>
      <c r="HFN17" s="451"/>
      <c r="HFO17" s="451"/>
      <c r="HFP17" s="451"/>
      <c r="HFQ17" s="451"/>
      <c r="HFR17" s="451"/>
      <c r="HFS17" s="451"/>
      <c r="HFT17" s="451"/>
      <c r="HFU17" s="451"/>
      <c r="HFV17" s="451"/>
      <c r="HFW17" s="451"/>
      <c r="HFX17" s="451"/>
      <c r="HFY17" s="451"/>
      <c r="HFZ17" s="451"/>
      <c r="HGA17" s="451"/>
      <c r="HGB17" s="451"/>
      <c r="HGC17" s="451"/>
      <c r="HGD17" s="451"/>
      <c r="HGE17" s="451"/>
      <c r="HGF17" s="451"/>
      <c r="HGG17" s="451"/>
      <c r="HGH17" s="451"/>
      <c r="HGI17" s="451"/>
      <c r="HGJ17" s="451"/>
      <c r="HGK17" s="451"/>
      <c r="HGL17" s="451"/>
      <c r="HGM17" s="451"/>
      <c r="HGN17" s="451"/>
      <c r="HGO17" s="451"/>
      <c r="HGP17" s="451"/>
      <c r="HGQ17" s="451"/>
      <c r="HGR17" s="451"/>
      <c r="HGS17" s="451"/>
      <c r="HGT17" s="451"/>
      <c r="HGU17" s="451"/>
      <c r="HGV17" s="451"/>
      <c r="HGW17" s="451"/>
      <c r="HGX17" s="451"/>
      <c r="HGY17" s="451"/>
      <c r="HGZ17" s="451"/>
      <c r="HHA17" s="451"/>
      <c r="HHB17" s="451"/>
      <c r="HHC17" s="451"/>
      <c r="HHD17" s="451"/>
      <c r="HHE17" s="451"/>
      <c r="HHF17" s="451"/>
      <c r="HHG17" s="451"/>
      <c r="HHH17" s="451"/>
      <c r="HHI17" s="451"/>
      <c r="HHJ17" s="451"/>
      <c r="HHK17" s="451"/>
      <c r="HHL17" s="451"/>
      <c r="HHM17" s="451"/>
      <c r="HHN17" s="451"/>
      <c r="HHO17" s="451"/>
      <c r="HHP17" s="451"/>
      <c r="HHQ17" s="451"/>
      <c r="HHR17" s="451"/>
      <c r="HHS17" s="451"/>
      <c r="HHT17" s="451"/>
      <c r="HHU17" s="451"/>
      <c r="HHV17" s="451"/>
      <c r="HHW17" s="451"/>
      <c r="HHX17" s="451"/>
      <c r="HHY17" s="451"/>
      <c r="HHZ17" s="451"/>
      <c r="HIA17" s="451"/>
      <c r="HIB17" s="451"/>
      <c r="HIC17" s="451"/>
      <c r="HID17" s="451"/>
      <c r="HIE17" s="451"/>
      <c r="HIF17" s="451"/>
      <c r="HIG17" s="451"/>
      <c r="HIH17" s="451"/>
      <c r="HII17" s="451"/>
      <c r="HIJ17" s="451"/>
      <c r="HIK17" s="451"/>
      <c r="HIL17" s="451"/>
      <c r="HIM17" s="451"/>
      <c r="HIN17" s="451"/>
      <c r="HIO17" s="451"/>
      <c r="HIP17" s="451"/>
      <c r="HIQ17" s="451"/>
      <c r="HIR17" s="451"/>
      <c r="HIS17" s="451"/>
      <c r="HIT17" s="451"/>
      <c r="HIU17" s="451"/>
      <c r="HIV17" s="451"/>
      <c r="HIW17" s="451"/>
      <c r="HIX17" s="451"/>
      <c r="HIY17" s="451"/>
      <c r="HIZ17" s="451"/>
      <c r="HJA17" s="451"/>
      <c r="HJB17" s="451"/>
      <c r="HJC17" s="451"/>
      <c r="HJD17" s="451"/>
      <c r="HJE17" s="451"/>
      <c r="HJF17" s="451"/>
      <c r="HJG17" s="451"/>
      <c r="HJH17" s="451"/>
      <c r="HJI17" s="451"/>
      <c r="HJJ17" s="451"/>
      <c r="HJK17" s="451"/>
      <c r="HJL17" s="451"/>
      <c r="HJM17" s="451"/>
      <c r="HJN17" s="451"/>
      <c r="HJO17" s="451"/>
      <c r="HJP17" s="451"/>
      <c r="HJQ17" s="451"/>
      <c r="HJR17" s="451"/>
      <c r="HJS17" s="451"/>
      <c r="HJT17" s="451"/>
      <c r="HJU17" s="451"/>
      <c r="HJV17" s="451"/>
      <c r="HJW17" s="451"/>
      <c r="HJX17" s="451"/>
      <c r="HJY17" s="451"/>
      <c r="HJZ17" s="451"/>
      <c r="HKA17" s="451"/>
      <c r="HKB17" s="451"/>
      <c r="HKC17" s="451"/>
      <c r="HKD17" s="451"/>
      <c r="HKE17" s="451"/>
      <c r="HKF17" s="451"/>
      <c r="HKG17" s="451"/>
      <c r="HKH17" s="451"/>
      <c r="HKI17" s="451"/>
      <c r="HKJ17" s="451"/>
      <c r="HKK17" s="451"/>
      <c r="HKL17" s="451"/>
      <c r="HKM17" s="451"/>
      <c r="HKN17" s="451"/>
      <c r="HKO17" s="451"/>
      <c r="HKP17" s="451"/>
      <c r="HKQ17" s="451"/>
      <c r="HKR17" s="451"/>
      <c r="HKS17" s="451"/>
      <c r="HKT17" s="451"/>
      <c r="HKU17" s="451"/>
      <c r="HKV17" s="451"/>
      <c r="HKW17" s="451"/>
      <c r="HKX17" s="451"/>
      <c r="HKY17" s="451"/>
      <c r="HKZ17" s="451"/>
      <c r="HLA17" s="451"/>
      <c r="HLB17" s="451"/>
      <c r="HLC17" s="451"/>
      <c r="HLD17" s="451"/>
      <c r="HLE17" s="451"/>
      <c r="HLF17" s="451"/>
      <c r="HLG17" s="451"/>
      <c r="HLH17" s="451"/>
      <c r="HLI17" s="451"/>
      <c r="HLJ17" s="451"/>
      <c r="HLK17" s="451"/>
      <c r="HLL17" s="451"/>
      <c r="HLM17" s="451"/>
      <c r="HLN17" s="451"/>
      <c r="HLO17" s="451"/>
      <c r="HLP17" s="451"/>
      <c r="HLQ17" s="451"/>
      <c r="HLR17" s="451"/>
      <c r="HLS17" s="451"/>
      <c r="HLT17" s="451"/>
      <c r="HLU17" s="451"/>
      <c r="HLV17" s="451"/>
      <c r="HLW17" s="451"/>
      <c r="HLX17" s="451"/>
      <c r="HLY17" s="451"/>
      <c r="HLZ17" s="451"/>
      <c r="HMA17" s="451"/>
      <c r="HMB17" s="451"/>
      <c r="HMC17" s="451"/>
      <c r="HMD17" s="451"/>
      <c r="HME17" s="451"/>
      <c r="HMF17" s="451"/>
      <c r="HMG17" s="451"/>
      <c r="HMH17" s="451"/>
      <c r="HMI17" s="451"/>
      <c r="HMJ17" s="451"/>
      <c r="HMK17" s="451"/>
      <c r="HML17" s="451"/>
      <c r="HMM17" s="451"/>
      <c r="HMN17" s="451"/>
      <c r="HMO17" s="451"/>
      <c r="HMP17" s="451"/>
      <c r="HMQ17" s="451"/>
      <c r="HMR17" s="451"/>
      <c r="HMS17" s="451"/>
      <c r="HMT17" s="451"/>
      <c r="HMU17" s="451"/>
      <c r="HMV17" s="451"/>
      <c r="HMW17" s="451"/>
      <c r="HMX17" s="451"/>
      <c r="HMY17" s="451"/>
      <c r="HMZ17" s="451"/>
      <c r="HNA17" s="451"/>
      <c r="HNB17" s="451"/>
      <c r="HNC17" s="451"/>
      <c r="HND17" s="451"/>
      <c r="HNE17" s="451"/>
      <c r="HNF17" s="451"/>
      <c r="HNG17" s="451"/>
      <c r="HNH17" s="451"/>
      <c r="HNI17" s="451"/>
      <c r="HNJ17" s="451"/>
      <c r="HNK17" s="451"/>
      <c r="HNL17" s="451"/>
      <c r="HNM17" s="451"/>
      <c r="HNN17" s="451"/>
      <c r="HNO17" s="451"/>
      <c r="HNP17" s="451"/>
      <c r="HNQ17" s="451"/>
      <c r="HNR17" s="451"/>
      <c r="HNS17" s="451"/>
      <c r="HNT17" s="451"/>
      <c r="HNU17" s="451"/>
      <c r="HNV17" s="451"/>
      <c r="HNW17" s="451"/>
      <c r="HNX17" s="451"/>
      <c r="HNY17" s="451"/>
      <c r="HNZ17" s="451"/>
      <c r="HOA17" s="451"/>
      <c r="HOB17" s="451"/>
      <c r="HOC17" s="451"/>
      <c r="HOD17" s="451"/>
      <c r="HOE17" s="451"/>
      <c r="HOF17" s="451"/>
      <c r="HOG17" s="451"/>
      <c r="HOH17" s="451"/>
      <c r="HOI17" s="451"/>
      <c r="HOJ17" s="451"/>
      <c r="HOK17" s="451"/>
      <c r="HOL17" s="451"/>
      <c r="HOM17" s="451"/>
      <c r="HON17" s="451"/>
      <c r="HOO17" s="451"/>
      <c r="HOP17" s="451"/>
      <c r="HOQ17" s="451"/>
      <c r="HOR17" s="451"/>
      <c r="HOS17" s="451"/>
      <c r="HOT17" s="451"/>
      <c r="HOU17" s="451"/>
      <c r="HOV17" s="451"/>
      <c r="HOW17" s="451"/>
      <c r="HOX17" s="451"/>
      <c r="HOY17" s="451"/>
      <c r="HOZ17" s="451"/>
      <c r="HPA17" s="451"/>
      <c r="HPB17" s="451"/>
      <c r="HPC17" s="451"/>
      <c r="HPD17" s="451"/>
      <c r="HPE17" s="451"/>
      <c r="HPF17" s="451"/>
      <c r="HPG17" s="451"/>
      <c r="HPH17" s="451"/>
      <c r="HPI17" s="451"/>
      <c r="HPJ17" s="451"/>
      <c r="HPK17" s="451"/>
      <c r="HPL17" s="451"/>
      <c r="HPM17" s="451"/>
      <c r="HPN17" s="451"/>
      <c r="HPO17" s="451"/>
      <c r="HPP17" s="451"/>
      <c r="HPQ17" s="451"/>
      <c r="HPR17" s="451"/>
      <c r="HPS17" s="451"/>
      <c r="HPT17" s="451"/>
      <c r="HPU17" s="451"/>
      <c r="HPV17" s="451"/>
      <c r="HPW17" s="451"/>
      <c r="HPX17" s="451"/>
      <c r="HPY17" s="451"/>
      <c r="HPZ17" s="451"/>
      <c r="HQA17" s="451"/>
      <c r="HQB17" s="451"/>
      <c r="HQC17" s="451"/>
      <c r="HQD17" s="451"/>
      <c r="HQE17" s="451"/>
      <c r="HQF17" s="451"/>
      <c r="HQG17" s="451"/>
      <c r="HQH17" s="451"/>
      <c r="HQI17" s="451"/>
      <c r="HQJ17" s="451"/>
      <c r="HQK17" s="451"/>
      <c r="HQL17" s="451"/>
      <c r="HQM17" s="451"/>
      <c r="HQN17" s="451"/>
      <c r="HQO17" s="451"/>
      <c r="HQP17" s="451"/>
      <c r="HQQ17" s="451"/>
      <c r="HQR17" s="451"/>
      <c r="HQS17" s="451"/>
      <c r="HQT17" s="451"/>
      <c r="HQU17" s="451"/>
      <c r="HQV17" s="451"/>
      <c r="HQW17" s="451"/>
      <c r="HQX17" s="451"/>
      <c r="HQY17" s="451"/>
      <c r="HQZ17" s="451"/>
      <c r="HRA17" s="451"/>
      <c r="HRB17" s="451"/>
      <c r="HRC17" s="451"/>
      <c r="HRD17" s="451"/>
      <c r="HRE17" s="451"/>
      <c r="HRF17" s="451"/>
      <c r="HRG17" s="451"/>
      <c r="HRH17" s="451"/>
      <c r="HRI17" s="451"/>
      <c r="HRJ17" s="451"/>
      <c r="HRK17" s="451"/>
      <c r="HRL17" s="451"/>
      <c r="HRM17" s="451"/>
      <c r="HRN17" s="451"/>
      <c r="HRO17" s="451"/>
      <c r="HRP17" s="451"/>
      <c r="HRQ17" s="451"/>
      <c r="HRR17" s="451"/>
      <c r="HRS17" s="451"/>
      <c r="HRT17" s="451"/>
      <c r="HRU17" s="451"/>
      <c r="HRV17" s="451"/>
      <c r="HRW17" s="451"/>
      <c r="HRX17" s="451"/>
      <c r="HRY17" s="451"/>
      <c r="HRZ17" s="451"/>
      <c r="HSA17" s="451"/>
      <c r="HSB17" s="451"/>
      <c r="HSC17" s="451"/>
      <c r="HSD17" s="451"/>
      <c r="HSE17" s="451"/>
      <c r="HSF17" s="451"/>
      <c r="HSG17" s="451"/>
      <c r="HSH17" s="451"/>
      <c r="HSI17" s="451"/>
      <c r="HSJ17" s="451"/>
      <c r="HSK17" s="451"/>
      <c r="HSL17" s="451"/>
      <c r="HSM17" s="451"/>
      <c r="HSN17" s="451"/>
      <c r="HSO17" s="451"/>
      <c r="HSP17" s="451"/>
      <c r="HSQ17" s="451"/>
      <c r="HSR17" s="451"/>
      <c r="HSS17" s="451"/>
      <c r="HST17" s="451"/>
      <c r="HSU17" s="451"/>
      <c r="HSV17" s="451"/>
      <c r="HSW17" s="451"/>
      <c r="HSX17" s="451"/>
      <c r="HSY17" s="451"/>
      <c r="HSZ17" s="451"/>
      <c r="HTA17" s="451"/>
      <c r="HTB17" s="451"/>
      <c r="HTC17" s="451"/>
      <c r="HTD17" s="451"/>
      <c r="HTE17" s="451"/>
      <c r="HTF17" s="451"/>
      <c r="HTG17" s="451"/>
      <c r="HTH17" s="451"/>
      <c r="HTI17" s="451"/>
      <c r="HTJ17" s="451"/>
      <c r="HTK17" s="451"/>
      <c r="HTL17" s="451"/>
      <c r="HTM17" s="451"/>
      <c r="HTN17" s="451"/>
      <c r="HTO17" s="451"/>
      <c r="HTP17" s="451"/>
      <c r="HTQ17" s="451"/>
      <c r="HTR17" s="451"/>
      <c r="HTS17" s="451"/>
      <c r="HTT17" s="451"/>
      <c r="HTU17" s="451"/>
      <c r="HTV17" s="451"/>
      <c r="HTW17" s="451"/>
      <c r="HTX17" s="451"/>
      <c r="HTY17" s="451"/>
      <c r="HTZ17" s="451"/>
      <c r="HUA17" s="451"/>
      <c r="HUB17" s="451"/>
      <c r="HUC17" s="451"/>
      <c r="HUD17" s="451"/>
      <c r="HUE17" s="451"/>
      <c r="HUF17" s="451"/>
      <c r="HUG17" s="451"/>
      <c r="HUH17" s="451"/>
      <c r="HUI17" s="451"/>
      <c r="HUJ17" s="451"/>
      <c r="HUK17" s="451"/>
      <c r="HUL17" s="451"/>
      <c r="HUM17" s="451"/>
      <c r="HUN17" s="451"/>
      <c r="HUO17" s="451"/>
      <c r="HUP17" s="451"/>
      <c r="HUQ17" s="451"/>
      <c r="HUR17" s="451"/>
      <c r="HUS17" s="451"/>
      <c r="HUT17" s="451"/>
      <c r="HUU17" s="451"/>
      <c r="HUV17" s="451"/>
      <c r="HUW17" s="451"/>
      <c r="HUX17" s="451"/>
      <c r="HUY17" s="451"/>
      <c r="HUZ17" s="451"/>
      <c r="HVA17" s="451"/>
      <c r="HVB17" s="451"/>
      <c r="HVC17" s="451"/>
      <c r="HVD17" s="451"/>
      <c r="HVE17" s="451"/>
      <c r="HVF17" s="451"/>
      <c r="HVG17" s="451"/>
      <c r="HVH17" s="451"/>
      <c r="HVI17" s="451"/>
      <c r="HVJ17" s="451"/>
      <c r="HVK17" s="451"/>
      <c r="HVL17" s="451"/>
      <c r="HVM17" s="451"/>
      <c r="HVN17" s="451"/>
      <c r="HVO17" s="451"/>
      <c r="HVP17" s="451"/>
      <c r="HVQ17" s="451"/>
      <c r="HVR17" s="451"/>
      <c r="HVS17" s="451"/>
      <c r="HVT17" s="451"/>
      <c r="HVU17" s="451"/>
      <c r="HVV17" s="451"/>
      <c r="HVW17" s="451"/>
      <c r="HVX17" s="451"/>
      <c r="HVY17" s="451"/>
      <c r="HVZ17" s="451"/>
      <c r="HWA17" s="451"/>
      <c r="HWB17" s="451"/>
      <c r="HWC17" s="451"/>
      <c r="HWD17" s="451"/>
      <c r="HWE17" s="451"/>
      <c r="HWF17" s="451"/>
      <c r="HWG17" s="451"/>
      <c r="HWH17" s="451"/>
      <c r="HWI17" s="451"/>
      <c r="HWJ17" s="451"/>
      <c r="HWK17" s="451"/>
      <c r="HWL17" s="451"/>
      <c r="HWM17" s="451"/>
      <c r="HWN17" s="451"/>
      <c r="HWO17" s="451"/>
      <c r="HWP17" s="451"/>
      <c r="HWQ17" s="451"/>
      <c r="HWR17" s="451"/>
      <c r="HWS17" s="451"/>
      <c r="HWT17" s="451"/>
      <c r="HWU17" s="451"/>
      <c r="HWV17" s="451"/>
      <c r="HWW17" s="451"/>
      <c r="HWX17" s="451"/>
      <c r="HWY17" s="451"/>
      <c r="HWZ17" s="451"/>
      <c r="HXA17" s="451"/>
      <c r="HXB17" s="451"/>
      <c r="HXC17" s="451"/>
      <c r="HXD17" s="451"/>
      <c r="HXE17" s="451"/>
      <c r="HXF17" s="451"/>
      <c r="HXG17" s="451"/>
      <c r="HXH17" s="451"/>
      <c r="HXI17" s="451"/>
      <c r="HXJ17" s="451"/>
      <c r="HXK17" s="451"/>
      <c r="HXL17" s="451"/>
      <c r="HXM17" s="451"/>
      <c r="HXN17" s="451"/>
      <c r="HXO17" s="451"/>
      <c r="HXP17" s="451"/>
      <c r="HXQ17" s="451"/>
      <c r="HXR17" s="451"/>
      <c r="HXS17" s="451"/>
      <c r="HXT17" s="451"/>
      <c r="HXU17" s="451"/>
      <c r="HXV17" s="451"/>
      <c r="HXW17" s="451"/>
      <c r="HXX17" s="451"/>
      <c r="HXY17" s="451"/>
      <c r="HXZ17" s="451"/>
      <c r="HYA17" s="451"/>
      <c r="HYB17" s="451"/>
      <c r="HYC17" s="451"/>
      <c r="HYD17" s="451"/>
      <c r="HYE17" s="451"/>
      <c r="HYF17" s="451"/>
      <c r="HYG17" s="451"/>
      <c r="HYH17" s="451"/>
      <c r="HYI17" s="451"/>
      <c r="HYJ17" s="451"/>
      <c r="HYK17" s="451"/>
      <c r="HYL17" s="451"/>
      <c r="HYM17" s="451"/>
      <c r="HYN17" s="451"/>
      <c r="HYO17" s="451"/>
      <c r="HYP17" s="451"/>
      <c r="HYQ17" s="451"/>
      <c r="HYR17" s="451"/>
      <c r="HYS17" s="451"/>
      <c r="HYT17" s="451"/>
      <c r="HYU17" s="451"/>
      <c r="HYV17" s="451"/>
      <c r="HYW17" s="451"/>
      <c r="HYX17" s="451"/>
      <c r="HYY17" s="451"/>
      <c r="HYZ17" s="451"/>
      <c r="HZA17" s="451"/>
      <c r="HZB17" s="451"/>
      <c r="HZC17" s="451"/>
      <c r="HZD17" s="451"/>
      <c r="HZE17" s="451"/>
      <c r="HZF17" s="451"/>
      <c r="HZG17" s="451"/>
      <c r="HZH17" s="451"/>
      <c r="HZI17" s="451"/>
      <c r="HZJ17" s="451"/>
      <c r="HZK17" s="451"/>
      <c r="HZL17" s="451"/>
      <c r="HZM17" s="451"/>
      <c r="HZN17" s="451"/>
      <c r="HZO17" s="451"/>
      <c r="HZP17" s="451"/>
      <c r="HZQ17" s="451"/>
      <c r="HZR17" s="451"/>
      <c r="HZS17" s="451"/>
      <c r="HZT17" s="451"/>
      <c r="HZU17" s="451"/>
      <c r="HZV17" s="451"/>
      <c r="HZW17" s="451"/>
      <c r="HZX17" s="451"/>
      <c r="HZY17" s="451"/>
      <c r="HZZ17" s="451"/>
      <c r="IAA17" s="451"/>
      <c r="IAB17" s="451"/>
      <c r="IAC17" s="451"/>
      <c r="IAD17" s="451"/>
      <c r="IAE17" s="451"/>
      <c r="IAF17" s="451"/>
      <c r="IAG17" s="451"/>
      <c r="IAH17" s="451"/>
      <c r="IAI17" s="451"/>
      <c r="IAJ17" s="451"/>
      <c r="IAK17" s="451"/>
      <c r="IAL17" s="451"/>
      <c r="IAM17" s="451"/>
      <c r="IAN17" s="451"/>
      <c r="IAO17" s="451"/>
      <c r="IAP17" s="451"/>
      <c r="IAQ17" s="451"/>
      <c r="IAR17" s="451"/>
      <c r="IAS17" s="451"/>
      <c r="IAT17" s="451"/>
      <c r="IAU17" s="451"/>
      <c r="IAV17" s="451"/>
      <c r="IAW17" s="451"/>
      <c r="IAX17" s="451"/>
      <c r="IAY17" s="451"/>
      <c r="IAZ17" s="451"/>
      <c r="IBA17" s="451"/>
      <c r="IBB17" s="451"/>
      <c r="IBC17" s="451"/>
      <c r="IBD17" s="451"/>
      <c r="IBE17" s="451"/>
      <c r="IBF17" s="451"/>
      <c r="IBG17" s="451"/>
      <c r="IBH17" s="451"/>
      <c r="IBI17" s="451"/>
      <c r="IBJ17" s="451"/>
      <c r="IBK17" s="451"/>
      <c r="IBL17" s="451"/>
      <c r="IBM17" s="451"/>
      <c r="IBN17" s="451"/>
      <c r="IBO17" s="451"/>
      <c r="IBP17" s="451"/>
      <c r="IBQ17" s="451"/>
      <c r="IBR17" s="451"/>
      <c r="IBS17" s="451"/>
      <c r="IBT17" s="451"/>
      <c r="IBU17" s="451"/>
      <c r="IBV17" s="451"/>
      <c r="IBW17" s="451"/>
      <c r="IBX17" s="451"/>
      <c r="IBY17" s="451"/>
      <c r="IBZ17" s="451"/>
      <c r="ICA17" s="451"/>
      <c r="ICB17" s="451"/>
      <c r="ICC17" s="451"/>
      <c r="ICD17" s="451"/>
      <c r="ICE17" s="451"/>
      <c r="ICF17" s="451"/>
      <c r="ICG17" s="451"/>
      <c r="ICH17" s="451"/>
      <c r="ICI17" s="451"/>
      <c r="ICJ17" s="451"/>
      <c r="ICK17" s="451"/>
      <c r="ICL17" s="451"/>
      <c r="ICM17" s="451"/>
      <c r="ICN17" s="451"/>
      <c r="ICO17" s="451"/>
      <c r="ICP17" s="451"/>
      <c r="ICQ17" s="451"/>
      <c r="ICR17" s="451"/>
      <c r="ICS17" s="451"/>
      <c r="ICT17" s="451"/>
      <c r="ICU17" s="451"/>
      <c r="ICV17" s="451"/>
      <c r="ICW17" s="451"/>
      <c r="ICX17" s="451"/>
      <c r="ICY17" s="451"/>
      <c r="ICZ17" s="451"/>
      <c r="IDA17" s="451"/>
      <c r="IDB17" s="451"/>
      <c r="IDC17" s="451"/>
      <c r="IDD17" s="451"/>
      <c r="IDE17" s="451"/>
      <c r="IDF17" s="451"/>
      <c r="IDG17" s="451"/>
      <c r="IDH17" s="451"/>
      <c r="IDI17" s="451"/>
      <c r="IDJ17" s="451"/>
      <c r="IDK17" s="451"/>
      <c r="IDL17" s="451"/>
      <c r="IDM17" s="451"/>
      <c r="IDN17" s="451"/>
      <c r="IDO17" s="451"/>
      <c r="IDP17" s="451"/>
      <c r="IDQ17" s="451"/>
      <c r="IDR17" s="451"/>
      <c r="IDS17" s="451"/>
      <c r="IDT17" s="451"/>
      <c r="IDU17" s="451"/>
      <c r="IDV17" s="451"/>
      <c r="IDW17" s="451"/>
      <c r="IDX17" s="451"/>
      <c r="IDY17" s="451"/>
      <c r="IDZ17" s="451"/>
      <c r="IEA17" s="451"/>
      <c r="IEB17" s="451"/>
      <c r="IEC17" s="451"/>
      <c r="IED17" s="451"/>
      <c r="IEE17" s="451"/>
      <c r="IEF17" s="451"/>
      <c r="IEG17" s="451"/>
      <c r="IEH17" s="451"/>
      <c r="IEI17" s="451"/>
      <c r="IEJ17" s="451"/>
      <c r="IEK17" s="451"/>
      <c r="IEL17" s="451"/>
      <c r="IEM17" s="451"/>
      <c r="IEN17" s="451"/>
      <c r="IEO17" s="451"/>
      <c r="IEP17" s="451"/>
      <c r="IEQ17" s="451"/>
      <c r="IER17" s="451"/>
      <c r="IES17" s="451"/>
      <c r="IET17" s="451"/>
      <c r="IEU17" s="451"/>
      <c r="IEV17" s="451"/>
      <c r="IEW17" s="451"/>
      <c r="IEX17" s="451"/>
      <c r="IEY17" s="451"/>
      <c r="IEZ17" s="451"/>
      <c r="IFA17" s="451"/>
      <c r="IFB17" s="451"/>
      <c r="IFC17" s="451"/>
      <c r="IFD17" s="451"/>
      <c r="IFE17" s="451"/>
      <c r="IFF17" s="451"/>
      <c r="IFG17" s="451"/>
      <c r="IFH17" s="451"/>
      <c r="IFI17" s="451"/>
      <c r="IFJ17" s="451"/>
      <c r="IFK17" s="451"/>
      <c r="IFL17" s="451"/>
      <c r="IFM17" s="451"/>
      <c r="IFN17" s="451"/>
      <c r="IFO17" s="451"/>
      <c r="IFP17" s="451"/>
      <c r="IFQ17" s="451"/>
      <c r="IFR17" s="451"/>
      <c r="IFS17" s="451"/>
      <c r="IFT17" s="451"/>
      <c r="IFU17" s="451"/>
      <c r="IFV17" s="451"/>
      <c r="IFW17" s="451"/>
      <c r="IFX17" s="451"/>
      <c r="IFY17" s="451"/>
      <c r="IFZ17" s="451"/>
      <c r="IGA17" s="451"/>
      <c r="IGB17" s="451"/>
      <c r="IGC17" s="451"/>
      <c r="IGD17" s="451"/>
      <c r="IGE17" s="451"/>
      <c r="IGF17" s="451"/>
      <c r="IGG17" s="451"/>
      <c r="IGH17" s="451"/>
      <c r="IGI17" s="451"/>
      <c r="IGJ17" s="451"/>
      <c r="IGK17" s="451"/>
      <c r="IGL17" s="451"/>
      <c r="IGM17" s="451"/>
      <c r="IGN17" s="451"/>
      <c r="IGO17" s="451"/>
      <c r="IGP17" s="451"/>
      <c r="IGQ17" s="451"/>
      <c r="IGR17" s="451"/>
      <c r="IGS17" s="451"/>
      <c r="IGT17" s="451"/>
      <c r="IGU17" s="451"/>
      <c r="IGV17" s="451"/>
      <c r="IGW17" s="451"/>
      <c r="IGX17" s="451"/>
      <c r="IGY17" s="451"/>
      <c r="IGZ17" s="451"/>
      <c r="IHA17" s="451"/>
      <c r="IHB17" s="451"/>
      <c r="IHC17" s="451"/>
      <c r="IHD17" s="451"/>
      <c r="IHE17" s="451"/>
      <c r="IHF17" s="451"/>
      <c r="IHG17" s="451"/>
      <c r="IHH17" s="451"/>
      <c r="IHI17" s="451"/>
      <c r="IHJ17" s="451"/>
      <c r="IHK17" s="451"/>
      <c r="IHL17" s="451"/>
      <c r="IHM17" s="451"/>
      <c r="IHN17" s="451"/>
      <c r="IHO17" s="451"/>
      <c r="IHP17" s="451"/>
      <c r="IHQ17" s="451"/>
      <c r="IHR17" s="451"/>
      <c r="IHS17" s="451"/>
      <c r="IHT17" s="451"/>
      <c r="IHU17" s="451"/>
      <c r="IHV17" s="451"/>
      <c r="IHW17" s="451"/>
      <c r="IHX17" s="451"/>
      <c r="IHY17" s="451"/>
      <c r="IHZ17" s="451"/>
      <c r="IIA17" s="451"/>
      <c r="IIB17" s="451"/>
      <c r="IIC17" s="451"/>
      <c r="IID17" s="451"/>
      <c r="IIE17" s="451"/>
      <c r="IIF17" s="451"/>
      <c r="IIG17" s="451"/>
      <c r="IIH17" s="451"/>
      <c r="III17" s="451"/>
      <c r="IIJ17" s="451"/>
      <c r="IIK17" s="451"/>
      <c r="IIL17" s="451"/>
      <c r="IIM17" s="451"/>
      <c r="IIN17" s="451"/>
      <c r="IIO17" s="451"/>
      <c r="IIP17" s="451"/>
      <c r="IIQ17" s="451"/>
      <c r="IIR17" s="451"/>
      <c r="IIS17" s="451"/>
      <c r="IIT17" s="451"/>
      <c r="IIU17" s="451"/>
      <c r="IIV17" s="451"/>
      <c r="IIW17" s="451"/>
      <c r="IIX17" s="451"/>
      <c r="IIY17" s="451"/>
      <c r="IIZ17" s="451"/>
      <c r="IJA17" s="451"/>
      <c r="IJB17" s="451"/>
      <c r="IJC17" s="451"/>
      <c r="IJD17" s="451"/>
      <c r="IJE17" s="451"/>
      <c r="IJF17" s="451"/>
      <c r="IJG17" s="451"/>
      <c r="IJH17" s="451"/>
      <c r="IJI17" s="451"/>
      <c r="IJJ17" s="451"/>
      <c r="IJK17" s="451"/>
      <c r="IJL17" s="451"/>
      <c r="IJM17" s="451"/>
      <c r="IJN17" s="451"/>
      <c r="IJO17" s="451"/>
      <c r="IJP17" s="451"/>
      <c r="IJQ17" s="451"/>
      <c r="IJR17" s="451"/>
      <c r="IJS17" s="451"/>
      <c r="IJT17" s="451"/>
      <c r="IJU17" s="451"/>
      <c r="IJV17" s="451"/>
      <c r="IJW17" s="451"/>
      <c r="IJX17" s="451"/>
      <c r="IJY17" s="451"/>
      <c r="IJZ17" s="451"/>
      <c r="IKA17" s="451"/>
      <c r="IKB17" s="451"/>
      <c r="IKC17" s="451"/>
      <c r="IKD17" s="451"/>
      <c r="IKE17" s="451"/>
      <c r="IKF17" s="451"/>
      <c r="IKG17" s="451"/>
      <c r="IKH17" s="451"/>
      <c r="IKI17" s="451"/>
      <c r="IKJ17" s="451"/>
      <c r="IKK17" s="451"/>
      <c r="IKL17" s="451"/>
      <c r="IKM17" s="451"/>
      <c r="IKN17" s="451"/>
      <c r="IKO17" s="451"/>
      <c r="IKP17" s="451"/>
      <c r="IKQ17" s="451"/>
      <c r="IKR17" s="451"/>
      <c r="IKS17" s="451"/>
      <c r="IKT17" s="451"/>
      <c r="IKU17" s="451"/>
      <c r="IKV17" s="451"/>
      <c r="IKW17" s="451"/>
      <c r="IKX17" s="451"/>
      <c r="IKY17" s="451"/>
      <c r="IKZ17" s="451"/>
      <c r="ILA17" s="451"/>
      <c r="ILB17" s="451"/>
      <c r="ILC17" s="451"/>
      <c r="ILD17" s="451"/>
      <c r="ILE17" s="451"/>
      <c r="ILF17" s="451"/>
      <c r="ILG17" s="451"/>
      <c r="ILH17" s="451"/>
      <c r="ILI17" s="451"/>
      <c r="ILJ17" s="451"/>
      <c r="ILK17" s="451"/>
      <c r="ILL17" s="451"/>
      <c r="ILM17" s="451"/>
      <c r="ILN17" s="451"/>
      <c r="ILO17" s="451"/>
      <c r="ILP17" s="451"/>
      <c r="ILQ17" s="451"/>
      <c r="ILR17" s="451"/>
      <c r="ILS17" s="451"/>
      <c r="ILT17" s="451"/>
      <c r="ILU17" s="451"/>
      <c r="ILV17" s="451"/>
      <c r="ILW17" s="451"/>
      <c r="ILX17" s="451"/>
      <c r="ILY17" s="451"/>
      <c r="ILZ17" s="451"/>
      <c r="IMA17" s="451"/>
      <c r="IMB17" s="451"/>
      <c r="IMC17" s="451"/>
      <c r="IMD17" s="451"/>
      <c r="IME17" s="451"/>
      <c r="IMF17" s="451"/>
      <c r="IMG17" s="451"/>
      <c r="IMH17" s="451"/>
      <c r="IMI17" s="451"/>
      <c r="IMJ17" s="451"/>
      <c r="IMK17" s="451"/>
      <c r="IML17" s="451"/>
      <c r="IMM17" s="451"/>
      <c r="IMN17" s="451"/>
      <c r="IMO17" s="451"/>
      <c r="IMP17" s="451"/>
      <c r="IMQ17" s="451"/>
      <c r="IMR17" s="451"/>
      <c r="IMS17" s="451"/>
      <c r="IMT17" s="451"/>
      <c r="IMU17" s="451"/>
      <c r="IMV17" s="451"/>
      <c r="IMW17" s="451"/>
      <c r="IMX17" s="451"/>
      <c r="IMY17" s="451"/>
      <c r="IMZ17" s="451"/>
      <c r="INA17" s="451"/>
      <c r="INB17" s="451"/>
      <c r="INC17" s="451"/>
      <c r="IND17" s="451"/>
      <c r="INE17" s="451"/>
      <c r="INF17" s="451"/>
      <c r="ING17" s="451"/>
      <c r="INH17" s="451"/>
      <c r="INI17" s="451"/>
      <c r="INJ17" s="451"/>
      <c r="INK17" s="451"/>
      <c r="INL17" s="451"/>
      <c r="INM17" s="451"/>
      <c r="INN17" s="451"/>
      <c r="INO17" s="451"/>
      <c r="INP17" s="451"/>
      <c r="INQ17" s="451"/>
      <c r="INR17" s="451"/>
      <c r="INS17" s="451"/>
      <c r="INT17" s="451"/>
      <c r="INU17" s="451"/>
      <c r="INV17" s="451"/>
      <c r="INW17" s="451"/>
      <c r="INX17" s="451"/>
      <c r="INY17" s="451"/>
      <c r="INZ17" s="451"/>
      <c r="IOA17" s="451"/>
      <c r="IOB17" s="451"/>
      <c r="IOC17" s="451"/>
      <c r="IOD17" s="451"/>
      <c r="IOE17" s="451"/>
      <c r="IOF17" s="451"/>
      <c r="IOG17" s="451"/>
      <c r="IOH17" s="451"/>
      <c r="IOI17" s="451"/>
      <c r="IOJ17" s="451"/>
      <c r="IOK17" s="451"/>
      <c r="IOL17" s="451"/>
      <c r="IOM17" s="451"/>
      <c r="ION17" s="451"/>
      <c r="IOO17" s="451"/>
      <c r="IOP17" s="451"/>
      <c r="IOQ17" s="451"/>
      <c r="IOR17" s="451"/>
      <c r="IOS17" s="451"/>
      <c r="IOT17" s="451"/>
      <c r="IOU17" s="451"/>
      <c r="IOV17" s="451"/>
      <c r="IOW17" s="451"/>
      <c r="IOX17" s="451"/>
      <c r="IOY17" s="451"/>
      <c r="IOZ17" s="451"/>
      <c r="IPA17" s="451"/>
      <c r="IPB17" s="451"/>
      <c r="IPC17" s="451"/>
      <c r="IPD17" s="451"/>
      <c r="IPE17" s="451"/>
      <c r="IPF17" s="451"/>
      <c r="IPG17" s="451"/>
      <c r="IPH17" s="451"/>
      <c r="IPI17" s="451"/>
      <c r="IPJ17" s="451"/>
      <c r="IPK17" s="451"/>
      <c r="IPL17" s="451"/>
      <c r="IPM17" s="451"/>
      <c r="IPN17" s="451"/>
      <c r="IPO17" s="451"/>
      <c r="IPP17" s="451"/>
      <c r="IPQ17" s="451"/>
      <c r="IPR17" s="451"/>
      <c r="IPS17" s="451"/>
      <c r="IPT17" s="451"/>
      <c r="IPU17" s="451"/>
      <c r="IPV17" s="451"/>
      <c r="IPW17" s="451"/>
      <c r="IPX17" s="451"/>
      <c r="IPY17" s="451"/>
      <c r="IPZ17" s="451"/>
      <c r="IQA17" s="451"/>
      <c r="IQB17" s="451"/>
      <c r="IQC17" s="451"/>
      <c r="IQD17" s="451"/>
      <c r="IQE17" s="451"/>
      <c r="IQF17" s="451"/>
      <c r="IQG17" s="451"/>
      <c r="IQH17" s="451"/>
      <c r="IQI17" s="451"/>
      <c r="IQJ17" s="451"/>
      <c r="IQK17" s="451"/>
      <c r="IQL17" s="451"/>
      <c r="IQM17" s="451"/>
      <c r="IQN17" s="451"/>
      <c r="IQO17" s="451"/>
      <c r="IQP17" s="451"/>
      <c r="IQQ17" s="451"/>
      <c r="IQR17" s="451"/>
      <c r="IQS17" s="451"/>
      <c r="IQT17" s="451"/>
      <c r="IQU17" s="451"/>
      <c r="IQV17" s="451"/>
      <c r="IQW17" s="451"/>
      <c r="IQX17" s="451"/>
      <c r="IQY17" s="451"/>
      <c r="IQZ17" s="451"/>
      <c r="IRA17" s="451"/>
      <c r="IRB17" s="451"/>
      <c r="IRC17" s="451"/>
      <c r="IRD17" s="451"/>
      <c r="IRE17" s="451"/>
      <c r="IRF17" s="451"/>
      <c r="IRG17" s="451"/>
      <c r="IRH17" s="451"/>
      <c r="IRI17" s="451"/>
      <c r="IRJ17" s="451"/>
      <c r="IRK17" s="451"/>
      <c r="IRL17" s="451"/>
      <c r="IRM17" s="451"/>
      <c r="IRN17" s="451"/>
      <c r="IRO17" s="451"/>
      <c r="IRP17" s="451"/>
      <c r="IRQ17" s="451"/>
      <c r="IRR17" s="451"/>
      <c r="IRS17" s="451"/>
      <c r="IRT17" s="451"/>
      <c r="IRU17" s="451"/>
      <c r="IRV17" s="451"/>
      <c r="IRW17" s="451"/>
      <c r="IRX17" s="451"/>
      <c r="IRY17" s="451"/>
      <c r="IRZ17" s="451"/>
      <c r="ISA17" s="451"/>
      <c r="ISB17" s="451"/>
      <c r="ISC17" s="451"/>
      <c r="ISD17" s="451"/>
      <c r="ISE17" s="451"/>
      <c r="ISF17" s="451"/>
      <c r="ISG17" s="451"/>
      <c r="ISH17" s="451"/>
      <c r="ISI17" s="451"/>
      <c r="ISJ17" s="451"/>
      <c r="ISK17" s="451"/>
      <c r="ISL17" s="451"/>
      <c r="ISM17" s="451"/>
      <c r="ISN17" s="451"/>
      <c r="ISO17" s="451"/>
      <c r="ISP17" s="451"/>
      <c r="ISQ17" s="451"/>
      <c r="ISR17" s="451"/>
      <c r="ISS17" s="451"/>
      <c r="IST17" s="451"/>
      <c r="ISU17" s="451"/>
      <c r="ISV17" s="451"/>
      <c r="ISW17" s="451"/>
      <c r="ISX17" s="451"/>
      <c r="ISY17" s="451"/>
      <c r="ISZ17" s="451"/>
      <c r="ITA17" s="451"/>
      <c r="ITB17" s="451"/>
      <c r="ITC17" s="451"/>
      <c r="ITD17" s="451"/>
      <c r="ITE17" s="451"/>
      <c r="ITF17" s="451"/>
      <c r="ITG17" s="451"/>
      <c r="ITH17" s="451"/>
      <c r="ITI17" s="451"/>
      <c r="ITJ17" s="451"/>
      <c r="ITK17" s="451"/>
      <c r="ITL17" s="451"/>
      <c r="ITM17" s="451"/>
      <c r="ITN17" s="451"/>
      <c r="ITO17" s="451"/>
      <c r="ITP17" s="451"/>
      <c r="ITQ17" s="451"/>
      <c r="ITR17" s="451"/>
      <c r="ITS17" s="451"/>
      <c r="ITT17" s="451"/>
      <c r="ITU17" s="451"/>
      <c r="ITV17" s="451"/>
      <c r="ITW17" s="451"/>
      <c r="ITX17" s="451"/>
      <c r="ITY17" s="451"/>
      <c r="ITZ17" s="451"/>
      <c r="IUA17" s="451"/>
      <c r="IUB17" s="451"/>
      <c r="IUC17" s="451"/>
      <c r="IUD17" s="451"/>
      <c r="IUE17" s="451"/>
      <c r="IUF17" s="451"/>
      <c r="IUG17" s="451"/>
      <c r="IUH17" s="451"/>
      <c r="IUI17" s="451"/>
      <c r="IUJ17" s="451"/>
      <c r="IUK17" s="451"/>
      <c r="IUL17" s="451"/>
      <c r="IUM17" s="451"/>
      <c r="IUN17" s="451"/>
      <c r="IUO17" s="451"/>
      <c r="IUP17" s="451"/>
      <c r="IUQ17" s="451"/>
      <c r="IUR17" s="451"/>
      <c r="IUS17" s="451"/>
      <c r="IUT17" s="451"/>
      <c r="IUU17" s="451"/>
      <c r="IUV17" s="451"/>
      <c r="IUW17" s="451"/>
      <c r="IUX17" s="451"/>
      <c r="IUY17" s="451"/>
      <c r="IUZ17" s="451"/>
      <c r="IVA17" s="451"/>
      <c r="IVB17" s="451"/>
      <c r="IVC17" s="451"/>
      <c r="IVD17" s="451"/>
      <c r="IVE17" s="451"/>
      <c r="IVF17" s="451"/>
      <c r="IVG17" s="451"/>
      <c r="IVH17" s="451"/>
      <c r="IVI17" s="451"/>
      <c r="IVJ17" s="451"/>
      <c r="IVK17" s="451"/>
      <c r="IVL17" s="451"/>
      <c r="IVM17" s="451"/>
      <c r="IVN17" s="451"/>
      <c r="IVO17" s="451"/>
      <c r="IVP17" s="451"/>
      <c r="IVQ17" s="451"/>
      <c r="IVR17" s="451"/>
      <c r="IVS17" s="451"/>
      <c r="IVT17" s="451"/>
      <c r="IVU17" s="451"/>
      <c r="IVV17" s="451"/>
      <c r="IVW17" s="451"/>
      <c r="IVX17" s="451"/>
      <c r="IVY17" s="451"/>
      <c r="IVZ17" s="451"/>
      <c r="IWA17" s="451"/>
      <c r="IWB17" s="451"/>
      <c r="IWC17" s="451"/>
      <c r="IWD17" s="451"/>
      <c r="IWE17" s="451"/>
      <c r="IWF17" s="451"/>
      <c r="IWG17" s="451"/>
      <c r="IWH17" s="451"/>
      <c r="IWI17" s="451"/>
      <c r="IWJ17" s="451"/>
      <c r="IWK17" s="451"/>
      <c r="IWL17" s="451"/>
      <c r="IWM17" s="451"/>
      <c r="IWN17" s="451"/>
      <c r="IWO17" s="451"/>
      <c r="IWP17" s="451"/>
      <c r="IWQ17" s="451"/>
      <c r="IWR17" s="451"/>
      <c r="IWS17" s="451"/>
      <c r="IWT17" s="451"/>
      <c r="IWU17" s="451"/>
      <c r="IWV17" s="451"/>
      <c r="IWW17" s="451"/>
      <c r="IWX17" s="451"/>
      <c r="IWY17" s="451"/>
      <c r="IWZ17" s="451"/>
      <c r="IXA17" s="451"/>
      <c r="IXB17" s="451"/>
      <c r="IXC17" s="451"/>
      <c r="IXD17" s="451"/>
      <c r="IXE17" s="451"/>
      <c r="IXF17" s="451"/>
      <c r="IXG17" s="451"/>
      <c r="IXH17" s="451"/>
      <c r="IXI17" s="451"/>
      <c r="IXJ17" s="451"/>
      <c r="IXK17" s="451"/>
      <c r="IXL17" s="451"/>
      <c r="IXM17" s="451"/>
      <c r="IXN17" s="451"/>
      <c r="IXO17" s="451"/>
      <c r="IXP17" s="451"/>
      <c r="IXQ17" s="451"/>
      <c r="IXR17" s="451"/>
      <c r="IXS17" s="451"/>
      <c r="IXT17" s="451"/>
      <c r="IXU17" s="451"/>
      <c r="IXV17" s="451"/>
      <c r="IXW17" s="451"/>
      <c r="IXX17" s="451"/>
      <c r="IXY17" s="451"/>
      <c r="IXZ17" s="451"/>
      <c r="IYA17" s="451"/>
      <c r="IYB17" s="451"/>
      <c r="IYC17" s="451"/>
      <c r="IYD17" s="451"/>
      <c r="IYE17" s="451"/>
      <c r="IYF17" s="451"/>
      <c r="IYG17" s="451"/>
      <c r="IYH17" s="451"/>
      <c r="IYI17" s="451"/>
      <c r="IYJ17" s="451"/>
      <c r="IYK17" s="451"/>
      <c r="IYL17" s="451"/>
      <c r="IYM17" s="451"/>
      <c r="IYN17" s="451"/>
      <c r="IYO17" s="451"/>
      <c r="IYP17" s="451"/>
      <c r="IYQ17" s="451"/>
      <c r="IYR17" s="451"/>
      <c r="IYS17" s="451"/>
      <c r="IYT17" s="451"/>
      <c r="IYU17" s="451"/>
      <c r="IYV17" s="451"/>
      <c r="IYW17" s="451"/>
      <c r="IYX17" s="451"/>
      <c r="IYY17" s="451"/>
      <c r="IYZ17" s="451"/>
      <c r="IZA17" s="451"/>
      <c r="IZB17" s="451"/>
      <c r="IZC17" s="451"/>
      <c r="IZD17" s="451"/>
      <c r="IZE17" s="451"/>
      <c r="IZF17" s="451"/>
      <c r="IZG17" s="451"/>
      <c r="IZH17" s="451"/>
      <c r="IZI17" s="451"/>
      <c r="IZJ17" s="451"/>
      <c r="IZK17" s="451"/>
      <c r="IZL17" s="451"/>
      <c r="IZM17" s="451"/>
      <c r="IZN17" s="451"/>
      <c r="IZO17" s="451"/>
      <c r="IZP17" s="451"/>
      <c r="IZQ17" s="451"/>
      <c r="IZR17" s="451"/>
      <c r="IZS17" s="451"/>
      <c r="IZT17" s="451"/>
      <c r="IZU17" s="451"/>
      <c r="IZV17" s="451"/>
      <c r="IZW17" s="451"/>
      <c r="IZX17" s="451"/>
      <c r="IZY17" s="451"/>
      <c r="IZZ17" s="451"/>
      <c r="JAA17" s="451"/>
      <c r="JAB17" s="451"/>
      <c r="JAC17" s="451"/>
      <c r="JAD17" s="451"/>
      <c r="JAE17" s="451"/>
      <c r="JAF17" s="451"/>
      <c r="JAG17" s="451"/>
      <c r="JAH17" s="451"/>
      <c r="JAI17" s="451"/>
      <c r="JAJ17" s="451"/>
      <c r="JAK17" s="451"/>
      <c r="JAL17" s="451"/>
      <c r="JAM17" s="451"/>
      <c r="JAN17" s="451"/>
      <c r="JAO17" s="451"/>
      <c r="JAP17" s="451"/>
      <c r="JAQ17" s="451"/>
      <c r="JAR17" s="451"/>
      <c r="JAS17" s="451"/>
      <c r="JAT17" s="451"/>
      <c r="JAU17" s="451"/>
      <c r="JAV17" s="451"/>
      <c r="JAW17" s="451"/>
      <c r="JAX17" s="451"/>
      <c r="JAY17" s="451"/>
      <c r="JAZ17" s="451"/>
      <c r="JBA17" s="451"/>
      <c r="JBB17" s="451"/>
      <c r="JBC17" s="451"/>
      <c r="JBD17" s="451"/>
      <c r="JBE17" s="451"/>
      <c r="JBF17" s="451"/>
      <c r="JBG17" s="451"/>
      <c r="JBH17" s="451"/>
      <c r="JBI17" s="451"/>
      <c r="JBJ17" s="451"/>
      <c r="JBK17" s="451"/>
      <c r="JBL17" s="451"/>
      <c r="JBM17" s="451"/>
      <c r="JBN17" s="451"/>
      <c r="JBO17" s="451"/>
      <c r="JBP17" s="451"/>
      <c r="JBQ17" s="451"/>
      <c r="JBR17" s="451"/>
      <c r="JBS17" s="451"/>
      <c r="JBT17" s="451"/>
      <c r="JBU17" s="451"/>
      <c r="JBV17" s="451"/>
      <c r="JBW17" s="451"/>
      <c r="JBX17" s="451"/>
      <c r="JBY17" s="451"/>
      <c r="JBZ17" s="451"/>
      <c r="JCA17" s="451"/>
      <c r="JCB17" s="451"/>
      <c r="JCC17" s="451"/>
      <c r="JCD17" s="451"/>
      <c r="JCE17" s="451"/>
      <c r="JCF17" s="451"/>
      <c r="JCG17" s="451"/>
      <c r="JCH17" s="451"/>
      <c r="JCI17" s="451"/>
      <c r="JCJ17" s="451"/>
      <c r="JCK17" s="451"/>
      <c r="JCL17" s="451"/>
      <c r="JCM17" s="451"/>
      <c r="JCN17" s="451"/>
      <c r="JCO17" s="451"/>
      <c r="JCP17" s="451"/>
      <c r="JCQ17" s="451"/>
      <c r="JCR17" s="451"/>
      <c r="JCS17" s="451"/>
      <c r="JCT17" s="451"/>
      <c r="JCU17" s="451"/>
      <c r="JCV17" s="451"/>
      <c r="JCW17" s="451"/>
      <c r="JCX17" s="451"/>
      <c r="JCY17" s="451"/>
      <c r="JCZ17" s="451"/>
      <c r="JDA17" s="451"/>
      <c r="JDB17" s="451"/>
      <c r="JDC17" s="451"/>
      <c r="JDD17" s="451"/>
      <c r="JDE17" s="451"/>
      <c r="JDF17" s="451"/>
      <c r="JDG17" s="451"/>
      <c r="JDH17" s="451"/>
      <c r="JDI17" s="451"/>
      <c r="JDJ17" s="451"/>
      <c r="JDK17" s="451"/>
      <c r="JDL17" s="451"/>
      <c r="JDM17" s="451"/>
      <c r="JDN17" s="451"/>
      <c r="JDO17" s="451"/>
      <c r="JDP17" s="451"/>
      <c r="JDQ17" s="451"/>
      <c r="JDR17" s="451"/>
      <c r="JDS17" s="451"/>
      <c r="JDT17" s="451"/>
      <c r="JDU17" s="451"/>
      <c r="JDV17" s="451"/>
      <c r="JDW17" s="451"/>
      <c r="JDX17" s="451"/>
      <c r="JDY17" s="451"/>
      <c r="JDZ17" s="451"/>
      <c r="JEA17" s="451"/>
      <c r="JEB17" s="451"/>
      <c r="JEC17" s="451"/>
      <c r="JED17" s="451"/>
      <c r="JEE17" s="451"/>
      <c r="JEF17" s="451"/>
      <c r="JEG17" s="451"/>
      <c r="JEH17" s="451"/>
      <c r="JEI17" s="451"/>
      <c r="JEJ17" s="451"/>
      <c r="JEK17" s="451"/>
      <c r="JEL17" s="451"/>
      <c r="JEM17" s="451"/>
      <c r="JEN17" s="451"/>
      <c r="JEO17" s="451"/>
      <c r="JEP17" s="451"/>
      <c r="JEQ17" s="451"/>
      <c r="JER17" s="451"/>
      <c r="JES17" s="451"/>
      <c r="JET17" s="451"/>
      <c r="JEU17" s="451"/>
      <c r="JEV17" s="451"/>
      <c r="JEW17" s="451"/>
      <c r="JEX17" s="451"/>
      <c r="JEY17" s="451"/>
      <c r="JEZ17" s="451"/>
      <c r="JFA17" s="451"/>
      <c r="JFB17" s="451"/>
      <c r="JFC17" s="451"/>
      <c r="JFD17" s="451"/>
      <c r="JFE17" s="451"/>
      <c r="JFF17" s="451"/>
      <c r="JFG17" s="451"/>
      <c r="JFH17" s="451"/>
      <c r="JFI17" s="451"/>
      <c r="JFJ17" s="451"/>
      <c r="JFK17" s="451"/>
      <c r="JFL17" s="451"/>
      <c r="JFM17" s="451"/>
      <c r="JFN17" s="451"/>
      <c r="JFO17" s="451"/>
      <c r="JFP17" s="451"/>
      <c r="JFQ17" s="451"/>
      <c r="JFR17" s="451"/>
      <c r="JFS17" s="451"/>
      <c r="JFT17" s="451"/>
      <c r="JFU17" s="451"/>
      <c r="JFV17" s="451"/>
      <c r="JFW17" s="451"/>
      <c r="JFX17" s="451"/>
      <c r="JFY17" s="451"/>
      <c r="JFZ17" s="451"/>
      <c r="JGA17" s="451"/>
      <c r="JGB17" s="451"/>
      <c r="JGC17" s="451"/>
      <c r="JGD17" s="451"/>
      <c r="JGE17" s="451"/>
      <c r="JGF17" s="451"/>
      <c r="JGG17" s="451"/>
      <c r="JGH17" s="451"/>
      <c r="JGI17" s="451"/>
      <c r="JGJ17" s="451"/>
      <c r="JGK17" s="451"/>
      <c r="JGL17" s="451"/>
      <c r="JGM17" s="451"/>
      <c r="JGN17" s="451"/>
      <c r="JGO17" s="451"/>
      <c r="JGP17" s="451"/>
      <c r="JGQ17" s="451"/>
      <c r="JGR17" s="451"/>
      <c r="JGS17" s="451"/>
      <c r="JGT17" s="451"/>
      <c r="JGU17" s="451"/>
      <c r="JGV17" s="451"/>
      <c r="JGW17" s="451"/>
      <c r="JGX17" s="451"/>
      <c r="JGY17" s="451"/>
      <c r="JGZ17" s="451"/>
      <c r="JHA17" s="451"/>
      <c r="JHB17" s="451"/>
      <c r="JHC17" s="451"/>
      <c r="JHD17" s="451"/>
      <c r="JHE17" s="451"/>
      <c r="JHF17" s="451"/>
      <c r="JHG17" s="451"/>
      <c r="JHH17" s="451"/>
      <c r="JHI17" s="451"/>
      <c r="JHJ17" s="451"/>
      <c r="JHK17" s="451"/>
      <c r="JHL17" s="451"/>
      <c r="JHM17" s="451"/>
      <c r="JHN17" s="451"/>
      <c r="JHO17" s="451"/>
      <c r="JHP17" s="451"/>
      <c r="JHQ17" s="451"/>
      <c r="JHR17" s="451"/>
      <c r="JHS17" s="451"/>
      <c r="JHT17" s="451"/>
      <c r="JHU17" s="451"/>
      <c r="JHV17" s="451"/>
      <c r="JHW17" s="451"/>
      <c r="JHX17" s="451"/>
      <c r="JHY17" s="451"/>
      <c r="JHZ17" s="451"/>
      <c r="JIA17" s="451"/>
      <c r="JIB17" s="451"/>
      <c r="JIC17" s="451"/>
      <c r="JID17" s="451"/>
      <c r="JIE17" s="451"/>
      <c r="JIF17" s="451"/>
      <c r="JIG17" s="451"/>
      <c r="JIH17" s="451"/>
      <c r="JII17" s="451"/>
      <c r="JIJ17" s="451"/>
      <c r="JIK17" s="451"/>
      <c r="JIL17" s="451"/>
      <c r="JIM17" s="451"/>
      <c r="JIN17" s="451"/>
      <c r="JIO17" s="451"/>
      <c r="JIP17" s="451"/>
      <c r="JIQ17" s="451"/>
      <c r="JIR17" s="451"/>
      <c r="JIS17" s="451"/>
      <c r="JIT17" s="451"/>
      <c r="JIU17" s="451"/>
      <c r="JIV17" s="451"/>
      <c r="JIW17" s="451"/>
      <c r="JIX17" s="451"/>
      <c r="JIY17" s="451"/>
      <c r="JIZ17" s="451"/>
      <c r="JJA17" s="451"/>
      <c r="JJB17" s="451"/>
      <c r="JJC17" s="451"/>
      <c r="JJD17" s="451"/>
      <c r="JJE17" s="451"/>
      <c r="JJF17" s="451"/>
      <c r="JJG17" s="451"/>
      <c r="JJH17" s="451"/>
      <c r="JJI17" s="451"/>
      <c r="JJJ17" s="451"/>
      <c r="JJK17" s="451"/>
      <c r="JJL17" s="451"/>
      <c r="JJM17" s="451"/>
      <c r="JJN17" s="451"/>
      <c r="JJO17" s="451"/>
      <c r="JJP17" s="451"/>
      <c r="JJQ17" s="451"/>
      <c r="JJR17" s="451"/>
      <c r="JJS17" s="451"/>
      <c r="JJT17" s="451"/>
      <c r="JJU17" s="451"/>
      <c r="JJV17" s="451"/>
      <c r="JJW17" s="451"/>
      <c r="JJX17" s="451"/>
      <c r="JJY17" s="451"/>
      <c r="JJZ17" s="451"/>
      <c r="JKA17" s="451"/>
      <c r="JKB17" s="451"/>
      <c r="JKC17" s="451"/>
      <c r="JKD17" s="451"/>
      <c r="JKE17" s="451"/>
      <c r="JKF17" s="451"/>
      <c r="JKG17" s="451"/>
      <c r="JKH17" s="451"/>
      <c r="JKI17" s="451"/>
      <c r="JKJ17" s="451"/>
      <c r="JKK17" s="451"/>
      <c r="JKL17" s="451"/>
      <c r="JKM17" s="451"/>
      <c r="JKN17" s="451"/>
      <c r="JKO17" s="451"/>
      <c r="JKP17" s="451"/>
      <c r="JKQ17" s="451"/>
      <c r="JKR17" s="451"/>
      <c r="JKS17" s="451"/>
      <c r="JKT17" s="451"/>
      <c r="JKU17" s="451"/>
      <c r="JKV17" s="451"/>
      <c r="JKW17" s="451"/>
      <c r="JKX17" s="451"/>
      <c r="JKY17" s="451"/>
      <c r="JKZ17" s="451"/>
      <c r="JLA17" s="451"/>
      <c r="JLB17" s="451"/>
      <c r="JLC17" s="451"/>
      <c r="JLD17" s="451"/>
      <c r="JLE17" s="451"/>
      <c r="JLF17" s="451"/>
      <c r="JLG17" s="451"/>
      <c r="JLH17" s="451"/>
      <c r="JLI17" s="451"/>
      <c r="JLJ17" s="451"/>
      <c r="JLK17" s="451"/>
      <c r="JLL17" s="451"/>
      <c r="JLM17" s="451"/>
      <c r="JLN17" s="451"/>
      <c r="JLO17" s="451"/>
      <c r="JLP17" s="451"/>
      <c r="JLQ17" s="451"/>
      <c r="JLR17" s="451"/>
      <c r="JLS17" s="451"/>
      <c r="JLT17" s="451"/>
      <c r="JLU17" s="451"/>
      <c r="JLV17" s="451"/>
      <c r="JLW17" s="451"/>
      <c r="JLX17" s="451"/>
      <c r="JLY17" s="451"/>
      <c r="JLZ17" s="451"/>
      <c r="JMA17" s="451"/>
      <c r="JMB17" s="451"/>
      <c r="JMC17" s="451"/>
      <c r="JMD17" s="451"/>
      <c r="JME17" s="451"/>
      <c r="JMF17" s="451"/>
      <c r="JMG17" s="451"/>
      <c r="JMH17" s="451"/>
      <c r="JMI17" s="451"/>
      <c r="JMJ17" s="451"/>
      <c r="JMK17" s="451"/>
      <c r="JML17" s="451"/>
      <c r="JMM17" s="451"/>
      <c r="JMN17" s="451"/>
      <c r="JMO17" s="451"/>
      <c r="JMP17" s="451"/>
      <c r="JMQ17" s="451"/>
      <c r="JMR17" s="451"/>
      <c r="JMS17" s="451"/>
      <c r="JMT17" s="451"/>
      <c r="JMU17" s="451"/>
      <c r="JMV17" s="451"/>
      <c r="JMW17" s="451"/>
      <c r="JMX17" s="451"/>
      <c r="JMY17" s="451"/>
      <c r="JMZ17" s="451"/>
      <c r="JNA17" s="451"/>
      <c r="JNB17" s="451"/>
      <c r="JNC17" s="451"/>
      <c r="JND17" s="451"/>
      <c r="JNE17" s="451"/>
      <c r="JNF17" s="451"/>
      <c r="JNG17" s="451"/>
      <c r="JNH17" s="451"/>
      <c r="JNI17" s="451"/>
      <c r="JNJ17" s="451"/>
      <c r="JNK17" s="451"/>
      <c r="JNL17" s="451"/>
      <c r="JNM17" s="451"/>
      <c r="JNN17" s="451"/>
      <c r="JNO17" s="451"/>
      <c r="JNP17" s="451"/>
      <c r="JNQ17" s="451"/>
      <c r="JNR17" s="451"/>
      <c r="JNS17" s="451"/>
      <c r="JNT17" s="451"/>
      <c r="JNU17" s="451"/>
      <c r="JNV17" s="451"/>
      <c r="JNW17" s="451"/>
      <c r="JNX17" s="451"/>
      <c r="JNY17" s="451"/>
      <c r="JNZ17" s="451"/>
      <c r="JOA17" s="451"/>
      <c r="JOB17" s="451"/>
      <c r="JOC17" s="451"/>
      <c r="JOD17" s="451"/>
      <c r="JOE17" s="451"/>
      <c r="JOF17" s="451"/>
      <c r="JOG17" s="451"/>
      <c r="JOH17" s="451"/>
      <c r="JOI17" s="451"/>
      <c r="JOJ17" s="451"/>
      <c r="JOK17" s="451"/>
      <c r="JOL17" s="451"/>
      <c r="JOM17" s="451"/>
      <c r="JON17" s="451"/>
      <c r="JOO17" s="451"/>
      <c r="JOP17" s="451"/>
      <c r="JOQ17" s="451"/>
      <c r="JOR17" s="451"/>
      <c r="JOS17" s="451"/>
      <c r="JOT17" s="451"/>
      <c r="JOU17" s="451"/>
      <c r="JOV17" s="451"/>
      <c r="JOW17" s="451"/>
      <c r="JOX17" s="451"/>
      <c r="JOY17" s="451"/>
      <c r="JOZ17" s="451"/>
      <c r="JPA17" s="451"/>
      <c r="JPB17" s="451"/>
      <c r="JPC17" s="451"/>
      <c r="JPD17" s="451"/>
      <c r="JPE17" s="451"/>
      <c r="JPF17" s="451"/>
      <c r="JPG17" s="451"/>
      <c r="JPH17" s="451"/>
      <c r="JPI17" s="451"/>
      <c r="JPJ17" s="451"/>
      <c r="JPK17" s="451"/>
      <c r="JPL17" s="451"/>
      <c r="JPM17" s="451"/>
      <c r="JPN17" s="451"/>
      <c r="JPO17" s="451"/>
      <c r="JPP17" s="451"/>
      <c r="JPQ17" s="451"/>
      <c r="JPR17" s="451"/>
      <c r="JPS17" s="451"/>
      <c r="JPT17" s="451"/>
      <c r="JPU17" s="451"/>
      <c r="JPV17" s="451"/>
      <c r="JPW17" s="451"/>
      <c r="JPX17" s="451"/>
      <c r="JPY17" s="451"/>
      <c r="JPZ17" s="451"/>
      <c r="JQA17" s="451"/>
      <c r="JQB17" s="451"/>
      <c r="JQC17" s="451"/>
      <c r="JQD17" s="451"/>
      <c r="JQE17" s="451"/>
      <c r="JQF17" s="451"/>
      <c r="JQG17" s="451"/>
      <c r="JQH17" s="451"/>
      <c r="JQI17" s="451"/>
      <c r="JQJ17" s="451"/>
      <c r="JQK17" s="451"/>
      <c r="JQL17" s="451"/>
      <c r="JQM17" s="451"/>
      <c r="JQN17" s="451"/>
      <c r="JQO17" s="451"/>
      <c r="JQP17" s="451"/>
      <c r="JQQ17" s="451"/>
      <c r="JQR17" s="451"/>
      <c r="JQS17" s="451"/>
      <c r="JQT17" s="451"/>
      <c r="JQU17" s="451"/>
      <c r="JQV17" s="451"/>
      <c r="JQW17" s="451"/>
      <c r="JQX17" s="451"/>
      <c r="JQY17" s="451"/>
      <c r="JQZ17" s="451"/>
      <c r="JRA17" s="451"/>
      <c r="JRB17" s="451"/>
      <c r="JRC17" s="451"/>
      <c r="JRD17" s="451"/>
      <c r="JRE17" s="451"/>
      <c r="JRF17" s="451"/>
      <c r="JRG17" s="451"/>
      <c r="JRH17" s="451"/>
      <c r="JRI17" s="451"/>
      <c r="JRJ17" s="451"/>
      <c r="JRK17" s="451"/>
      <c r="JRL17" s="451"/>
      <c r="JRM17" s="451"/>
      <c r="JRN17" s="451"/>
      <c r="JRO17" s="451"/>
      <c r="JRP17" s="451"/>
      <c r="JRQ17" s="451"/>
      <c r="JRR17" s="451"/>
      <c r="JRS17" s="451"/>
      <c r="JRT17" s="451"/>
      <c r="JRU17" s="451"/>
      <c r="JRV17" s="451"/>
      <c r="JRW17" s="451"/>
      <c r="JRX17" s="451"/>
      <c r="JRY17" s="451"/>
      <c r="JRZ17" s="451"/>
      <c r="JSA17" s="451"/>
      <c r="JSB17" s="451"/>
      <c r="JSC17" s="451"/>
      <c r="JSD17" s="451"/>
      <c r="JSE17" s="451"/>
      <c r="JSF17" s="451"/>
      <c r="JSG17" s="451"/>
      <c r="JSH17" s="451"/>
      <c r="JSI17" s="451"/>
      <c r="JSJ17" s="451"/>
      <c r="JSK17" s="451"/>
      <c r="JSL17" s="451"/>
      <c r="JSM17" s="451"/>
      <c r="JSN17" s="451"/>
      <c r="JSO17" s="451"/>
      <c r="JSP17" s="451"/>
      <c r="JSQ17" s="451"/>
      <c r="JSR17" s="451"/>
      <c r="JSS17" s="451"/>
      <c r="JST17" s="451"/>
      <c r="JSU17" s="451"/>
      <c r="JSV17" s="451"/>
      <c r="JSW17" s="451"/>
      <c r="JSX17" s="451"/>
      <c r="JSY17" s="451"/>
      <c r="JSZ17" s="451"/>
      <c r="JTA17" s="451"/>
      <c r="JTB17" s="451"/>
      <c r="JTC17" s="451"/>
      <c r="JTD17" s="451"/>
      <c r="JTE17" s="451"/>
      <c r="JTF17" s="451"/>
      <c r="JTG17" s="451"/>
      <c r="JTH17" s="451"/>
      <c r="JTI17" s="451"/>
      <c r="JTJ17" s="451"/>
      <c r="JTK17" s="451"/>
      <c r="JTL17" s="451"/>
      <c r="JTM17" s="451"/>
      <c r="JTN17" s="451"/>
      <c r="JTO17" s="451"/>
      <c r="JTP17" s="451"/>
      <c r="JTQ17" s="451"/>
      <c r="JTR17" s="451"/>
      <c r="JTS17" s="451"/>
      <c r="JTT17" s="451"/>
      <c r="JTU17" s="451"/>
      <c r="JTV17" s="451"/>
      <c r="JTW17" s="451"/>
      <c r="JTX17" s="451"/>
      <c r="JTY17" s="451"/>
      <c r="JTZ17" s="451"/>
      <c r="JUA17" s="451"/>
      <c r="JUB17" s="451"/>
      <c r="JUC17" s="451"/>
      <c r="JUD17" s="451"/>
      <c r="JUE17" s="451"/>
      <c r="JUF17" s="451"/>
      <c r="JUG17" s="451"/>
      <c r="JUH17" s="451"/>
      <c r="JUI17" s="451"/>
      <c r="JUJ17" s="451"/>
      <c r="JUK17" s="451"/>
      <c r="JUL17" s="451"/>
      <c r="JUM17" s="451"/>
      <c r="JUN17" s="451"/>
      <c r="JUO17" s="451"/>
      <c r="JUP17" s="451"/>
      <c r="JUQ17" s="451"/>
      <c r="JUR17" s="451"/>
      <c r="JUS17" s="451"/>
      <c r="JUT17" s="451"/>
      <c r="JUU17" s="451"/>
      <c r="JUV17" s="451"/>
      <c r="JUW17" s="451"/>
      <c r="JUX17" s="451"/>
      <c r="JUY17" s="451"/>
      <c r="JUZ17" s="451"/>
      <c r="JVA17" s="451"/>
      <c r="JVB17" s="451"/>
      <c r="JVC17" s="451"/>
      <c r="JVD17" s="451"/>
      <c r="JVE17" s="451"/>
      <c r="JVF17" s="451"/>
      <c r="JVG17" s="451"/>
      <c r="JVH17" s="451"/>
      <c r="JVI17" s="451"/>
      <c r="JVJ17" s="451"/>
      <c r="JVK17" s="451"/>
      <c r="JVL17" s="451"/>
      <c r="JVM17" s="451"/>
      <c r="JVN17" s="451"/>
      <c r="JVO17" s="451"/>
      <c r="JVP17" s="451"/>
      <c r="JVQ17" s="451"/>
      <c r="JVR17" s="451"/>
      <c r="JVS17" s="451"/>
      <c r="JVT17" s="451"/>
      <c r="JVU17" s="451"/>
      <c r="JVV17" s="451"/>
      <c r="JVW17" s="451"/>
      <c r="JVX17" s="451"/>
      <c r="JVY17" s="451"/>
      <c r="JVZ17" s="451"/>
      <c r="JWA17" s="451"/>
      <c r="JWB17" s="451"/>
      <c r="JWC17" s="451"/>
      <c r="JWD17" s="451"/>
      <c r="JWE17" s="451"/>
      <c r="JWF17" s="451"/>
      <c r="JWG17" s="451"/>
      <c r="JWH17" s="451"/>
      <c r="JWI17" s="451"/>
      <c r="JWJ17" s="451"/>
      <c r="JWK17" s="451"/>
      <c r="JWL17" s="451"/>
      <c r="JWM17" s="451"/>
      <c r="JWN17" s="451"/>
      <c r="JWO17" s="451"/>
      <c r="JWP17" s="451"/>
      <c r="JWQ17" s="451"/>
      <c r="JWR17" s="451"/>
      <c r="JWS17" s="451"/>
      <c r="JWT17" s="451"/>
      <c r="JWU17" s="451"/>
      <c r="JWV17" s="451"/>
      <c r="JWW17" s="451"/>
      <c r="JWX17" s="451"/>
      <c r="JWY17" s="451"/>
      <c r="JWZ17" s="451"/>
      <c r="JXA17" s="451"/>
      <c r="JXB17" s="451"/>
      <c r="JXC17" s="451"/>
      <c r="JXD17" s="451"/>
      <c r="JXE17" s="451"/>
      <c r="JXF17" s="451"/>
      <c r="JXG17" s="451"/>
      <c r="JXH17" s="451"/>
      <c r="JXI17" s="451"/>
      <c r="JXJ17" s="451"/>
      <c r="JXK17" s="451"/>
      <c r="JXL17" s="451"/>
      <c r="JXM17" s="451"/>
      <c r="JXN17" s="451"/>
      <c r="JXO17" s="451"/>
      <c r="JXP17" s="451"/>
      <c r="JXQ17" s="451"/>
      <c r="JXR17" s="451"/>
      <c r="JXS17" s="451"/>
      <c r="JXT17" s="451"/>
      <c r="JXU17" s="451"/>
      <c r="JXV17" s="451"/>
      <c r="JXW17" s="451"/>
      <c r="JXX17" s="451"/>
      <c r="JXY17" s="451"/>
      <c r="JXZ17" s="451"/>
      <c r="JYA17" s="451"/>
      <c r="JYB17" s="451"/>
      <c r="JYC17" s="451"/>
      <c r="JYD17" s="451"/>
      <c r="JYE17" s="451"/>
      <c r="JYF17" s="451"/>
      <c r="JYG17" s="451"/>
      <c r="JYH17" s="451"/>
      <c r="JYI17" s="451"/>
      <c r="JYJ17" s="451"/>
      <c r="JYK17" s="451"/>
      <c r="JYL17" s="451"/>
      <c r="JYM17" s="451"/>
      <c r="JYN17" s="451"/>
      <c r="JYO17" s="451"/>
      <c r="JYP17" s="451"/>
      <c r="JYQ17" s="451"/>
      <c r="JYR17" s="451"/>
      <c r="JYS17" s="451"/>
      <c r="JYT17" s="451"/>
      <c r="JYU17" s="451"/>
      <c r="JYV17" s="451"/>
      <c r="JYW17" s="451"/>
      <c r="JYX17" s="451"/>
      <c r="JYY17" s="451"/>
      <c r="JYZ17" s="451"/>
      <c r="JZA17" s="451"/>
      <c r="JZB17" s="451"/>
      <c r="JZC17" s="451"/>
      <c r="JZD17" s="451"/>
      <c r="JZE17" s="451"/>
      <c r="JZF17" s="451"/>
      <c r="JZG17" s="451"/>
      <c r="JZH17" s="451"/>
      <c r="JZI17" s="451"/>
      <c r="JZJ17" s="451"/>
      <c r="JZK17" s="451"/>
      <c r="JZL17" s="451"/>
      <c r="JZM17" s="451"/>
      <c r="JZN17" s="451"/>
      <c r="JZO17" s="451"/>
      <c r="JZP17" s="451"/>
      <c r="JZQ17" s="451"/>
      <c r="JZR17" s="451"/>
      <c r="JZS17" s="451"/>
      <c r="JZT17" s="451"/>
      <c r="JZU17" s="451"/>
      <c r="JZV17" s="451"/>
      <c r="JZW17" s="451"/>
      <c r="JZX17" s="451"/>
      <c r="JZY17" s="451"/>
      <c r="JZZ17" s="451"/>
      <c r="KAA17" s="451"/>
      <c r="KAB17" s="451"/>
      <c r="KAC17" s="451"/>
      <c r="KAD17" s="451"/>
      <c r="KAE17" s="451"/>
      <c r="KAF17" s="451"/>
      <c r="KAG17" s="451"/>
      <c r="KAH17" s="451"/>
      <c r="KAI17" s="451"/>
      <c r="KAJ17" s="451"/>
      <c r="KAK17" s="451"/>
      <c r="KAL17" s="451"/>
      <c r="KAM17" s="451"/>
      <c r="KAN17" s="451"/>
      <c r="KAO17" s="451"/>
      <c r="KAP17" s="451"/>
      <c r="KAQ17" s="451"/>
      <c r="KAR17" s="451"/>
      <c r="KAS17" s="451"/>
      <c r="KAT17" s="451"/>
      <c r="KAU17" s="451"/>
      <c r="KAV17" s="451"/>
      <c r="KAW17" s="451"/>
      <c r="KAX17" s="451"/>
      <c r="KAY17" s="451"/>
      <c r="KAZ17" s="451"/>
      <c r="KBA17" s="451"/>
      <c r="KBB17" s="451"/>
      <c r="KBC17" s="451"/>
      <c r="KBD17" s="451"/>
      <c r="KBE17" s="451"/>
      <c r="KBF17" s="451"/>
      <c r="KBG17" s="451"/>
      <c r="KBH17" s="451"/>
      <c r="KBI17" s="451"/>
      <c r="KBJ17" s="451"/>
      <c r="KBK17" s="451"/>
      <c r="KBL17" s="451"/>
      <c r="KBM17" s="451"/>
      <c r="KBN17" s="451"/>
      <c r="KBO17" s="451"/>
      <c r="KBP17" s="451"/>
      <c r="KBQ17" s="451"/>
      <c r="KBR17" s="451"/>
      <c r="KBS17" s="451"/>
      <c r="KBT17" s="451"/>
      <c r="KBU17" s="451"/>
      <c r="KBV17" s="451"/>
      <c r="KBW17" s="451"/>
      <c r="KBX17" s="451"/>
      <c r="KBY17" s="451"/>
      <c r="KBZ17" s="451"/>
      <c r="KCA17" s="451"/>
      <c r="KCB17" s="451"/>
      <c r="KCC17" s="451"/>
      <c r="KCD17" s="451"/>
      <c r="KCE17" s="451"/>
      <c r="KCF17" s="451"/>
      <c r="KCG17" s="451"/>
      <c r="KCH17" s="451"/>
      <c r="KCI17" s="451"/>
      <c r="KCJ17" s="451"/>
      <c r="KCK17" s="451"/>
      <c r="KCL17" s="451"/>
      <c r="KCM17" s="451"/>
      <c r="KCN17" s="451"/>
      <c r="KCO17" s="451"/>
      <c r="KCP17" s="451"/>
      <c r="KCQ17" s="451"/>
      <c r="KCR17" s="451"/>
      <c r="KCS17" s="451"/>
      <c r="KCT17" s="451"/>
      <c r="KCU17" s="451"/>
      <c r="KCV17" s="451"/>
      <c r="KCW17" s="451"/>
      <c r="KCX17" s="451"/>
      <c r="KCY17" s="451"/>
      <c r="KCZ17" s="451"/>
      <c r="KDA17" s="451"/>
      <c r="KDB17" s="451"/>
      <c r="KDC17" s="451"/>
      <c r="KDD17" s="451"/>
      <c r="KDE17" s="451"/>
      <c r="KDF17" s="451"/>
      <c r="KDG17" s="451"/>
      <c r="KDH17" s="451"/>
      <c r="KDI17" s="451"/>
      <c r="KDJ17" s="451"/>
      <c r="KDK17" s="451"/>
      <c r="KDL17" s="451"/>
      <c r="KDM17" s="451"/>
      <c r="KDN17" s="451"/>
      <c r="KDO17" s="451"/>
      <c r="KDP17" s="451"/>
      <c r="KDQ17" s="451"/>
      <c r="KDR17" s="451"/>
      <c r="KDS17" s="451"/>
      <c r="KDT17" s="451"/>
      <c r="KDU17" s="451"/>
      <c r="KDV17" s="451"/>
      <c r="KDW17" s="451"/>
      <c r="KDX17" s="451"/>
      <c r="KDY17" s="451"/>
      <c r="KDZ17" s="451"/>
      <c r="KEA17" s="451"/>
      <c r="KEB17" s="451"/>
      <c r="KEC17" s="451"/>
      <c r="KED17" s="451"/>
      <c r="KEE17" s="451"/>
      <c r="KEF17" s="451"/>
      <c r="KEG17" s="451"/>
      <c r="KEH17" s="451"/>
      <c r="KEI17" s="451"/>
      <c r="KEJ17" s="451"/>
      <c r="KEK17" s="451"/>
      <c r="KEL17" s="451"/>
      <c r="KEM17" s="451"/>
      <c r="KEN17" s="451"/>
      <c r="KEO17" s="451"/>
      <c r="KEP17" s="451"/>
      <c r="KEQ17" s="451"/>
      <c r="KER17" s="451"/>
      <c r="KES17" s="451"/>
      <c r="KET17" s="451"/>
      <c r="KEU17" s="451"/>
      <c r="KEV17" s="451"/>
      <c r="KEW17" s="451"/>
      <c r="KEX17" s="451"/>
      <c r="KEY17" s="451"/>
      <c r="KEZ17" s="451"/>
      <c r="KFA17" s="451"/>
      <c r="KFB17" s="451"/>
      <c r="KFC17" s="451"/>
      <c r="KFD17" s="451"/>
      <c r="KFE17" s="451"/>
      <c r="KFF17" s="451"/>
      <c r="KFG17" s="451"/>
      <c r="KFH17" s="451"/>
      <c r="KFI17" s="451"/>
      <c r="KFJ17" s="451"/>
      <c r="KFK17" s="451"/>
      <c r="KFL17" s="451"/>
      <c r="KFM17" s="451"/>
      <c r="KFN17" s="451"/>
      <c r="KFO17" s="451"/>
      <c r="KFP17" s="451"/>
      <c r="KFQ17" s="451"/>
      <c r="KFR17" s="451"/>
      <c r="KFS17" s="451"/>
      <c r="KFT17" s="451"/>
      <c r="KFU17" s="451"/>
      <c r="KFV17" s="451"/>
      <c r="KFW17" s="451"/>
      <c r="KFX17" s="451"/>
      <c r="KFY17" s="451"/>
      <c r="KFZ17" s="451"/>
      <c r="KGA17" s="451"/>
      <c r="KGB17" s="451"/>
      <c r="KGC17" s="451"/>
      <c r="KGD17" s="451"/>
      <c r="KGE17" s="451"/>
      <c r="KGF17" s="451"/>
      <c r="KGG17" s="451"/>
      <c r="KGH17" s="451"/>
      <c r="KGI17" s="451"/>
      <c r="KGJ17" s="451"/>
      <c r="KGK17" s="451"/>
      <c r="KGL17" s="451"/>
      <c r="KGM17" s="451"/>
      <c r="KGN17" s="451"/>
      <c r="KGO17" s="451"/>
      <c r="KGP17" s="451"/>
      <c r="KGQ17" s="451"/>
      <c r="KGR17" s="451"/>
      <c r="KGS17" s="451"/>
      <c r="KGT17" s="451"/>
      <c r="KGU17" s="451"/>
      <c r="KGV17" s="451"/>
      <c r="KGW17" s="451"/>
      <c r="KGX17" s="451"/>
      <c r="KGY17" s="451"/>
      <c r="KGZ17" s="451"/>
      <c r="KHA17" s="451"/>
      <c r="KHB17" s="451"/>
      <c r="KHC17" s="451"/>
      <c r="KHD17" s="451"/>
      <c r="KHE17" s="451"/>
      <c r="KHF17" s="451"/>
      <c r="KHG17" s="451"/>
      <c r="KHH17" s="451"/>
      <c r="KHI17" s="451"/>
      <c r="KHJ17" s="451"/>
      <c r="KHK17" s="451"/>
      <c r="KHL17" s="451"/>
      <c r="KHM17" s="451"/>
      <c r="KHN17" s="451"/>
      <c r="KHO17" s="451"/>
      <c r="KHP17" s="451"/>
      <c r="KHQ17" s="451"/>
      <c r="KHR17" s="451"/>
      <c r="KHS17" s="451"/>
      <c r="KHT17" s="451"/>
      <c r="KHU17" s="451"/>
      <c r="KHV17" s="451"/>
      <c r="KHW17" s="451"/>
      <c r="KHX17" s="451"/>
      <c r="KHY17" s="451"/>
      <c r="KHZ17" s="451"/>
      <c r="KIA17" s="451"/>
      <c r="KIB17" s="451"/>
      <c r="KIC17" s="451"/>
      <c r="KID17" s="451"/>
      <c r="KIE17" s="451"/>
      <c r="KIF17" s="451"/>
      <c r="KIG17" s="451"/>
      <c r="KIH17" s="451"/>
      <c r="KII17" s="451"/>
      <c r="KIJ17" s="451"/>
      <c r="KIK17" s="451"/>
      <c r="KIL17" s="451"/>
      <c r="KIM17" s="451"/>
      <c r="KIN17" s="451"/>
      <c r="KIO17" s="451"/>
      <c r="KIP17" s="451"/>
      <c r="KIQ17" s="451"/>
      <c r="KIR17" s="451"/>
      <c r="KIS17" s="451"/>
      <c r="KIT17" s="451"/>
      <c r="KIU17" s="451"/>
      <c r="KIV17" s="451"/>
      <c r="KIW17" s="451"/>
      <c r="KIX17" s="451"/>
      <c r="KIY17" s="451"/>
      <c r="KIZ17" s="451"/>
      <c r="KJA17" s="451"/>
      <c r="KJB17" s="451"/>
      <c r="KJC17" s="451"/>
      <c r="KJD17" s="451"/>
      <c r="KJE17" s="451"/>
      <c r="KJF17" s="451"/>
      <c r="KJG17" s="451"/>
      <c r="KJH17" s="451"/>
      <c r="KJI17" s="451"/>
      <c r="KJJ17" s="451"/>
      <c r="KJK17" s="451"/>
      <c r="KJL17" s="451"/>
      <c r="KJM17" s="451"/>
      <c r="KJN17" s="451"/>
      <c r="KJO17" s="451"/>
      <c r="KJP17" s="451"/>
      <c r="KJQ17" s="451"/>
      <c r="KJR17" s="451"/>
      <c r="KJS17" s="451"/>
      <c r="KJT17" s="451"/>
      <c r="KJU17" s="451"/>
      <c r="KJV17" s="451"/>
      <c r="KJW17" s="451"/>
      <c r="KJX17" s="451"/>
      <c r="KJY17" s="451"/>
      <c r="KJZ17" s="451"/>
      <c r="KKA17" s="451"/>
      <c r="KKB17" s="451"/>
      <c r="KKC17" s="451"/>
      <c r="KKD17" s="451"/>
      <c r="KKE17" s="451"/>
      <c r="KKF17" s="451"/>
      <c r="KKG17" s="451"/>
      <c r="KKH17" s="451"/>
      <c r="KKI17" s="451"/>
      <c r="KKJ17" s="451"/>
      <c r="KKK17" s="451"/>
      <c r="KKL17" s="451"/>
      <c r="KKM17" s="451"/>
      <c r="KKN17" s="451"/>
      <c r="KKO17" s="451"/>
      <c r="KKP17" s="451"/>
      <c r="KKQ17" s="451"/>
      <c r="KKR17" s="451"/>
      <c r="KKS17" s="451"/>
      <c r="KKT17" s="451"/>
      <c r="KKU17" s="451"/>
      <c r="KKV17" s="451"/>
      <c r="KKW17" s="451"/>
      <c r="KKX17" s="451"/>
      <c r="KKY17" s="451"/>
      <c r="KKZ17" s="451"/>
      <c r="KLA17" s="451"/>
      <c r="KLB17" s="451"/>
      <c r="KLC17" s="451"/>
      <c r="KLD17" s="451"/>
      <c r="KLE17" s="451"/>
      <c r="KLF17" s="451"/>
      <c r="KLG17" s="451"/>
      <c r="KLH17" s="451"/>
      <c r="KLI17" s="451"/>
      <c r="KLJ17" s="451"/>
      <c r="KLK17" s="451"/>
      <c r="KLL17" s="451"/>
      <c r="KLM17" s="451"/>
      <c r="KLN17" s="451"/>
      <c r="KLO17" s="451"/>
      <c r="KLP17" s="451"/>
      <c r="KLQ17" s="451"/>
      <c r="KLR17" s="451"/>
      <c r="KLS17" s="451"/>
      <c r="KLT17" s="451"/>
      <c r="KLU17" s="451"/>
      <c r="KLV17" s="451"/>
      <c r="KLW17" s="451"/>
      <c r="KLX17" s="451"/>
      <c r="KLY17" s="451"/>
      <c r="KLZ17" s="451"/>
      <c r="KMA17" s="451"/>
      <c r="KMB17" s="451"/>
      <c r="KMC17" s="451"/>
      <c r="KMD17" s="451"/>
      <c r="KME17" s="451"/>
      <c r="KMF17" s="451"/>
      <c r="KMG17" s="451"/>
      <c r="KMH17" s="451"/>
      <c r="KMI17" s="451"/>
      <c r="KMJ17" s="451"/>
      <c r="KMK17" s="451"/>
      <c r="KML17" s="451"/>
      <c r="KMM17" s="451"/>
      <c r="KMN17" s="451"/>
      <c r="KMO17" s="451"/>
      <c r="KMP17" s="451"/>
      <c r="KMQ17" s="451"/>
      <c r="KMR17" s="451"/>
      <c r="KMS17" s="451"/>
      <c r="KMT17" s="451"/>
      <c r="KMU17" s="451"/>
      <c r="KMV17" s="451"/>
      <c r="KMW17" s="451"/>
      <c r="KMX17" s="451"/>
      <c r="KMY17" s="451"/>
      <c r="KMZ17" s="451"/>
      <c r="KNA17" s="451"/>
      <c r="KNB17" s="451"/>
      <c r="KNC17" s="451"/>
      <c r="KND17" s="451"/>
      <c r="KNE17" s="451"/>
      <c r="KNF17" s="451"/>
      <c r="KNG17" s="451"/>
      <c r="KNH17" s="451"/>
      <c r="KNI17" s="451"/>
      <c r="KNJ17" s="451"/>
      <c r="KNK17" s="451"/>
      <c r="KNL17" s="451"/>
      <c r="KNM17" s="451"/>
      <c r="KNN17" s="451"/>
      <c r="KNO17" s="451"/>
      <c r="KNP17" s="451"/>
      <c r="KNQ17" s="451"/>
      <c r="KNR17" s="451"/>
      <c r="KNS17" s="451"/>
      <c r="KNT17" s="451"/>
      <c r="KNU17" s="451"/>
      <c r="KNV17" s="451"/>
      <c r="KNW17" s="451"/>
      <c r="KNX17" s="451"/>
      <c r="KNY17" s="451"/>
      <c r="KNZ17" s="451"/>
      <c r="KOA17" s="451"/>
      <c r="KOB17" s="451"/>
      <c r="KOC17" s="451"/>
      <c r="KOD17" s="451"/>
      <c r="KOE17" s="451"/>
      <c r="KOF17" s="451"/>
      <c r="KOG17" s="451"/>
      <c r="KOH17" s="451"/>
      <c r="KOI17" s="451"/>
      <c r="KOJ17" s="451"/>
      <c r="KOK17" s="451"/>
      <c r="KOL17" s="451"/>
      <c r="KOM17" s="451"/>
      <c r="KON17" s="451"/>
      <c r="KOO17" s="451"/>
      <c r="KOP17" s="451"/>
      <c r="KOQ17" s="451"/>
      <c r="KOR17" s="451"/>
      <c r="KOS17" s="451"/>
      <c r="KOT17" s="451"/>
      <c r="KOU17" s="451"/>
      <c r="KOV17" s="451"/>
      <c r="KOW17" s="451"/>
      <c r="KOX17" s="451"/>
      <c r="KOY17" s="451"/>
      <c r="KOZ17" s="451"/>
      <c r="KPA17" s="451"/>
      <c r="KPB17" s="451"/>
      <c r="KPC17" s="451"/>
      <c r="KPD17" s="451"/>
      <c r="KPE17" s="451"/>
      <c r="KPF17" s="451"/>
      <c r="KPG17" s="451"/>
      <c r="KPH17" s="451"/>
      <c r="KPI17" s="451"/>
      <c r="KPJ17" s="451"/>
      <c r="KPK17" s="451"/>
      <c r="KPL17" s="451"/>
      <c r="KPM17" s="451"/>
      <c r="KPN17" s="451"/>
      <c r="KPO17" s="451"/>
      <c r="KPP17" s="451"/>
      <c r="KPQ17" s="451"/>
      <c r="KPR17" s="451"/>
      <c r="KPS17" s="451"/>
      <c r="KPT17" s="451"/>
      <c r="KPU17" s="451"/>
      <c r="KPV17" s="451"/>
      <c r="KPW17" s="451"/>
      <c r="KPX17" s="451"/>
      <c r="KPY17" s="451"/>
      <c r="KPZ17" s="451"/>
      <c r="KQA17" s="451"/>
      <c r="KQB17" s="451"/>
      <c r="KQC17" s="451"/>
      <c r="KQD17" s="451"/>
      <c r="KQE17" s="451"/>
      <c r="KQF17" s="451"/>
      <c r="KQG17" s="451"/>
      <c r="KQH17" s="451"/>
      <c r="KQI17" s="451"/>
      <c r="KQJ17" s="451"/>
      <c r="KQK17" s="451"/>
      <c r="KQL17" s="451"/>
      <c r="KQM17" s="451"/>
      <c r="KQN17" s="451"/>
      <c r="KQO17" s="451"/>
      <c r="KQP17" s="451"/>
      <c r="KQQ17" s="451"/>
      <c r="KQR17" s="451"/>
      <c r="KQS17" s="451"/>
      <c r="KQT17" s="451"/>
      <c r="KQU17" s="451"/>
      <c r="KQV17" s="451"/>
      <c r="KQW17" s="451"/>
      <c r="KQX17" s="451"/>
      <c r="KQY17" s="451"/>
      <c r="KQZ17" s="451"/>
      <c r="KRA17" s="451"/>
      <c r="KRB17" s="451"/>
      <c r="KRC17" s="451"/>
      <c r="KRD17" s="451"/>
      <c r="KRE17" s="451"/>
      <c r="KRF17" s="451"/>
      <c r="KRG17" s="451"/>
      <c r="KRH17" s="451"/>
      <c r="KRI17" s="451"/>
      <c r="KRJ17" s="451"/>
      <c r="KRK17" s="451"/>
      <c r="KRL17" s="451"/>
      <c r="KRM17" s="451"/>
      <c r="KRN17" s="451"/>
      <c r="KRO17" s="451"/>
      <c r="KRP17" s="451"/>
      <c r="KRQ17" s="451"/>
      <c r="KRR17" s="451"/>
      <c r="KRS17" s="451"/>
      <c r="KRT17" s="451"/>
      <c r="KRU17" s="451"/>
      <c r="KRV17" s="451"/>
      <c r="KRW17" s="451"/>
      <c r="KRX17" s="451"/>
      <c r="KRY17" s="451"/>
      <c r="KRZ17" s="451"/>
      <c r="KSA17" s="451"/>
      <c r="KSB17" s="451"/>
      <c r="KSC17" s="451"/>
      <c r="KSD17" s="451"/>
      <c r="KSE17" s="451"/>
      <c r="KSF17" s="451"/>
      <c r="KSG17" s="451"/>
      <c r="KSH17" s="451"/>
      <c r="KSI17" s="451"/>
      <c r="KSJ17" s="451"/>
      <c r="KSK17" s="451"/>
      <c r="KSL17" s="451"/>
      <c r="KSM17" s="451"/>
      <c r="KSN17" s="451"/>
      <c r="KSO17" s="451"/>
      <c r="KSP17" s="451"/>
      <c r="KSQ17" s="451"/>
      <c r="KSR17" s="451"/>
      <c r="KSS17" s="451"/>
      <c r="KST17" s="451"/>
      <c r="KSU17" s="451"/>
      <c r="KSV17" s="451"/>
      <c r="KSW17" s="451"/>
      <c r="KSX17" s="451"/>
      <c r="KSY17" s="451"/>
      <c r="KSZ17" s="451"/>
      <c r="KTA17" s="451"/>
      <c r="KTB17" s="451"/>
      <c r="KTC17" s="451"/>
      <c r="KTD17" s="451"/>
      <c r="KTE17" s="451"/>
      <c r="KTF17" s="451"/>
      <c r="KTG17" s="451"/>
      <c r="KTH17" s="451"/>
      <c r="KTI17" s="451"/>
      <c r="KTJ17" s="451"/>
      <c r="KTK17" s="451"/>
      <c r="KTL17" s="451"/>
      <c r="KTM17" s="451"/>
      <c r="KTN17" s="451"/>
      <c r="KTO17" s="451"/>
      <c r="KTP17" s="451"/>
      <c r="KTQ17" s="451"/>
      <c r="KTR17" s="451"/>
      <c r="KTS17" s="451"/>
      <c r="KTT17" s="451"/>
      <c r="KTU17" s="451"/>
      <c r="KTV17" s="451"/>
      <c r="KTW17" s="451"/>
      <c r="KTX17" s="451"/>
      <c r="KTY17" s="451"/>
      <c r="KTZ17" s="451"/>
      <c r="KUA17" s="451"/>
      <c r="KUB17" s="451"/>
      <c r="KUC17" s="451"/>
      <c r="KUD17" s="451"/>
      <c r="KUE17" s="451"/>
      <c r="KUF17" s="451"/>
      <c r="KUG17" s="451"/>
      <c r="KUH17" s="451"/>
      <c r="KUI17" s="451"/>
      <c r="KUJ17" s="451"/>
      <c r="KUK17" s="451"/>
      <c r="KUL17" s="451"/>
      <c r="KUM17" s="451"/>
      <c r="KUN17" s="451"/>
      <c r="KUO17" s="451"/>
      <c r="KUP17" s="451"/>
      <c r="KUQ17" s="451"/>
      <c r="KUR17" s="451"/>
      <c r="KUS17" s="451"/>
      <c r="KUT17" s="451"/>
      <c r="KUU17" s="451"/>
      <c r="KUV17" s="451"/>
      <c r="KUW17" s="451"/>
      <c r="KUX17" s="451"/>
      <c r="KUY17" s="451"/>
      <c r="KUZ17" s="451"/>
      <c r="KVA17" s="451"/>
      <c r="KVB17" s="451"/>
      <c r="KVC17" s="451"/>
      <c r="KVD17" s="451"/>
      <c r="KVE17" s="451"/>
      <c r="KVF17" s="451"/>
      <c r="KVG17" s="451"/>
      <c r="KVH17" s="451"/>
      <c r="KVI17" s="451"/>
      <c r="KVJ17" s="451"/>
      <c r="KVK17" s="451"/>
      <c r="KVL17" s="451"/>
      <c r="KVM17" s="451"/>
      <c r="KVN17" s="451"/>
      <c r="KVO17" s="451"/>
      <c r="KVP17" s="451"/>
      <c r="KVQ17" s="451"/>
      <c r="KVR17" s="451"/>
      <c r="KVS17" s="451"/>
      <c r="KVT17" s="451"/>
      <c r="KVU17" s="451"/>
      <c r="KVV17" s="451"/>
      <c r="KVW17" s="451"/>
      <c r="KVX17" s="451"/>
      <c r="KVY17" s="451"/>
      <c r="KVZ17" s="451"/>
      <c r="KWA17" s="451"/>
      <c r="KWB17" s="451"/>
      <c r="KWC17" s="451"/>
      <c r="KWD17" s="451"/>
      <c r="KWE17" s="451"/>
      <c r="KWF17" s="451"/>
      <c r="KWG17" s="451"/>
      <c r="KWH17" s="451"/>
      <c r="KWI17" s="451"/>
      <c r="KWJ17" s="451"/>
      <c r="KWK17" s="451"/>
      <c r="KWL17" s="451"/>
      <c r="KWM17" s="451"/>
      <c r="KWN17" s="451"/>
      <c r="KWO17" s="451"/>
      <c r="KWP17" s="451"/>
      <c r="KWQ17" s="451"/>
      <c r="KWR17" s="451"/>
      <c r="KWS17" s="451"/>
      <c r="KWT17" s="451"/>
      <c r="KWU17" s="451"/>
      <c r="KWV17" s="451"/>
      <c r="KWW17" s="451"/>
      <c r="KWX17" s="451"/>
      <c r="KWY17" s="451"/>
      <c r="KWZ17" s="451"/>
      <c r="KXA17" s="451"/>
      <c r="KXB17" s="451"/>
      <c r="KXC17" s="451"/>
      <c r="KXD17" s="451"/>
      <c r="KXE17" s="451"/>
      <c r="KXF17" s="451"/>
      <c r="KXG17" s="451"/>
      <c r="KXH17" s="451"/>
      <c r="KXI17" s="451"/>
      <c r="KXJ17" s="451"/>
      <c r="KXK17" s="451"/>
      <c r="KXL17" s="451"/>
      <c r="KXM17" s="451"/>
      <c r="KXN17" s="451"/>
      <c r="KXO17" s="451"/>
      <c r="KXP17" s="451"/>
      <c r="KXQ17" s="451"/>
      <c r="KXR17" s="451"/>
      <c r="KXS17" s="451"/>
      <c r="KXT17" s="451"/>
      <c r="KXU17" s="451"/>
      <c r="KXV17" s="451"/>
      <c r="KXW17" s="451"/>
      <c r="KXX17" s="451"/>
      <c r="KXY17" s="451"/>
      <c r="KXZ17" s="451"/>
      <c r="KYA17" s="451"/>
      <c r="KYB17" s="451"/>
      <c r="KYC17" s="451"/>
      <c r="KYD17" s="451"/>
      <c r="KYE17" s="451"/>
      <c r="KYF17" s="451"/>
      <c r="KYG17" s="451"/>
      <c r="KYH17" s="451"/>
      <c r="KYI17" s="451"/>
      <c r="KYJ17" s="451"/>
      <c r="KYK17" s="451"/>
      <c r="KYL17" s="451"/>
      <c r="KYM17" s="451"/>
      <c r="KYN17" s="451"/>
      <c r="KYO17" s="451"/>
      <c r="KYP17" s="451"/>
      <c r="KYQ17" s="451"/>
      <c r="KYR17" s="451"/>
      <c r="KYS17" s="451"/>
      <c r="KYT17" s="451"/>
      <c r="KYU17" s="451"/>
      <c r="KYV17" s="451"/>
      <c r="KYW17" s="451"/>
      <c r="KYX17" s="451"/>
      <c r="KYY17" s="451"/>
      <c r="KYZ17" s="451"/>
      <c r="KZA17" s="451"/>
      <c r="KZB17" s="451"/>
      <c r="KZC17" s="451"/>
      <c r="KZD17" s="451"/>
      <c r="KZE17" s="451"/>
      <c r="KZF17" s="451"/>
      <c r="KZG17" s="451"/>
      <c r="KZH17" s="451"/>
      <c r="KZI17" s="451"/>
      <c r="KZJ17" s="451"/>
      <c r="KZK17" s="451"/>
      <c r="KZL17" s="451"/>
      <c r="KZM17" s="451"/>
      <c r="KZN17" s="451"/>
      <c r="KZO17" s="451"/>
      <c r="KZP17" s="451"/>
      <c r="KZQ17" s="451"/>
      <c r="KZR17" s="451"/>
      <c r="KZS17" s="451"/>
      <c r="KZT17" s="451"/>
      <c r="KZU17" s="451"/>
      <c r="KZV17" s="451"/>
      <c r="KZW17" s="451"/>
      <c r="KZX17" s="451"/>
      <c r="KZY17" s="451"/>
      <c r="KZZ17" s="451"/>
      <c r="LAA17" s="451"/>
      <c r="LAB17" s="451"/>
      <c r="LAC17" s="451"/>
      <c r="LAD17" s="451"/>
      <c r="LAE17" s="451"/>
      <c r="LAF17" s="451"/>
      <c r="LAG17" s="451"/>
      <c r="LAH17" s="451"/>
      <c r="LAI17" s="451"/>
      <c r="LAJ17" s="451"/>
      <c r="LAK17" s="451"/>
      <c r="LAL17" s="451"/>
      <c r="LAM17" s="451"/>
      <c r="LAN17" s="451"/>
      <c r="LAO17" s="451"/>
      <c r="LAP17" s="451"/>
      <c r="LAQ17" s="451"/>
      <c r="LAR17" s="451"/>
      <c r="LAS17" s="451"/>
      <c r="LAT17" s="451"/>
      <c r="LAU17" s="451"/>
      <c r="LAV17" s="451"/>
      <c r="LAW17" s="451"/>
      <c r="LAX17" s="451"/>
      <c r="LAY17" s="451"/>
      <c r="LAZ17" s="451"/>
      <c r="LBA17" s="451"/>
      <c r="LBB17" s="451"/>
      <c r="LBC17" s="451"/>
      <c r="LBD17" s="451"/>
      <c r="LBE17" s="451"/>
      <c r="LBF17" s="451"/>
      <c r="LBG17" s="451"/>
      <c r="LBH17" s="451"/>
      <c r="LBI17" s="451"/>
      <c r="LBJ17" s="451"/>
      <c r="LBK17" s="451"/>
      <c r="LBL17" s="451"/>
      <c r="LBM17" s="451"/>
      <c r="LBN17" s="451"/>
      <c r="LBO17" s="451"/>
      <c r="LBP17" s="451"/>
      <c r="LBQ17" s="451"/>
      <c r="LBR17" s="451"/>
      <c r="LBS17" s="451"/>
      <c r="LBT17" s="451"/>
      <c r="LBU17" s="451"/>
      <c r="LBV17" s="451"/>
      <c r="LBW17" s="451"/>
      <c r="LBX17" s="451"/>
      <c r="LBY17" s="451"/>
      <c r="LBZ17" s="451"/>
      <c r="LCA17" s="451"/>
      <c r="LCB17" s="451"/>
      <c r="LCC17" s="451"/>
      <c r="LCD17" s="451"/>
      <c r="LCE17" s="451"/>
      <c r="LCF17" s="451"/>
      <c r="LCG17" s="451"/>
      <c r="LCH17" s="451"/>
      <c r="LCI17" s="451"/>
      <c r="LCJ17" s="451"/>
      <c r="LCK17" s="451"/>
      <c r="LCL17" s="451"/>
      <c r="LCM17" s="451"/>
      <c r="LCN17" s="451"/>
      <c r="LCO17" s="451"/>
      <c r="LCP17" s="451"/>
      <c r="LCQ17" s="451"/>
      <c r="LCR17" s="451"/>
      <c r="LCS17" s="451"/>
      <c r="LCT17" s="451"/>
      <c r="LCU17" s="451"/>
      <c r="LCV17" s="451"/>
      <c r="LCW17" s="451"/>
      <c r="LCX17" s="451"/>
      <c r="LCY17" s="451"/>
      <c r="LCZ17" s="451"/>
      <c r="LDA17" s="451"/>
      <c r="LDB17" s="451"/>
      <c r="LDC17" s="451"/>
      <c r="LDD17" s="451"/>
      <c r="LDE17" s="451"/>
      <c r="LDF17" s="451"/>
      <c r="LDG17" s="451"/>
      <c r="LDH17" s="451"/>
      <c r="LDI17" s="451"/>
      <c r="LDJ17" s="451"/>
      <c r="LDK17" s="451"/>
      <c r="LDL17" s="451"/>
      <c r="LDM17" s="451"/>
      <c r="LDN17" s="451"/>
      <c r="LDO17" s="451"/>
      <c r="LDP17" s="451"/>
      <c r="LDQ17" s="451"/>
      <c r="LDR17" s="451"/>
      <c r="LDS17" s="451"/>
      <c r="LDT17" s="451"/>
      <c r="LDU17" s="451"/>
      <c r="LDV17" s="451"/>
      <c r="LDW17" s="451"/>
      <c r="LDX17" s="451"/>
      <c r="LDY17" s="451"/>
      <c r="LDZ17" s="451"/>
      <c r="LEA17" s="451"/>
      <c r="LEB17" s="451"/>
      <c r="LEC17" s="451"/>
      <c r="LED17" s="451"/>
      <c r="LEE17" s="451"/>
      <c r="LEF17" s="451"/>
      <c r="LEG17" s="451"/>
      <c r="LEH17" s="451"/>
      <c r="LEI17" s="451"/>
      <c r="LEJ17" s="451"/>
      <c r="LEK17" s="451"/>
      <c r="LEL17" s="451"/>
      <c r="LEM17" s="451"/>
      <c r="LEN17" s="451"/>
      <c r="LEO17" s="451"/>
      <c r="LEP17" s="451"/>
      <c r="LEQ17" s="451"/>
      <c r="LER17" s="451"/>
      <c r="LES17" s="451"/>
      <c r="LET17" s="451"/>
      <c r="LEU17" s="451"/>
      <c r="LEV17" s="451"/>
      <c r="LEW17" s="451"/>
      <c r="LEX17" s="451"/>
      <c r="LEY17" s="451"/>
      <c r="LEZ17" s="451"/>
      <c r="LFA17" s="451"/>
      <c r="LFB17" s="451"/>
      <c r="LFC17" s="451"/>
      <c r="LFD17" s="451"/>
      <c r="LFE17" s="451"/>
      <c r="LFF17" s="451"/>
      <c r="LFG17" s="451"/>
      <c r="LFH17" s="451"/>
      <c r="LFI17" s="451"/>
      <c r="LFJ17" s="451"/>
      <c r="LFK17" s="451"/>
      <c r="LFL17" s="451"/>
      <c r="LFM17" s="451"/>
      <c r="LFN17" s="451"/>
      <c r="LFO17" s="451"/>
      <c r="LFP17" s="451"/>
      <c r="LFQ17" s="451"/>
      <c r="LFR17" s="451"/>
      <c r="LFS17" s="451"/>
      <c r="LFT17" s="451"/>
      <c r="LFU17" s="451"/>
      <c r="LFV17" s="451"/>
      <c r="LFW17" s="451"/>
      <c r="LFX17" s="451"/>
      <c r="LFY17" s="451"/>
      <c r="LFZ17" s="451"/>
      <c r="LGA17" s="451"/>
      <c r="LGB17" s="451"/>
      <c r="LGC17" s="451"/>
      <c r="LGD17" s="451"/>
      <c r="LGE17" s="451"/>
      <c r="LGF17" s="451"/>
      <c r="LGG17" s="451"/>
      <c r="LGH17" s="451"/>
      <c r="LGI17" s="451"/>
      <c r="LGJ17" s="451"/>
      <c r="LGK17" s="451"/>
      <c r="LGL17" s="451"/>
      <c r="LGM17" s="451"/>
      <c r="LGN17" s="451"/>
      <c r="LGO17" s="451"/>
      <c r="LGP17" s="451"/>
      <c r="LGQ17" s="451"/>
      <c r="LGR17" s="451"/>
      <c r="LGS17" s="451"/>
      <c r="LGT17" s="451"/>
      <c r="LGU17" s="451"/>
      <c r="LGV17" s="451"/>
      <c r="LGW17" s="451"/>
      <c r="LGX17" s="451"/>
      <c r="LGY17" s="451"/>
      <c r="LGZ17" s="451"/>
      <c r="LHA17" s="451"/>
      <c r="LHB17" s="451"/>
      <c r="LHC17" s="451"/>
      <c r="LHD17" s="451"/>
      <c r="LHE17" s="451"/>
      <c r="LHF17" s="451"/>
      <c r="LHG17" s="451"/>
      <c r="LHH17" s="451"/>
      <c r="LHI17" s="451"/>
      <c r="LHJ17" s="451"/>
      <c r="LHK17" s="451"/>
      <c r="LHL17" s="451"/>
      <c r="LHM17" s="451"/>
      <c r="LHN17" s="451"/>
      <c r="LHO17" s="451"/>
      <c r="LHP17" s="451"/>
      <c r="LHQ17" s="451"/>
      <c r="LHR17" s="451"/>
      <c r="LHS17" s="451"/>
      <c r="LHT17" s="451"/>
      <c r="LHU17" s="451"/>
      <c r="LHV17" s="451"/>
      <c r="LHW17" s="451"/>
      <c r="LHX17" s="451"/>
      <c r="LHY17" s="451"/>
      <c r="LHZ17" s="451"/>
      <c r="LIA17" s="451"/>
      <c r="LIB17" s="451"/>
      <c r="LIC17" s="451"/>
      <c r="LID17" s="451"/>
      <c r="LIE17" s="451"/>
      <c r="LIF17" s="451"/>
      <c r="LIG17" s="451"/>
      <c r="LIH17" s="451"/>
      <c r="LII17" s="451"/>
      <c r="LIJ17" s="451"/>
      <c r="LIK17" s="451"/>
      <c r="LIL17" s="451"/>
      <c r="LIM17" s="451"/>
      <c r="LIN17" s="451"/>
      <c r="LIO17" s="451"/>
      <c r="LIP17" s="451"/>
      <c r="LIQ17" s="451"/>
      <c r="LIR17" s="451"/>
      <c r="LIS17" s="451"/>
      <c r="LIT17" s="451"/>
      <c r="LIU17" s="451"/>
      <c r="LIV17" s="451"/>
      <c r="LIW17" s="451"/>
      <c r="LIX17" s="451"/>
      <c r="LIY17" s="451"/>
      <c r="LIZ17" s="451"/>
      <c r="LJA17" s="451"/>
      <c r="LJB17" s="451"/>
      <c r="LJC17" s="451"/>
      <c r="LJD17" s="451"/>
      <c r="LJE17" s="451"/>
      <c r="LJF17" s="451"/>
      <c r="LJG17" s="451"/>
      <c r="LJH17" s="451"/>
      <c r="LJI17" s="451"/>
      <c r="LJJ17" s="451"/>
      <c r="LJK17" s="451"/>
      <c r="LJL17" s="451"/>
      <c r="LJM17" s="451"/>
      <c r="LJN17" s="451"/>
      <c r="LJO17" s="451"/>
      <c r="LJP17" s="451"/>
      <c r="LJQ17" s="451"/>
      <c r="LJR17" s="451"/>
      <c r="LJS17" s="451"/>
      <c r="LJT17" s="451"/>
      <c r="LJU17" s="451"/>
      <c r="LJV17" s="451"/>
      <c r="LJW17" s="451"/>
      <c r="LJX17" s="451"/>
      <c r="LJY17" s="451"/>
      <c r="LJZ17" s="451"/>
      <c r="LKA17" s="451"/>
      <c r="LKB17" s="451"/>
      <c r="LKC17" s="451"/>
      <c r="LKD17" s="451"/>
      <c r="LKE17" s="451"/>
      <c r="LKF17" s="451"/>
      <c r="LKG17" s="451"/>
      <c r="LKH17" s="451"/>
      <c r="LKI17" s="451"/>
      <c r="LKJ17" s="451"/>
      <c r="LKK17" s="451"/>
      <c r="LKL17" s="451"/>
      <c r="LKM17" s="451"/>
      <c r="LKN17" s="451"/>
      <c r="LKO17" s="451"/>
      <c r="LKP17" s="451"/>
      <c r="LKQ17" s="451"/>
      <c r="LKR17" s="451"/>
      <c r="LKS17" s="451"/>
      <c r="LKT17" s="451"/>
      <c r="LKU17" s="451"/>
      <c r="LKV17" s="451"/>
      <c r="LKW17" s="451"/>
      <c r="LKX17" s="451"/>
      <c r="LKY17" s="451"/>
      <c r="LKZ17" s="451"/>
      <c r="LLA17" s="451"/>
      <c r="LLB17" s="451"/>
      <c r="LLC17" s="451"/>
      <c r="LLD17" s="451"/>
      <c r="LLE17" s="451"/>
      <c r="LLF17" s="451"/>
      <c r="LLG17" s="451"/>
      <c r="LLH17" s="451"/>
      <c r="LLI17" s="451"/>
      <c r="LLJ17" s="451"/>
      <c r="LLK17" s="451"/>
      <c r="LLL17" s="451"/>
      <c r="LLM17" s="451"/>
      <c r="LLN17" s="451"/>
      <c r="LLO17" s="451"/>
      <c r="LLP17" s="451"/>
      <c r="LLQ17" s="451"/>
      <c r="LLR17" s="451"/>
      <c r="LLS17" s="451"/>
      <c r="LLT17" s="451"/>
      <c r="LLU17" s="451"/>
      <c r="LLV17" s="451"/>
      <c r="LLW17" s="451"/>
      <c r="LLX17" s="451"/>
      <c r="LLY17" s="451"/>
      <c r="LLZ17" s="451"/>
      <c r="LMA17" s="451"/>
      <c r="LMB17" s="451"/>
      <c r="LMC17" s="451"/>
      <c r="LMD17" s="451"/>
      <c r="LME17" s="451"/>
      <c r="LMF17" s="451"/>
      <c r="LMG17" s="451"/>
      <c r="LMH17" s="451"/>
      <c r="LMI17" s="451"/>
      <c r="LMJ17" s="451"/>
      <c r="LMK17" s="451"/>
      <c r="LML17" s="451"/>
      <c r="LMM17" s="451"/>
      <c r="LMN17" s="451"/>
      <c r="LMO17" s="451"/>
      <c r="LMP17" s="451"/>
      <c r="LMQ17" s="451"/>
      <c r="LMR17" s="451"/>
      <c r="LMS17" s="451"/>
      <c r="LMT17" s="451"/>
      <c r="LMU17" s="451"/>
      <c r="LMV17" s="451"/>
      <c r="LMW17" s="451"/>
      <c r="LMX17" s="451"/>
      <c r="LMY17" s="451"/>
      <c r="LMZ17" s="451"/>
      <c r="LNA17" s="451"/>
      <c r="LNB17" s="451"/>
      <c r="LNC17" s="451"/>
      <c r="LND17" s="451"/>
      <c r="LNE17" s="451"/>
      <c r="LNF17" s="451"/>
      <c r="LNG17" s="451"/>
      <c r="LNH17" s="451"/>
      <c r="LNI17" s="451"/>
      <c r="LNJ17" s="451"/>
      <c r="LNK17" s="451"/>
      <c r="LNL17" s="451"/>
      <c r="LNM17" s="451"/>
      <c r="LNN17" s="451"/>
      <c r="LNO17" s="451"/>
      <c r="LNP17" s="451"/>
      <c r="LNQ17" s="451"/>
      <c r="LNR17" s="451"/>
      <c r="LNS17" s="451"/>
      <c r="LNT17" s="451"/>
      <c r="LNU17" s="451"/>
      <c r="LNV17" s="451"/>
      <c r="LNW17" s="451"/>
      <c r="LNX17" s="451"/>
      <c r="LNY17" s="451"/>
      <c r="LNZ17" s="451"/>
      <c r="LOA17" s="451"/>
      <c r="LOB17" s="451"/>
      <c r="LOC17" s="451"/>
      <c r="LOD17" s="451"/>
      <c r="LOE17" s="451"/>
      <c r="LOF17" s="451"/>
      <c r="LOG17" s="451"/>
      <c r="LOH17" s="451"/>
      <c r="LOI17" s="451"/>
      <c r="LOJ17" s="451"/>
      <c r="LOK17" s="451"/>
      <c r="LOL17" s="451"/>
      <c r="LOM17" s="451"/>
      <c r="LON17" s="451"/>
      <c r="LOO17" s="451"/>
      <c r="LOP17" s="451"/>
      <c r="LOQ17" s="451"/>
      <c r="LOR17" s="451"/>
      <c r="LOS17" s="451"/>
      <c r="LOT17" s="451"/>
      <c r="LOU17" s="451"/>
      <c r="LOV17" s="451"/>
      <c r="LOW17" s="451"/>
      <c r="LOX17" s="451"/>
      <c r="LOY17" s="451"/>
      <c r="LOZ17" s="451"/>
      <c r="LPA17" s="451"/>
      <c r="LPB17" s="451"/>
      <c r="LPC17" s="451"/>
      <c r="LPD17" s="451"/>
      <c r="LPE17" s="451"/>
      <c r="LPF17" s="451"/>
      <c r="LPG17" s="451"/>
      <c r="LPH17" s="451"/>
      <c r="LPI17" s="451"/>
      <c r="LPJ17" s="451"/>
      <c r="LPK17" s="451"/>
      <c r="LPL17" s="451"/>
      <c r="LPM17" s="451"/>
      <c r="LPN17" s="451"/>
      <c r="LPO17" s="451"/>
      <c r="LPP17" s="451"/>
      <c r="LPQ17" s="451"/>
      <c r="LPR17" s="451"/>
      <c r="LPS17" s="451"/>
      <c r="LPT17" s="451"/>
      <c r="LPU17" s="451"/>
      <c r="LPV17" s="451"/>
      <c r="LPW17" s="451"/>
      <c r="LPX17" s="451"/>
      <c r="LPY17" s="451"/>
      <c r="LPZ17" s="451"/>
      <c r="LQA17" s="451"/>
      <c r="LQB17" s="451"/>
      <c r="LQC17" s="451"/>
      <c r="LQD17" s="451"/>
      <c r="LQE17" s="451"/>
      <c r="LQF17" s="451"/>
      <c r="LQG17" s="451"/>
      <c r="LQH17" s="451"/>
      <c r="LQI17" s="451"/>
      <c r="LQJ17" s="451"/>
      <c r="LQK17" s="451"/>
      <c r="LQL17" s="451"/>
      <c r="LQM17" s="451"/>
      <c r="LQN17" s="451"/>
      <c r="LQO17" s="451"/>
      <c r="LQP17" s="451"/>
      <c r="LQQ17" s="451"/>
      <c r="LQR17" s="451"/>
      <c r="LQS17" s="451"/>
      <c r="LQT17" s="451"/>
      <c r="LQU17" s="451"/>
      <c r="LQV17" s="451"/>
      <c r="LQW17" s="451"/>
      <c r="LQX17" s="451"/>
      <c r="LQY17" s="451"/>
      <c r="LQZ17" s="451"/>
      <c r="LRA17" s="451"/>
      <c r="LRB17" s="451"/>
      <c r="LRC17" s="451"/>
      <c r="LRD17" s="451"/>
      <c r="LRE17" s="451"/>
      <c r="LRF17" s="451"/>
      <c r="LRG17" s="451"/>
      <c r="LRH17" s="451"/>
      <c r="LRI17" s="451"/>
      <c r="LRJ17" s="451"/>
      <c r="LRK17" s="451"/>
      <c r="LRL17" s="451"/>
      <c r="LRM17" s="451"/>
      <c r="LRN17" s="451"/>
      <c r="LRO17" s="451"/>
      <c r="LRP17" s="451"/>
      <c r="LRQ17" s="451"/>
      <c r="LRR17" s="451"/>
      <c r="LRS17" s="451"/>
      <c r="LRT17" s="451"/>
      <c r="LRU17" s="451"/>
      <c r="LRV17" s="451"/>
      <c r="LRW17" s="451"/>
      <c r="LRX17" s="451"/>
      <c r="LRY17" s="451"/>
      <c r="LRZ17" s="451"/>
      <c r="LSA17" s="451"/>
      <c r="LSB17" s="451"/>
      <c r="LSC17" s="451"/>
      <c r="LSD17" s="451"/>
      <c r="LSE17" s="451"/>
      <c r="LSF17" s="451"/>
      <c r="LSG17" s="451"/>
      <c r="LSH17" s="451"/>
      <c r="LSI17" s="451"/>
      <c r="LSJ17" s="451"/>
      <c r="LSK17" s="451"/>
      <c r="LSL17" s="451"/>
      <c r="LSM17" s="451"/>
      <c r="LSN17" s="451"/>
      <c r="LSO17" s="451"/>
      <c r="LSP17" s="451"/>
      <c r="LSQ17" s="451"/>
      <c r="LSR17" s="451"/>
      <c r="LSS17" s="451"/>
      <c r="LST17" s="451"/>
      <c r="LSU17" s="451"/>
      <c r="LSV17" s="451"/>
      <c r="LSW17" s="451"/>
      <c r="LSX17" s="451"/>
      <c r="LSY17" s="451"/>
      <c r="LSZ17" s="451"/>
      <c r="LTA17" s="451"/>
      <c r="LTB17" s="451"/>
      <c r="LTC17" s="451"/>
      <c r="LTD17" s="451"/>
      <c r="LTE17" s="451"/>
      <c r="LTF17" s="451"/>
      <c r="LTG17" s="451"/>
      <c r="LTH17" s="451"/>
      <c r="LTI17" s="451"/>
      <c r="LTJ17" s="451"/>
      <c r="LTK17" s="451"/>
      <c r="LTL17" s="451"/>
      <c r="LTM17" s="451"/>
      <c r="LTN17" s="451"/>
      <c r="LTO17" s="451"/>
      <c r="LTP17" s="451"/>
      <c r="LTQ17" s="451"/>
      <c r="LTR17" s="451"/>
      <c r="LTS17" s="451"/>
      <c r="LTT17" s="451"/>
      <c r="LTU17" s="451"/>
      <c r="LTV17" s="451"/>
      <c r="LTW17" s="451"/>
      <c r="LTX17" s="451"/>
      <c r="LTY17" s="451"/>
      <c r="LTZ17" s="451"/>
      <c r="LUA17" s="451"/>
      <c r="LUB17" s="451"/>
      <c r="LUC17" s="451"/>
      <c r="LUD17" s="451"/>
      <c r="LUE17" s="451"/>
      <c r="LUF17" s="451"/>
      <c r="LUG17" s="451"/>
      <c r="LUH17" s="451"/>
      <c r="LUI17" s="451"/>
      <c r="LUJ17" s="451"/>
      <c r="LUK17" s="451"/>
      <c r="LUL17" s="451"/>
      <c r="LUM17" s="451"/>
      <c r="LUN17" s="451"/>
      <c r="LUO17" s="451"/>
      <c r="LUP17" s="451"/>
      <c r="LUQ17" s="451"/>
      <c r="LUR17" s="451"/>
      <c r="LUS17" s="451"/>
      <c r="LUT17" s="451"/>
      <c r="LUU17" s="451"/>
      <c r="LUV17" s="451"/>
      <c r="LUW17" s="451"/>
      <c r="LUX17" s="451"/>
      <c r="LUY17" s="451"/>
      <c r="LUZ17" s="451"/>
      <c r="LVA17" s="451"/>
      <c r="LVB17" s="451"/>
      <c r="LVC17" s="451"/>
      <c r="LVD17" s="451"/>
      <c r="LVE17" s="451"/>
      <c r="LVF17" s="451"/>
      <c r="LVG17" s="451"/>
      <c r="LVH17" s="451"/>
      <c r="LVI17" s="451"/>
      <c r="LVJ17" s="451"/>
      <c r="LVK17" s="451"/>
      <c r="LVL17" s="451"/>
      <c r="LVM17" s="451"/>
      <c r="LVN17" s="451"/>
      <c r="LVO17" s="451"/>
      <c r="LVP17" s="451"/>
      <c r="LVQ17" s="451"/>
      <c r="LVR17" s="451"/>
      <c r="LVS17" s="451"/>
      <c r="LVT17" s="451"/>
      <c r="LVU17" s="451"/>
      <c r="LVV17" s="451"/>
      <c r="LVW17" s="451"/>
      <c r="LVX17" s="451"/>
      <c r="LVY17" s="451"/>
      <c r="LVZ17" s="451"/>
      <c r="LWA17" s="451"/>
      <c r="LWB17" s="451"/>
      <c r="LWC17" s="451"/>
      <c r="LWD17" s="451"/>
      <c r="LWE17" s="451"/>
      <c r="LWF17" s="451"/>
      <c r="LWG17" s="451"/>
      <c r="LWH17" s="451"/>
      <c r="LWI17" s="451"/>
      <c r="LWJ17" s="451"/>
      <c r="LWK17" s="451"/>
      <c r="LWL17" s="451"/>
      <c r="LWM17" s="451"/>
      <c r="LWN17" s="451"/>
      <c r="LWO17" s="451"/>
      <c r="LWP17" s="451"/>
      <c r="LWQ17" s="451"/>
      <c r="LWR17" s="451"/>
      <c r="LWS17" s="451"/>
      <c r="LWT17" s="451"/>
      <c r="LWU17" s="451"/>
      <c r="LWV17" s="451"/>
      <c r="LWW17" s="451"/>
      <c r="LWX17" s="451"/>
      <c r="LWY17" s="451"/>
      <c r="LWZ17" s="451"/>
      <c r="LXA17" s="451"/>
      <c r="LXB17" s="451"/>
      <c r="LXC17" s="451"/>
      <c r="LXD17" s="451"/>
      <c r="LXE17" s="451"/>
      <c r="LXF17" s="451"/>
      <c r="LXG17" s="451"/>
      <c r="LXH17" s="451"/>
      <c r="LXI17" s="451"/>
      <c r="LXJ17" s="451"/>
      <c r="LXK17" s="451"/>
      <c r="LXL17" s="451"/>
      <c r="LXM17" s="451"/>
      <c r="LXN17" s="451"/>
      <c r="LXO17" s="451"/>
      <c r="LXP17" s="451"/>
      <c r="LXQ17" s="451"/>
      <c r="LXR17" s="451"/>
      <c r="LXS17" s="451"/>
      <c r="LXT17" s="451"/>
      <c r="LXU17" s="451"/>
      <c r="LXV17" s="451"/>
      <c r="LXW17" s="451"/>
      <c r="LXX17" s="451"/>
      <c r="LXY17" s="451"/>
      <c r="LXZ17" s="451"/>
      <c r="LYA17" s="451"/>
      <c r="LYB17" s="451"/>
      <c r="LYC17" s="451"/>
      <c r="LYD17" s="451"/>
      <c r="LYE17" s="451"/>
      <c r="LYF17" s="451"/>
      <c r="LYG17" s="451"/>
      <c r="LYH17" s="451"/>
      <c r="LYI17" s="451"/>
      <c r="LYJ17" s="451"/>
      <c r="LYK17" s="451"/>
      <c r="LYL17" s="451"/>
      <c r="LYM17" s="451"/>
      <c r="LYN17" s="451"/>
      <c r="LYO17" s="451"/>
      <c r="LYP17" s="451"/>
      <c r="LYQ17" s="451"/>
      <c r="LYR17" s="451"/>
      <c r="LYS17" s="451"/>
      <c r="LYT17" s="451"/>
      <c r="LYU17" s="451"/>
      <c r="LYV17" s="451"/>
      <c r="LYW17" s="451"/>
      <c r="LYX17" s="451"/>
      <c r="LYY17" s="451"/>
      <c r="LYZ17" s="451"/>
      <c r="LZA17" s="451"/>
      <c r="LZB17" s="451"/>
      <c r="LZC17" s="451"/>
      <c r="LZD17" s="451"/>
      <c r="LZE17" s="451"/>
      <c r="LZF17" s="451"/>
      <c r="LZG17" s="451"/>
      <c r="LZH17" s="451"/>
      <c r="LZI17" s="451"/>
      <c r="LZJ17" s="451"/>
      <c r="LZK17" s="451"/>
      <c r="LZL17" s="451"/>
      <c r="LZM17" s="451"/>
      <c r="LZN17" s="451"/>
      <c r="LZO17" s="451"/>
      <c r="LZP17" s="451"/>
      <c r="LZQ17" s="451"/>
      <c r="LZR17" s="451"/>
      <c r="LZS17" s="451"/>
      <c r="LZT17" s="451"/>
      <c r="LZU17" s="451"/>
      <c r="LZV17" s="451"/>
      <c r="LZW17" s="451"/>
      <c r="LZX17" s="451"/>
      <c r="LZY17" s="451"/>
      <c r="LZZ17" s="451"/>
      <c r="MAA17" s="451"/>
      <c r="MAB17" s="451"/>
      <c r="MAC17" s="451"/>
      <c r="MAD17" s="451"/>
      <c r="MAE17" s="451"/>
      <c r="MAF17" s="451"/>
      <c r="MAG17" s="451"/>
      <c r="MAH17" s="451"/>
      <c r="MAI17" s="451"/>
      <c r="MAJ17" s="451"/>
      <c r="MAK17" s="451"/>
      <c r="MAL17" s="451"/>
      <c r="MAM17" s="451"/>
      <c r="MAN17" s="451"/>
      <c r="MAO17" s="451"/>
      <c r="MAP17" s="451"/>
      <c r="MAQ17" s="451"/>
      <c r="MAR17" s="451"/>
      <c r="MAS17" s="451"/>
      <c r="MAT17" s="451"/>
      <c r="MAU17" s="451"/>
      <c r="MAV17" s="451"/>
      <c r="MAW17" s="451"/>
      <c r="MAX17" s="451"/>
      <c r="MAY17" s="451"/>
      <c r="MAZ17" s="451"/>
      <c r="MBA17" s="451"/>
      <c r="MBB17" s="451"/>
      <c r="MBC17" s="451"/>
      <c r="MBD17" s="451"/>
      <c r="MBE17" s="451"/>
      <c r="MBF17" s="451"/>
      <c r="MBG17" s="451"/>
      <c r="MBH17" s="451"/>
      <c r="MBI17" s="451"/>
      <c r="MBJ17" s="451"/>
      <c r="MBK17" s="451"/>
      <c r="MBL17" s="451"/>
      <c r="MBM17" s="451"/>
      <c r="MBN17" s="451"/>
      <c r="MBO17" s="451"/>
      <c r="MBP17" s="451"/>
      <c r="MBQ17" s="451"/>
      <c r="MBR17" s="451"/>
      <c r="MBS17" s="451"/>
      <c r="MBT17" s="451"/>
      <c r="MBU17" s="451"/>
      <c r="MBV17" s="451"/>
      <c r="MBW17" s="451"/>
      <c r="MBX17" s="451"/>
      <c r="MBY17" s="451"/>
      <c r="MBZ17" s="451"/>
      <c r="MCA17" s="451"/>
      <c r="MCB17" s="451"/>
      <c r="MCC17" s="451"/>
      <c r="MCD17" s="451"/>
      <c r="MCE17" s="451"/>
      <c r="MCF17" s="451"/>
      <c r="MCG17" s="451"/>
      <c r="MCH17" s="451"/>
      <c r="MCI17" s="451"/>
      <c r="MCJ17" s="451"/>
      <c r="MCK17" s="451"/>
      <c r="MCL17" s="451"/>
      <c r="MCM17" s="451"/>
      <c r="MCN17" s="451"/>
      <c r="MCO17" s="451"/>
      <c r="MCP17" s="451"/>
      <c r="MCQ17" s="451"/>
      <c r="MCR17" s="451"/>
      <c r="MCS17" s="451"/>
      <c r="MCT17" s="451"/>
      <c r="MCU17" s="451"/>
      <c r="MCV17" s="451"/>
      <c r="MCW17" s="451"/>
      <c r="MCX17" s="451"/>
      <c r="MCY17" s="451"/>
      <c r="MCZ17" s="451"/>
      <c r="MDA17" s="451"/>
      <c r="MDB17" s="451"/>
      <c r="MDC17" s="451"/>
      <c r="MDD17" s="451"/>
      <c r="MDE17" s="451"/>
      <c r="MDF17" s="451"/>
      <c r="MDG17" s="451"/>
      <c r="MDH17" s="451"/>
      <c r="MDI17" s="451"/>
      <c r="MDJ17" s="451"/>
      <c r="MDK17" s="451"/>
      <c r="MDL17" s="451"/>
      <c r="MDM17" s="451"/>
      <c r="MDN17" s="451"/>
      <c r="MDO17" s="451"/>
      <c r="MDP17" s="451"/>
      <c r="MDQ17" s="451"/>
      <c r="MDR17" s="451"/>
      <c r="MDS17" s="451"/>
      <c r="MDT17" s="451"/>
      <c r="MDU17" s="451"/>
      <c r="MDV17" s="451"/>
      <c r="MDW17" s="451"/>
      <c r="MDX17" s="451"/>
      <c r="MDY17" s="451"/>
      <c r="MDZ17" s="451"/>
      <c r="MEA17" s="451"/>
      <c r="MEB17" s="451"/>
      <c r="MEC17" s="451"/>
      <c r="MED17" s="451"/>
      <c r="MEE17" s="451"/>
      <c r="MEF17" s="451"/>
      <c r="MEG17" s="451"/>
      <c r="MEH17" s="451"/>
      <c r="MEI17" s="451"/>
      <c r="MEJ17" s="451"/>
      <c r="MEK17" s="451"/>
      <c r="MEL17" s="451"/>
      <c r="MEM17" s="451"/>
      <c r="MEN17" s="451"/>
      <c r="MEO17" s="451"/>
      <c r="MEP17" s="451"/>
      <c r="MEQ17" s="451"/>
      <c r="MER17" s="451"/>
      <c r="MES17" s="451"/>
      <c r="MET17" s="451"/>
      <c r="MEU17" s="451"/>
      <c r="MEV17" s="451"/>
      <c r="MEW17" s="451"/>
      <c r="MEX17" s="451"/>
      <c r="MEY17" s="451"/>
      <c r="MEZ17" s="451"/>
      <c r="MFA17" s="451"/>
      <c r="MFB17" s="451"/>
      <c r="MFC17" s="451"/>
      <c r="MFD17" s="451"/>
      <c r="MFE17" s="451"/>
      <c r="MFF17" s="451"/>
      <c r="MFG17" s="451"/>
      <c r="MFH17" s="451"/>
      <c r="MFI17" s="451"/>
      <c r="MFJ17" s="451"/>
      <c r="MFK17" s="451"/>
      <c r="MFL17" s="451"/>
      <c r="MFM17" s="451"/>
      <c r="MFN17" s="451"/>
      <c r="MFO17" s="451"/>
      <c r="MFP17" s="451"/>
      <c r="MFQ17" s="451"/>
      <c r="MFR17" s="451"/>
      <c r="MFS17" s="451"/>
      <c r="MFT17" s="451"/>
      <c r="MFU17" s="451"/>
      <c r="MFV17" s="451"/>
      <c r="MFW17" s="451"/>
      <c r="MFX17" s="451"/>
      <c r="MFY17" s="451"/>
      <c r="MFZ17" s="451"/>
      <c r="MGA17" s="451"/>
      <c r="MGB17" s="451"/>
      <c r="MGC17" s="451"/>
      <c r="MGD17" s="451"/>
      <c r="MGE17" s="451"/>
      <c r="MGF17" s="451"/>
      <c r="MGG17" s="451"/>
      <c r="MGH17" s="451"/>
      <c r="MGI17" s="451"/>
      <c r="MGJ17" s="451"/>
      <c r="MGK17" s="451"/>
      <c r="MGL17" s="451"/>
      <c r="MGM17" s="451"/>
      <c r="MGN17" s="451"/>
      <c r="MGO17" s="451"/>
      <c r="MGP17" s="451"/>
      <c r="MGQ17" s="451"/>
      <c r="MGR17" s="451"/>
      <c r="MGS17" s="451"/>
      <c r="MGT17" s="451"/>
      <c r="MGU17" s="451"/>
      <c r="MGV17" s="451"/>
      <c r="MGW17" s="451"/>
      <c r="MGX17" s="451"/>
      <c r="MGY17" s="451"/>
      <c r="MGZ17" s="451"/>
      <c r="MHA17" s="451"/>
      <c r="MHB17" s="451"/>
      <c r="MHC17" s="451"/>
      <c r="MHD17" s="451"/>
      <c r="MHE17" s="451"/>
      <c r="MHF17" s="451"/>
      <c r="MHG17" s="451"/>
      <c r="MHH17" s="451"/>
      <c r="MHI17" s="451"/>
      <c r="MHJ17" s="451"/>
      <c r="MHK17" s="451"/>
      <c r="MHL17" s="451"/>
      <c r="MHM17" s="451"/>
      <c r="MHN17" s="451"/>
      <c r="MHO17" s="451"/>
      <c r="MHP17" s="451"/>
      <c r="MHQ17" s="451"/>
      <c r="MHR17" s="451"/>
      <c r="MHS17" s="451"/>
      <c r="MHT17" s="451"/>
      <c r="MHU17" s="451"/>
      <c r="MHV17" s="451"/>
      <c r="MHW17" s="451"/>
      <c r="MHX17" s="451"/>
      <c r="MHY17" s="451"/>
      <c r="MHZ17" s="451"/>
      <c r="MIA17" s="451"/>
      <c r="MIB17" s="451"/>
      <c r="MIC17" s="451"/>
      <c r="MID17" s="451"/>
      <c r="MIE17" s="451"/>
      <c r="MIF17" s="451"/>
      <c r="MIG17" s="451"/>
      <c r="MIH17" s="451"/>
      <c r="MII17" s="451"/>
      <c r="MIJ17" s="451"/>
      <c r="MIK17" s="451"/>
      <c r="MIL17" s="451"/>
      <c r="MIM17" s="451"/>
      <c r="MIN17" s="451"/>
      <c r="MIO17" s="451"/>
      <c r="MIP17" s="451"/>
      <c r="MIQ17" s="451"/>
      <c r="MIR17" s="451"/>
      <c r="MIS17" s="451"/>
      <c r="MIT17" s="451"/>
      <c r="MIU17" s="451"/>
      <c r="MIV17" s="451"/>
      <c r="MIW17" s="451"/>
      <c r="MIX17" s="451"/>
      <c r="MIY17" s="451"/>
      <c r="MIZ17" s="451"/>
      <c r="MJA17" s="451"/>
      <c r="MJB17" s="451"/>
      <c r="MJC17" s="451"/>
      <c r="MJD17" s="451"/>
      <c r="MJE17" s="451"/>
      <c r="MJF17" s="451"/>
      <c r="MJG17" s="451"/>
      <c r="MJH17" s="451"/>
      <c r="MJI17" s="451"/>
      <c r="MJJ17" s="451"/>
      <c r="MJK17" s="451"/>
      <c r="MJL17" s="451"/>
      <c r="MJM17" s="451"/>
      <c r="MJN17" s="451"/>
      <c r="MJO17" s="451"/>
      <c r="MJP17" s="451"/>
      <c r="MJQ17" s="451"/>
      <c r="MJR17" s="451"/>
      <c r="MJS17" s="451"/>
      <c r="MJT17" s="451"/>
      <c r="MJU17" s="451"/>
      <c r="MJV17" s="451"/>
      <c r="MJW17" s="451"/>
      <c r="MJX17" s="451"/>
      <c r="MJY17" s="451"/>
      <c r="MJZ17" s="451"/>
      <c r="MKA17" s="451"/>
      <c r="MKB17" s="451"/>
      <c r="MKC17" s="451"/>
      <c r="MKD17" s="451"/>
      <c r="MKE17" s="451"/>
      <c r="MKF17" s="451"/>
      <c r="MKG17" s="451"/>
      <c r="MKH17" s="451"/>
      <c r="MKI17" s="451"/>
      <c r="MKJ17" s="451"/>
      <c r="MKK17" s="451"/>
      <c r="MKL17" s="451"/>
      <c r="MKM17" s="451"/>
      <c r="MKN17" s="451"/>
      <c r="MKO17" s="451"/>
      <c r="MKP17" s="451"/>
      <c r="MKQ17" s="451"/>
      <c r="MKR17" s="451"/>
      <c r="MKS17" s="451"/>
      <c r="MKT17" s="451"/>
      <c r="MKU17" s="451"/>
      <c r="MKV17" s="451"/>
      <c r="MKW17" s="451"/>
      <c r="MKX17" s="451"/>
      <c r="MKY17" s="451"/>
      <c r="MKZ17" s="451"/>
      <c r="MLA17" s="451"/>
      <c r="MLB17" s="451"/>
      <c r="MLC17" s="451"/>
      <c r="MLD17" s="451"/>
      <c r="MLE17" s="451"/>
      <c r="MLF17" s="451"/>
      <c r="MLG17" s="451"/>
      <c r="MLH17" s="451"/>
      <c r="MLI17" s="451"/>
      <c r="MLJ17" s="451"/>
      <c r="MLK17" s="451"/>
      <c r="MLL17" s="451"/>
      <c r="MLM17" s="451"/>
      <c r="MLN17" s="451"/>
      <c r="MLO17" s="451"/>
      <c r="MLP17" s="451"/>
      <c r="MLQ17" s="451"/>
      <c r="MLR17" s="451"/>
      <c r="MLS17" s="451"/>
      <c r="MLT17" s="451"/>
      <c r="MLU17" s="451"/>
      <c r="MLV17" s="451"/>
      <c r="MLW17" s="451"/>
      <c r="MLX17" s="451"/>
      <c r="MLY17" s="451"/>
      <c r="MLZ17" s="451"/>
      <c r="MMA17" s="451"/>
      <c r="MMB17" s="451"/>
      <c r="MMC17" s="451"/>
      <c r="MMD17" s="451"/>
      <c r="MME17" s="451"/>
      <c r="MMF17" s="451"/>
      <c r="MMG17" s="451"/>
      <c r="MMH17" s="451"/>
      <c r="MMI17" s="451"/>
      <c r="MMJ17" s="451"/>
      <c r="MMK17" s="451"/>
      <c r="MML17" s="451"/>
      <c r="MMM17" s="451"/>
      <c r="MMN17" s="451"/>
      <c r="MMO17" s="451"/>
      <c r="MMP17" s="451"/>
      <c r="MMQ17" s="451"/>
      <c r="MMR17" s="451"/>
      <c r="MMS17" s="451"/>
      <c r="MMT17" s="451"/>
      <c r="MMU17" s="451"/>
      <c r="MMV17" s="451"/>
      <c r="MMW17" s="451"/>
      <c r="MMX17" s="451"/>
      <c r="MMY17" s="451"/>
      <c r="MMZ17" s="451"/>
      <c r="MNA17" s="451"/>
      <c r="MNB17" s="451"/>
      <c r="MNC17" s="451"/>
      <c r="MND17" s="451"/>
      <c r="MNE17" s="451"/>
      <c r="MNF17" s="451"/>
      <c r="MNG17" s="451"/>
      <c r="MNH17" s="451"/>
      <c r="MNI17" s="451"/>
      <c r="MNJ17" s="451"/>
      <c r="MNK17" s="451"/>
      <c r="MNL17" s="451"/>
      <c r="MNM17" s="451"/>
      <c r="MNN17" s="451"/>
      <c r="MNO17" s="451"/>
      <c r="MNP17" s="451"/>
      <c r="MNQ17" s="451"/>
      <c r="MNR17" s="451"/>
      <c r="MNS17" s="451"/>
      <c r="MNT17" s="451"/>
      <c r="MNU17" s="451"/>
      <c r="MNV17" s="451"/>
      <c r="MNW17" s="451"/>
      <c r="MNX17" s="451"/>
      <c r="MNY17" s="451"/>
      <c r="MNZ17" s="451"/>
      <c r="MOA17" s="451"/>
      <c r="MOB17" s="451"/>
      <c r="MOC17" s="451"/>
      <c r="MOD17" s="451"/>
      <c r="MOE17" s="451"/>
      <c r="MOF17" s="451"/>
      <c r="MOG17" s="451"/>
      <c r="MOH17" s="451"/>
      <c r="MOI17" s="451"/>
      <c r="MOJ17" s="451"/>
      <c r="MOK17" s="451"/>
      <c r="MOL17" s="451"/>
      <c r="MOM17" s="451"/>
      <c r="MON17" s="451"/>
      <c r="MOO17" s="451"/>
      <c r="MOP17" s="451"/>
      <c r="MOQ17" s="451"/>
      <c r="MOR17" s="451"/>
      <c r="MOS17" s="451"/>
      <c r="MOT17" s="451"/>
      <c r="MOU17" s="451"/>
      <c r="MOV17" s="451"/>
      <c r="MOW17" s="451"/>
      <c r="MOX17" s="451"/>
      <c r="MOY17" s="451"/>
      <c r="MOZ17" s="451"/>
      <c r="MPA17" s="451"/>
      <c r="MPB17" s="451"/>
      <c r="MPC17" s="451"/>
      <c r="MPD17" s="451"/>
      <c r="MPE17" s="451"/>
      <c r="MPF17" s="451"/>
      <c r="MPG17" s="451"/>
      <c r="MPH17" s="451"/>
      <c r="MPI17" s="451"/>
      <c r="MPJ17" s="451"/>
      <c r="MPK17" s="451"/>
      <c r="MPL17" s="451"/>
      <c r="MPM17" s="451"/>
      <c r="MPN17" s="451"/>
      <c r="MPO17" s="451"/>
      <c r="MPP17" s="451"/>
      <c r="MPQ17" s="451"/>
      <c r="MPR17" s="451"/>
      <c r="MPS17" s="451"/>
      <c r="MPT17" s="451"/>
      <c r="MPU17" s="451"/>
      <c r="MPV17" s="451"/>
      <c r="MPW17" s="451"/>
      <c r="MPX17" s="451"/>
      <c r="MPY17" s="451"/>
      <c r="MPZ17" s="451"/>
      <c r="MQA17" s="451"/>
      <c r="MQB17" s="451"/>
      <c r="MQC17" s="451"/>
      <c r="MQD17" s="451"/>
      <c r="MQE17" s="451"/>
      <c r="MQF17" s="451"/>
      <c r="MQG17" s="451"/>
      <c r="MQH17" s="451"/>
      <c r="MQI17" s="451"/>
      <c r="MQJ17" s="451"/>
      <c r="MQK17" s="451"/>
      <c r="MQL17" s="451"/>
      <c r="MQM17" s="451"/>
      <c r="MQN17" s="451"/>
      <c r="MQO17" s="451"/>
      <c r="MQP17" s="451"/>
      <c r="MQQ17" s="451"/>
      <c r="MQR17" s="451"/>
      <c r="MQS17" s="451"/>
      <c r="MQT17" s="451"/>
      <c r="MQU17" s="451"/>
      <c r="MQV17" s="451"/>
      <c r="MQW17" s="451"/>
      <c r="MQX17" s="451"/>
      <c r="MQY17" s="451"/>
      <c r="MQZ17" s="451"/>
      <c r="MRA17" s="451"/>
      <c r="MRB17" s="451"/>
      <c r="MRC17" s="451"/>
      <c r="MRD17" s="451"/>
      <c r="MRE17" s="451"/>
      <c r="MRF17" s="451"/>
      <c r="MRG17" s="451"/>
      <c r="MRH17" s="451"/>
      <c r="MRI17" s="451"/>
      <c r="MRJ17" s="451"/>
      <c r="MRK17" s="451"/>
      <c r="MRL17" s="451"/>
      <c r="MRM17" s="451"/>
      <c r="MRN17" s="451"/>
      <c r="MRO17" s="451"/>
      <c r="MRP17" s="451"/>
      <c r="MRQ17" s="451"/>
      <c r="MRR17" s="451"/>
      <c r="MRS17" s="451"/>
      <c r="MRT17" s="451"/>
      <c r="MRU17" s="451"/>
      <c r="MRV17" s="451"/>
      <c r="MRW17" s="451"/>
      <c r="MRX17" s="451"/>
      <c r="MRY17" s="451"/>
      <c r="MRZ17" s="451"/>
      <c r="MSA17" s="451"/>
      <c r="MSB17" s="451"/>
      <c r="MSC17" s="451"/>
      <c r="MSD17" s="451"/>
      <c r="MSE17" s="451"/>
      <c r="MSF17" s="451"/>
      <c r="MSG17" s="451"/>
      <c r="MSH17" s="451"/>
      <c r="MSI17" s="451"/>
      <c r="MSJ17" s="451"/>
      <c r="MSK17" s="451"/>
      <c r="MSL17" s="451"/>
      <c r="MSM17" s="451"/>
      <c r="MSN17" s="451"/>
      <c r="MSO17" s="451"/>
      <c r="MSP17" s="451"/>
      <c r="MSQ17" s="451"/>
      <c r="MSR17" s="451"/>
      <c r="MSS17" s="451"/>
      <c r="MST17" s="451"/>
      <c r="MSU17" s="451"/>
      <c r="MSV17" s="451"/>
      <c r="MSW17" s="451"/>
      <c r="MSX17" s="451"/>
      <c r="MSY17" s="451"/>
      <c r="MSZ17" s="451"/>
      <c r="MTA17" s="451"/>
      <c r="MTB17" s="451"/>
      <c r="MTC17" s="451"/>
      <c r="MTD17" s="451"/>
      <c r="MTE17" s="451"/>
      <c r="MTF17" s="451"/>
      <c r="MTG17" s="451"/>
      <c r="MTH17" s="451"/>
      <c r="MTI17" s="451"/>
      <c r="MTJ17" s="451"/>
      <c r="MTK17" s="451"/>
      <c r="MTL17" s="451"/>
      <c r="MTM17" s="451"/>
      <c r="MTN17" s="451"/>
      <c r="MTO17" s="451"/>
      <c r="MTP17" s="451"/>
      <c r="MTQ17" s="451"/>
      <c r="MTR17" s="451"/>
      <c r="MTS17" s="451"/>
      <c r="MTT17" s="451"/>
      <c r="MTU17" s="451"/>
      <c r="MTV17" s="451"/>
      <c r="MTW17" s="451"/>
      <c r="MTX17" s="451"/>
      <c r="MTY17" s="451"/>
      <c r="MTZ17" s="451"/>
      <c r="MUA17" s="451"/>
      <c r="MUB17" s="451"/>
      <c r="MUC17" s="451"/>
      <c r="MUD17" s="451"/>
      <c r="MUE17" s="451"/>
      <c r="MUF17" s="451"/>
      <c r="MUG17" s="451"/>
      <c r="MUH17" s="451"/>
      <c r="MUI17" s="451"/>
      <c r="MUJ17" s="451"/>
      <c r="MUK17" s="451"/>
      <c r="MUL17" s="451"/>
      <c r="MUM17" s="451"/>
      <c r="MUN17" s="451"/>
      <c r="MUO17" s="451"/>
      <c r="MUP17" s="451"/>
      <c r="MUQ17" s="451"/>
      <c r="MUR17" s="451"/>
      <c r="MUS17" s="451"/>
      <c r="MUT17" s="451"/>
      <c r="MUU17" s="451"/>
      <c r="MUV17" s="451"/>
      <c r="MUW17" s="451"/>
      <c r="MUX17" s="451"/>
      <c r="MUY17" s="451"/>
      <c r="MUZ17" s="451"/>
      <c r="MVA17" s="451"/>
      <c r="MVB17" s="451"/>
      <c r="MVC17" s="451"/>
      <c r="MVD17" s="451"/>
      <c r="MVE17" s="451"/>
      <c r="MVF17" s="451"/>
      <c r="MVG17" s="451"/>
      <c r="MVH17" s="451"/>
      <c r="MVI17" s="451"/>
      <c r="MVJ17" s="451"/>
      <c r="MVK17" s="451"/>
      <c r="MVL17" s="451"/>
      <c r="MVM17" s="451"/>
      <c r="MVN17" s="451"/>
      <c r="MVO17" s="451"/>
      <c r="MVP17" s="451"/>
      <c r="MVQ17" s="451"/>
      <c r="MVR17" s="451"/>
      <c r="MVS17" s="451"/>
      <c r="MVT17" s="451"/>
      <c r="MVU17" s="451"/>
      <c r="MVV17" s="451"/>
      <c r="MVW17" s="451"/>
      <c r="MVX17" s="451"/>
      <c r="MVY17" s="451"/>
      <c r="MVZ17" s="451"/>
      <c r="MWA17" s="451"/>
      <c r="MWB17" s="451"/>
      <c r="MWC17" s="451"/>
      <c r="MWD17" s="451"/>
      <c r="MWE17" s="451"/>
      <c r="MWF17" s="451"/>
      <c r="MWG17" s="451"/>
      <c r="MWH17" s="451"/>
      <c r="MWI17" s="451"/>
      <c r="MWJ17" s="451"/>
      <c r="MWK17" s="451"/>
      <c r="MWL17" s="451"/>
      <c r="MWM17" s="451"/>
      <c r="MWN17" s="451"/>
      <c r="MWO17" s="451"/>
      <c r="MWP17" s="451"/>
      <c r="MWQ17" s="451"/>
      <c r="MWR17" s="451"/>
      <c r="MWS17" s="451"/>
      <c r="MWT17" s="451"/>
      <c r="MWU17" s="451"/>
      <c r="MWV17" s="451"/>
      <c r="MWW17" s="451"/>
      <c r="MWX17" s="451"/>
      <c r="MWY17" s="451"/>
      <c r="MWZ17" s="451"/>
      <c r="MXA17" s="451"/>
      <c r="MXB17" s="451"/>
      <c r="MXC17" s="451"/>
      <c r="MXD17" s="451"/>
      <c r="MXE17" s="451"/>
      <c r="MXF17" s="451"/>
      <c r="MXG17" s="451"/>
      <c r="MXH17" s="451"/>
      <c r="MXI17" s="451"/>
      <c r="MXJ17" s="451"/>
      <c r="MXK17" s="451"/>
      <c r="MXL17" s="451"/>
      <c r="MXM17" s="451"/>
      <c r="MXN17" s="451"/>
      <c r="MXO17" s="451"/>
      <c r="MXP17" s="451"/>
      <c r="MXQ17" s="451"/>
      <c r="MXR17" s="451"/>
      <c r="MXS17" s="451"/>
      <c r="MXT17" s="451"/>
      <c r="MXU17" s="451"/>
      <c r="MXV17" s="451"/>
      <c r="MXW17" s="451"/>
      <c r="MXX17" s="451"/>
      <c r="MXY17" s="451"/>
      <c r="MXZ17" s="451"/>
      <c r="MYA17" s="451"/>
      <c r="MYB17" s="451"/>
      <c r="MYC17" s="451"/>
      <c r="MYD17" s="451"/>
      <c r="MYE17" s="451"/>
      <c r="MYF17" s="451"/>
      <c r="MYG17" s="451"/>
      <c r="MYH17" s="451"/>
      <c r="MYI17" s="451"/>
      <c r="MYJ17" s="451"/>
      <c r="MYK17" s="451"/>
      <c r="MYL17" s="451"/>
      <c r="MYM17" s="451"/>
      <c r="MYN17" s="451"/>
      <c r="MYO17" s="451"/>
      <c r="MYP17" s="451"/>
      <c r="MYQ17" s="451"/>
      <c r="MYR17" s="451"/>
      <c r="MYS17" s="451"/>
      <c r="MYT17" s="451"/>
      <c r="MYU17" s="451"/>
      <c r="MYV17" s="451"/>
      <c r="MYW17" s="451"/>
      <c r="MYX17" s="451"/>
      <c r="MYY17" s="451"/>
      <c r="MYZ17" s="451"/>
      <c r="MZA17" s="451"/>
      <c r="MZB17" s="451"/>
      <c r="MZC17" s="451"/>
      <c r="MZD17" s="451"/>
      <c r="MZE17" s="451"/>
      <c r="MZF17" s="451"/>
      <c r="MZG17" s="451"/>
      <c r="MZH17" s="451"/>
      <c r="MZI17" s="451"/>
      <c r="MZJ17" s="451"/>
      <c r="MZK17" s="451"/>
      <c r="MZL17" s="451"/>
      <c r="MZM17" s="451"/>
      <c r="MZN17" s="451"/>
      <c r="MZO17" s="451"/>
      <c r="MZP17" s="451"/>
      <c r="MZQ17" s="451"/>
      <c r="MZR17" s="451"/>
      <c r="MZS17" s="451"/>
      <c r="MZT17" s="451"/>
      <c r="MZU17" s="451"/>
      <c r="MZV17" s="451"/>
      <c r="MZW17" s="451"/>
      <c r="MZX17" s="451"/>
      <c r="MZY17" s="451"/>
      <c r="MZZ17" s="451"/>
      <c r="NAA17" s="451"/>
      <c r="NAB17" s="451"/>
      <c r="NAC17" s="451"/>
      <c r="NAD17" s="451"/>
      <c r="NAE17" s="451"/>
      <c r="NAF17" s="451"/>
      <c r="NAG17" s="451"/>
      <c r="NAH17" s="451"/>
      <c r="NAI17" s="451"/>
      <c r="NAJ17" s="451"/>
      <c r="NAK17" s="451"/>
      <c r="NAL17" s="451"/>
      <c r="NAM17" s="451"/>
      <c r="NAN17" s="451"/>
      <c r="NAO17" s="451"/>
      <c r="NAP17" s="451"/>
      <c r="NAQ17" s="451"/>
      <c r="NAR17" s="451"/>
      <c r="NAS17" s="451"/>
      <c r="NAT17" s="451"/>
      <c r="NAU17" s="451"/>
      <c r="NAV17" s="451"/>
      <c r="NAW17" s="451"/>
      <c r="NAX17" s="451"/>
      <c r="NAY17" s="451"/>
      <c r="NAZ17" s="451"/>
      <c r="NBA17" s="451"/>
      <c r="NBB17" s="451"/>
      <c r="NBC17" s="451"/>
      <c r="NBD17" s="451"/>
      <c r="NBE17" s="451"/>
      <c r="NBF17" s="451"/>
      <c r="NBG17" s="451"/>
      <c r="NBH17" s="451"/>
      <c r="NBI17" s="451"/>
      <c r="NBJ17" s="451"/>
      <c r="NBK17" s="451"/>
      <c r="NBL17" s="451"/>
      <c r="NBM17" s="451"/>
      <c r="NBN17" s="451"/>
      <c r="NBO17" s="451"/>
      <c r="NBP17" s="451"/>
      <c r="NBQ17" s="451"/>
      <c r="NBR17" s="451"/>
      <c r="NBS17" s="451"/>
      <c r="NBT17" s="451"/>
      <c r="NBU17" s="451"/>
      <c r="NBV17" s="451"/>
      <c r="NBW17" s="451"/>
      <c r="NBX17" s="451"/>
      <c r="NBY17" s="451"/>
      <c r="NBZ17" s="451"/>
      <c r="NCA17" s="451"/>
      <c r="NCB17" s="451"/>
      <c r="NCC17" s="451"/>
      <c r="NCD17" s="451"/>
      <c r="NCE17" s="451"/>
      <c r="NCF17" s="451"/>
      <c r="NCG17" s="451"/>
      <c r="NCH17" s="451"/>
      <c r="NCI17" s="451"/>
      <c r="NCJ17" s="451"/>
      <c r="NCK17" s="451"/>
      <c r="NCL17" s="451"/>
      <c r="NCM17" s="451"/>
      <c r="NCN17" s="451"/>
      <c r="NCO17" s="451"/>
      <c r="NCP17" s="451"/>
      <c r="NCQ17" s="451"/>
      <c r="NCR17" s="451"/>
      <c r="NCS17" s="451"/>
      <c r="NCT17" s="451"/>
      <c r="NCU17" s="451"/>
      <c r="NCV17" s="451"/>
      <c r="NCW17" s="451"/>
      <c r="NCX17" s="451"/>
      <c r="NCY17" s="451"/>
      <c r="NCZ17" s="451"/>
      <c r="NDA17" s="451"/>
      <c r="NDB17" s="451"/>
      <c r="NDC17" s="451"/>
      <c r="NDD17" s="451"/>
      <c r="NDE17" s="451"/>
      <c r="NDF17" s="451"/>
      <c r="NDG17" s="451"/>
      <c r="NDH17" s="451"/>
      <c r="NDI17" s="451"/>
      <c r="NDJ17" s="451"/>
      <c r="NDK17" s="451"/>
      <c r="NDL17" s="451"/>
      <c r="NDM17" s="451"/>
      <c r="NDN17" s="451"/>
      <c r="NDO17" s="451"/>
      <c r="NDP17" s="451"/>
      <c r="NDQ17" s="451"/>
      <c r="NDR17" s="451"/>
      <c r="NDS17" s="451"/>
      <c r="NDT17" s="451"/>
      <c r="NDU17" s="451"/>
      <c r="NDV17" s="451"/>
      <c r="NDW17" s="451"/>
      <c r="NDX17" s="451"/>
      <c r="NDY17" s="451"/>
      <c r="NDZ17" s="451"/>
      <c r="NEA17" s="451"/>
      <c r="NEB17" s="451"/>
      <c r="NEC17" s="451"/>
      <c r="NED17" s="451"/>
      <c r="NEE17" s="451"/>
      <c r="NEF17" s="451"/>
      <c r="NEG17" s="451"/>
      <c r="NEH17" s="451"/>
      <c r="NEI17" s="451"/>
      <c r="NEJ17" s="451"/>
      <c r="NEK17" s="451"/>
      <c r="NEL17" s="451"/>
      <c r="NEM17" s="451"/>
      <c r="NEN17" s="451"/>
      <c r="NEO17" s="451"/>
      <c r="NEP17" s="451"/>
      <c r="NEQ17" s="451"/>
      <c r="NER17" s="451"/>
      <c r="NES17" s="451"/>
      <c r="NET17" s="451"/>
      <c r="NEU17" s="451"/>
      <c r="NEV17" s="451"/>
      <c r="NEW17" s="451"/>
      <c r="NEX17" s="451"/>
      <c r="NEY17" s="451"/>
      <c r="NEZ17" s="451"/>
      <c r="NFA17" s="451"/>
      <c r="NFB17" s="451"/>
      <c r="NFC17" s="451"/>
      <c r="NFD17" s="451"/>
      <c r="NFE17" s="451"/>
      <c r="NFF17" s="451"/>
      <c r="NFG17" s="451"/>
      <c r="NFH17" s="451"/>
      <c r="NFI17" s="451"/>
      <c r="NFJ17" s="451"/>
      <c r="NFK17" s="451"/>
      <c r="NFL17" s="451"/>
      <c r="NFM17" s="451"/>
      <c r="NFN17" s="451"/>
      <c r="NFO17" s="451"/>
      <c r="NFP17" s="451"/>
      <c r="NFQ17" s="451"/>
      <c r="NFR17" s="451"/>
      <c r="NFS17" s="451"/>
      <c r="NFT17" s="451"/>
      <c r="NFU17" s="451"/>
      <c r="NFV17" s="451"/>
      <c r="NFW17" s="451"/>
      <c r="NFX17" s="451"/>
      <c r="NFY17" s="451"/>
      <c r="NFZ17" s="451"/>
      <c r="NGA17" s="451"/>
      <c r="NGB17" s="451"/>
      <c r="NGC17" s="451"/>
      <c r="NGD17" s="451"/>
      <c r="NGE17" s="451"/>
      <c r="NGF17" s="451"/>
      <c r="NGG17" s="451"/>
      <c r="NGH17" s="451"/>
      <c r="NGI17" s="451"/>
      <c r="NGJ17" s="451"/>
      <c r="NGK17" s="451"/>
      <c r="NGL17" s="451"/>
      <c r="NGM17" s="451"/>
      <c r="NGN17" s="451"/>
      <c r="NGO17" s="451"/>
      <c r="NGP17" s="451"/>
      <c r="NGQ17" s="451"/>
      <c r="NGR17" s="451"/>
      <c r="NGS17" s="451"/>
      <c r="NGT17" s="451"/>
      <c r="NGU17" s="451"/>
      <c r="NGV17" s="451"/>
      <c r="NGW17" s="451"/>
      <c r="NGX17" s="451"/>
      <c r="NGY17" s="451"/>
      <c r="NGZ17" s="451"/>
      <c r="NHA17" s="451"/>
      <c r="NHB17" s="451"/>
      <c r="NHC17" s="451"/>
      <c r="NHD17" s="451"/>
      <c r="NHE17" s="451"/>
      <c r="NHF17" s="451"/>
      <c r="NHG17" s="451"/>
      <c r="NHH17" s="451"/>
      <c r="NHI17" s="451"/>
      <c r="NHJ17" s="451"/>
      <c r="NHK17" s="451"/>
      <c r="NHL17" s="451"/>
      <c r="NHM17" s="451"/>
      <c r="NHN17" s="451"/>
      <c r="NHO17" s="451"/>
      <c r="NHP17" s="451"/>
      <c r="NHQ17" s="451"/>
      <c r="NHR17" s="451"/>
      <c r="NHS17" s="451"/>
      <c r="NHT17" s="451"/>
      <c r="NHU17" s="451"/>
      <c r="NHV17" s="451"/>
      <c r="NHW17" s="451"/>
      <c r="NHX17" s="451"/>
      <c r="NHY17" s="451"/>
      <c r="NHZ17" s="451"/>
      <c r="NIA17" s="451"/>
      <c r="NIB17" s="451"/>
      <c r="NIC17" s="451"/>
      <c r="NID17" s="451"/>
      <c r="NIE17" s="451"/>
      <c r="NIF17" s="451"/>
      <c r="NIG17" s="451"/>
      <c r="NIH17" s="451"/>
      <c r="NII17" s="451"/>
      <c r="NIJ17" s="451"/>
      <c r="NIK17" s="451"/>
      <c r="NIL17" s="451"/>
      <c r="NIM17" s="451"/>
      <c r="NIN17" s="451"/>
      <c r="NIO17" s="451"/>
      <c r="NIP17" s="451"/>
      <c r="NIQ17" s="451"/>
      <c r="NIR17" s="451"/>
      <c r="NIS17" s="451"/>
      <c r="NIT17" s="451"/>
      <c r="NIU17" s="451"/>
      <c r="NIV17" s="451"/>
      <c r="NIW17" s="451"/>
      <c r="NIX17" s="451"/>
      <c r="NIY17" s="451"/>
      <c r="NIZ17" s="451"/>
      <c r="NJA17" s="451"/>
      <c r="NJB17" s="451"/>
      <c r="NJC17" s="451"/>
      <c r="NJD17" s="451"/>
      <c r="NJE17" s="451"/>
      <c r="NJF17" s="451"/>
      <c r="NJG17" s="451"/>
      <c r="NJH17" s="451"/>
      <c r="NJI17" s="451"/>
      <c r="NJJ17" s="451"/>
      <c r="NJK17" s="451"/>
      <c r="NJL17" s="451"/>
      <c r="NJM17" s="451"/>
      <c r="NJN17" s="451"/>
      <c r="NJO17" s="451"/>
      <c r="NJP17" s="451"/>
      <c r="NJQ17" s="451"/>
      <c r="NJR17" s="451"/>
      <c r="NJS17" s="451"/>
      <c r="NJT17" s="451"/>
      <c r="NJU17" s="451"/>
      <c r="NJV17" s="451"/>
      <c r="NJW17" s="451"/>
      <c r="NJX17" s="451"/>
      <c r="NJY17" s="451"/>
      <c r="NJZ17" s="451"/>
      <c r="NKA17" s="451"/>
      <c r="NKB17" s="451"/>
      <c r="NKC17" s="451"/>
      <c r="NKD17" s="451"/>
      <c r="NKE17" s="451"/>
      <c r="NKF17" s="451"/>
      <c r="NKG17" s="451"/>
      <c r="NKH17" s="451"/>
      <c r="NKI17" s="451"/>
      <c r="NKJ17" s="451"/>
      <c r="NKK17" s="451"/>
      <c r="NKL17" s="451"/>
      <c r="NKM17" s="451"/>
      <c r="NKN17" s="451"/>
      <c r="NKO17" s="451"/>
      <c r="NKP17" s="451"/>
      <c r="NKQ17" s="451"/>
      <c r="NKR17" s="451"/>
      <c r="NKS17" s="451"/>
      <c r="NKT17" s="451"/>
      <c r="NKU17" s="451"/>
      <c r="NKV17" s="451"/>
      <c r="NKW17" s="451"/>
      <c r="NKX17" s="451"/>
      <c r="NKY17" s="451"/>
      <c r="NKZ17" s="451"/>
      <c r="NLA17" s="451"/>
      <c r="NLB17" s="451"/>
      <c r="NLC17" s="451"/>
      <c r="NLD17" s="451"/>
      <c r="NLE17" s="451"/>
      <c r="NLF17" s="451"/>
      <c r="NLG17" s="451"/>
      <c r="NLH17" s="451"/>
      <c r="NLI17" s="451"/>
      <c r="NLJ17" s="451"/>
      <c r="NLK17" s="451"/>
      <c r="NLL17" s="451"/>
      <c r="NLM17" s="451"/>
      <c r="NLN17" s="451"/>
      <c r="NLO17" s="451"/>
      <c r="NLP17" s="451"/>
      <c r="NLQ17" s="451"/>
      <c r="NLR17" s="451"/>
      <c r="NLS17" s="451"/>
      <c r="NLT17" s="451"/>
      <c r="NLU17" s="451"/>
      <c r="NLV17" s="451"/>
      <c r="NLW17" s="451"/>
      <c r="NLX17" s="451"/>
      <c r="NLY17" s="451"/>
      <c r="NLZ17" s="451"/>
      <c r="NMA17" s="451"/>
      <c r="NMB17" s="451"/>
      <c r="NMC17" s="451"/>
      <c r="NMD17" s="451"/>
      <c r="NME17" s="451"/>
      <c r="NMF17" s="451"/>
      <c r="NMG17" s="451"/>
      <c r="NMH17" s="451"/>
      <c r="NMI17" s="451"/>
      <c r="NMJ17" s="451"/>
      <c r="NMK17" s="451"/>
      <c r="NML17" s="451"/>
      <c r="NMM17" s="451"/>
      <c r="NMN17" s="451"/>
      <c r="NMO17" s="451"/>
      <c r="NMP17" s="451"/>
      <c r="NMQ17" s="451"/>
      <c r="NMR17" s="451"/>
      <c r="NMS17" s="451"/>
      <c r="NMT17" s="451"/>
      <c r="NMU17" s="451"/>
      <c r="NMV17" s="451"/>
      <c r="NMW17" s="451"/>
      <c r="NMX17" s="451"/>
      <c r="NMY17" s="451"/>
      <c r="NMZ17" s="451"/>
      <c r="NNA17" s="451"/>
      <c r="NNB17" s="451"/>
      <c r="NNC17" s="451"/>
      <c r="NND17" s="451"/>
      <c r="NNE17" s="451"/>
      <c r="NNF17" s="451"/>
      <c r="NNG17" s="451"/>
      <c r="NNH17" s="451"/>
      <c r="NNI17" s="451"/>
      <c r="NNJ17" s="451"/>
      <c r="NNK17" s="451"/>
      <c r="NNL17" s="451"/>
      <c r="NNM17" s="451"/>
      <c r="NNN17" s="451"/>
      <c r="NNO17" s="451"/>
      <c r="NNP17" s="451"/>
      <c r="NNQ17" s="451"/>
      <c r="NNR17" s="451"/>
      <c r="NNS17" s="451"/>
      <c r="NNT17" s="451"/>
      <c r="NNU17" s="451"/>
      <c r="NNV17" s="451"/>
      <c r="NNW17" s="451"/>
      <c r="NNX17" s="451"/>
      <c r="NNY17" s="451"/>
      <c r="NNZ17" s="451"/>
      <c r="NOA17" s="451"/>
      <c r="NOB17" s="451"/>
      <c r="NOC17" s="451"/>
      <c r="NOD17" s="451"/>
      <c r="NOE17" s="451"/>
      <c r="NOF17" s="451"/>
      <c r="NOG17" s="451"/>
      <c r="NOH17" s="451"/>
      <c r="NOI17" s="451"/>
      <c r="NOJ17" s="451"/>
      <c r="NOK17" s="451"/>
      <c r="NOL17" s="451"/>
      <c r="NOM17" s="451"/>
      <c r="NON17" s="451"/>
      <c r="NOO17" s="451"/>
      <c r="NOP17" s="451"/>
      <c r="NOQ17" s="451"/>
      <c r="NOR17" s="451"/>
      <c r="NOS17" s="451"/>
      <c r="NOT17" s="451"/>
      <c r="NOU17" s="451"/>
      <c r="NOV17" s="451"/>
      <c r="NOW17" s="451"/>
      <c r="NOX17" s="451"/>
      <c r="NOY17" s="451"/>
      <c r="NOZ17" s="451"/>
      <c r="NPA17" s="451"/>
      <c r="NPB17" s="451"/>
      <c r="NPC17" s="451"/>
      <c r="NPD17" s="451"/>
      <c r="NPE17" s="451"/>
      <c r="NPF17" s="451"/>
      <c r="NPG17" s="451"/>
      <c r="NPH17" s="451"/>
      <c r="NPI17" s="451"/>
      <c r="NPJ17" s="451"/>
      <c r="NPK17" s="451"/>
      <c r="NPL17" s="451"/>
      <c r="NPM17" s="451"/>
      <c r="NPN17" s="451"/>
      <c r="NPO17" s="451"/>
      <c r="NPP17" s="451"/>
      <c r="NPQ17" s="451"/>
      <c r="NPR17" s="451"/>
      <c r="NPS17" s="451"/>
      <c r="NPT17" s="451"/>
      <c r="NPU17" s="451"/>
      <c r="NPV17" s="451"/>
      <c r="NPW17" s="451"/>
      <c r="NPX17" s="451"/>
      <c r="NPY17" s="451"/>
      <c r="NPZ17" s="451"/>
      <c r="NQA17" s="451"/>
      <c r="NQB17" s="451"/>
      <c r="NQC17" s="451"/>
      <c r="NQD17" s="451"/>
      <c r="NQE17" s="451"/>
      <c r="NQF17" s="451"/>
      <c r="NQG17" s="451"/>
      <c r="NQH17" s="451"/>
      <c r="NQI17" s="451"/>
      <c r="NQJ17" s="451"/>
      <c r="NQK17" s="451"/>
      <c r="NQL17" s="451"/>
      <c r="NQM17" s="451"/>
      <c r="NQN17" s="451"/>
      <c r="NQO17" s="451"/>
      <c r="NQP17" s="451"/>
      <c r="NQQ17" s="451"/>
      <c r="NQR17" s="451"/>
      <c r="NQS17" s="451"/>
      <c r="NQT17" s="451"/>
      <c r="NQU17" s="451"/>
      <c r="NQV17" s="451"/>
      <c r="NQW17" s="451"/>
      <c r="NQX17" s="451"/>
      <c r="NQY17" s="451"/>
      <c r="NQZ17" s="451"/>
      <c r="NRA17" s="451"/>
      <c r="NRB17" s="451"/>
      <c r="NRC17" s="451"/>
      <c r="NRD17" s="451"/>
      <c r="NRE17" s="451"/>
      <c r="NRF17" s="451"/>
      <c r="NRG17" s="451"/>
      <c r="NRH17" s="451"/>
      <c r="NRI17" s="451"/>
      <c r="NRJ17" s="451"/>
      <c r="NRK17" s="451"/>
      <c r="NRL17" s="451"/>
      <c r="NRM17" s="451"/>
      <c r="NRN17" s="451"/>
      <c r="NRO17" s="451"/>
      <c r="NRP17" s="451"/>
      <c r="NRQ17" s="451"/>
      <c r="NRR17" s="451"/>
      <c r="NRS17" s="451"/>
      <c r="NRT17" s="451"/>
      <c r="NRU17" s="451"/>
      <c r="NRV17" s="451"/>
      <c r="NRW17" s="451"/>
      <c r="NRX17" s="451"/>
      <c r="NRY17" s="451"/>
      <c r="NRZ17" s="451"/>
      <c r="NSA17" s="451"/>
      <c r="NSB17" s="451"/>
      <c r="NSC17" s="451"/>
      <c r="NSD17" s="451"/>
      <c r="NSE17" s="451"/>
      <c r="NSF17" s="451"/>
      <c r="NSG17" s="451"/>
      <c r="NSH17" s="451"/>
      <c r="NSI17" s="451"/>
      <c r="NSJ17" s="451"/>
      <c r="NSK17" s="451"/>
      <c r="NSL17" s="451"/>
      <c r="NSM17" s="451"/>
      <c r="NSN17" s="451"/>
      <c r="NSO17" s="451"/>
      <c r="NSP17" s="451"/>
      <c r="NSQ17" s="451"/>
      <c r="NSR17" s="451"/>
      <c r="NSS17" s="451"/>
      <c r="NST17" s="451"/>
      <c r="NSU17" s="451"/>
      <c r="NSV17" s="451"/>
      <c r="NSW17" s="451"/>
      <c r="NSX17" s="451"/>
      <c r="NSY17" s="451"/>
      <c r="NSZ17" s="451"/>
      <c r="NTA17" s="451"/>
      <c r="NTB17" s="451"/>
      <c r="NTC17" s="451"/>
      <c r="NTD17" s="451"/>
      <c r="NTE17" s="451"/>
      <c r="NTF17" s="451"/>
      <c r="NTG17" s="451"/>
      <c r="NTH17" s="451"/>
      <c r="NTI17" s="451"/>
      <c r="NTJ17" s="451"/>
      <c r="NTK17" s="451"/>
      <c r="NTL17" s="451"/>
      <c r="NTM17" s="451"/>
      <c r="NTN17" s="451"/>
      <c r="NTO17" s="451"/>
      <c r="NTP17" s="451"/>
      <c r="NTQ17" s="451"/>
      <c r="NTR17" s="451"/>
      <c r="NTS17" s="451"/>
      <c r="NTT17" s="451"/>
      <c r="NTU17" s="451"/>
      <c r="NTV17" s="451"/>
      <c r="NTW17" s="451"/>
      <c r="NTX17" s="451"/>
      <c r="NTY17" s="451"/>
      <c r="NTZ17" s="451"/>
      <c r="NUA17" s="451"/>
      <c r="NUB17" s="451"/>
      <c r="NUC17" s="451"/>
      <c r="NUD17" s="451"/>
      <c r="NUE17" s="451"/>
      <c r="NUF17" s="451"/>
      <c r="NUG17" s="451"/>
      <c r="NUH17" s="451"/>
      <c r="NUI17" s="451"/>
      <c r="NUJ17" s="451"/>
      <c r="NUK17" s="451"/>
      <c r="NUL17" s="451"/>
      <c r="NUM17" s="451"/>
      <c r="NUN17" s="451"/>
      <c r="NUO17" s="451"/>
      <c r="NUP17" s="451"/>
      <c r="NUQ17" s="451"/>
      <c r="NUR17" s="451"/>
      <c r="NUS17" s="451"/>
      <c r="NUT17" s="451"/>
      <c r="NUU17" s="451"/>
      <c r="NUV17" s="451"/>
      <c r="NUW17" s="451"/>
      <c r="NUX17" s="451"/>
      <c r="NUY17" s="451"/>
      <c r="NUZ17" s="451"/>
      <c r="NVA17" s="451"/>
      <c r="NVB17" s="451"/>
      <c r="NVC17" s="451"/>
      <c r="NVD17" s="451"/>
      <c r="NVE17" s="451"/>
      <c r="NVF17" s="451"/>
      <c r="NVG17" s="451"/>
      <c r="NVH17" s="451"/>
      <c r="NVI17" s="451"/>
      <c r="NVJ17" s="451"/>
      <c r="NVK17" s="451"/>
      <c r="NVL17" s="451"/>
      <c r="NVM17" s="451"/>
      <c r="NVN17" s="451"/>
      <c r="NVO17" s="451"/>
      <c r="NVP17" s="451"/>
      <c r="NVQ17" s="451"/>
      <c r="NVR17" s="451"/>
      <c r="NVS17" s="451"/>
      <c r="NVT17" s="451"/>
      <c r="NVU17" s="451"/>
      <c r="NVV17" s="451"/>
      <c r="NVW17" s="451"/>
      <c r="NVX17" s="451"/>
      <c r="NVY17" s="451"/>
      <c r="NVZ17" s="451"/>
      <c r="NWA17" s="451"/>
      <c r="NWB17" s="451"/>
      <c r="NWC17" s="451"/>
      <c r="NWD17" s="451"/>
      <c r="NWE17" s="451"/>
      <c r="NWF17" s="451"/>
      <c r="NWG17" s="451"/>
      <c r="NWH17" s="451"/>
      <c r="NWI17" s="451"/>
      <c r="NWJ17" s="451"/>
      <c r="NWK17" s="451"/>
      <c r="NWL17" s="451"/>
      <c r="NWM17" s="451"/>
      <c r="NWN17" s="451"/>
      <c r="NWO17" s="451"/>
      <c r="NWP17" s="451"/>
      <c r="NWQ17" s="451"/>
      <c r="NWR17" s="451"/>
      <c r="NWS17" s="451"/>
      <c r="NWT17" s="451"/>
      <c r="NWU17" s="451"/>
      <c r="NWV17" s="451"/>
      <c r="NWW17" s="451"/>
      <c r="NWX17" s="451"/>
      <c r="NWY17" s="451"/>
      <c r="NWZ17" s="451"/>
      <c r="NXA17" s="451"/>
      <c r="NXB17" s="451"/>
      <c r="NXC17" s="451"/>
      <c r="NXD17" s="451"/>
      <c r="NXE17" s="451"/>
      <c r="NXF17" s="451"/>
      <c r="NXG17" s="451"/>
      <c r="NXH17" s="451"/>
      <c r="NXI17" s="451"/>
      <c r="NXJ17" s="451"/>
      <c r="NXK17" s="451"/>
      <c r="NXL17" s="451"/>
      <c r="NXM17" s="451"/>
      <c r="NXN17" s="451"/>
      <c r="NXO17" s="451"/>
      <c r="NXP17" s="451"/>
      <c r="NXQ17" s="451"/>
      <c r="NXR17" s="451"/>
      <c r="NXS17" s="451"/>
      <c r="NXT17" s="451"/>
      <c r="NXU17" s="451"/>
      <c r="NXV17" s="451"/>
      <c r="NXW17" s="451"/>
      <c r="NXX17" s="451"/>
      <c r="NXY17" s="451"/>
      <c r="NXZ17" s="451"/>
      <c r="NYA17" s="451"/>
      <c r="NYB17" s="451"/>
      <c r="NYC17" s="451"/>
      <c r="NYD17" s="451"/>
      <c r="NYE17" s="451"/>
      <c r="NYF17" s="451"/>
      <c r="NYG17" s="451"/>
      <c r="NYH17" s="451"/>
      <c r="NYI17" s="451"/>
      <c r="NYJ17" s="451"/>
      <c r="NYK17" s="451"/>
      <c r="NYL17" s="451"/>
      <c r="NYM17" s="451"/>
      <c r="NYN17" s="451"/>
      <c r="NYO17" s="451"/>
      <c r="NYP17" s="451"/>
      <c r="NYQ17" s="451"/>
      <c r="NYR17" s="451"/>
      <c r="NYS17" s="451"/>
      <c r="NYT17" s="451"/>
      <c r="NYU17" s="451"/>
      <c r="NYV17" s="451"/>
      <c r="NYW17" s="451"/>
      <c r="NYX17" s="451"/>
      <c r="NYY17" s="451"/>
      <c r="NYZ17" s="451"/>
      <c r="NZA17" s="451"/>
      <c r="NZB17" s="451"/>
      <c r="NZC17" s="451"/>
      <c r="NZD17" s="451"/>
      <c r="NZE17" s="451"/>
      <c r="NZF17" s="451"/>
      <c r="NZG17" s="451"/>
      <c r="NZH17" s="451"/>
      <c r="NZI17" s="451"/>
      <c r="NZJ17" s="451"/>
      <c r="NZK17" s="451"/>
      <c r="NZL17" s="451"/>
      <c r="NZM17" s="451"/>
      <c r="NZN17" s="451"/>
      <c r="NZO17" s="451"/>
      <c r="NZP17" s="451"/>
      <c r="NZQ17" s="451"/>
      <c r="NZR17" s="451"/>
      <c r="NZS17" s="451"/>
      <c r="NZT17" s="451"/>
      <c r="NZU17" s="451"/>
      <c r="NZV17" s="451"/>
      <c r="NZW17" s="451"/>
      <c r="NZX17" s="451"/>
      <c r="NZY17" s="451"/>
      <c r="NZZ17" s="451"/>
      <c r="OAA17" s="451"/>
      <c r="OAB17" s="451"/>
      <c r="OAC17" s="451"/>
      <c r="OAD17" s="451"/>
      <c r="OAE17" s="451"/>
      <c r="OAF17" s="451"/>
      <c r="OAG17" s="451"/>
      <c r="OAH17" s="451"/>
      <c r="OAI17" s="451"/>
      <c r="OAJ17" s="451"/>
      <c r="OAK17" s="451"/>
      <c r="OAL17" s="451"/>
      <c r="OAM17" s="451"/>
      <c r="OAN17" s="451"/>
      <c r="OAO17" s="451"/>
      <c r="OAP17" s="451"/>
      <c r="OAQ17" s="451"/>
      <c r="OAR17" s="451"/>
      <c r="OAS17" s="451"/>
      <c r="OAT17" s="451"/>
      <c r="OAU17" s="451"/>
      <c r="OAV17" s="451"/>
      <c r="OAW17" s="451"/>
      <c r="OAX17" s="451"/>
      <c r="OAY17" s="451"/>
      <c r="OAZ17" s="451"/>
      <c r="OBA17" s="451"/>
      <c r="OBB17" s="451"/>
      <c r="OBC17" s="451"/>
      <c r="OBD17" s="451"/>
      <c r="OBE17" s="451"/>
      <c r="OBF17" s="451"/>
      <c r="OBG17" s="451"/>
      <c r="OBH17" s="451"/>
      <c r="OBI17" s="451"/>
      <c r="OBJ17" s="451"/>
      <c r="OBK17" s="451"/>
      <c r="OBL17" s="451"/>
      <c r="OBM17" s="451"/>
      <c r="OBN17" s="451"/>
      <c r="OBO17" s="451"/>
      <c r="OBP17" s="451"/>
      <c r="OBQ17" s="451"/>
      <c r="OBR17" s="451"/>
      <c r="OBS17" s="451"/>
      <c r="OBT17" s="451"/>
      <c r="OBU17" s="451"/>
      <c r="OBV17" s="451"/>
      <c r="OBW17" s="451"/>
      <c r="OBX17" s="451"/>
      <c r="OBY17" s="451"/>
      <c r="OBZ17" s="451"/>
      <c r="OCA17" s="451"/>
      <c r="OCB17" s="451"/>
      <c r="OCC17" s="451"/>
      <c r="OCD17" s="451"/>
      <c r="OCE17" s="451"/>
      <c r="OCF17" s="451"/>
      <c r="OCG17" s="451"/>
      <c r="OCH17" s="451"/>
      <c r="OCI17" s="451"/>
      <c r="OCJ17" s="451"/>
      <c r="OCK17" s="451"/>
      <c r="OCL17" s="451"/>
      <c r="OCM17" s="451"/>
      <c r="OCN17" s="451"/>
      <c r="OCO17" s="451"/>
      <c r="OCP17" s="451"/>
      <c r="OCQ17" s="451"/>
      <c r="OCR17" s="451"/>
      <c r="OCS17" s="451"/>
      <c r="OCT17" s="451"/>
      <c r="OCU17" s="451"/>
      <c r="OCV17" s="451"/>
      <c r="OCW17" s="451"/>
      <c r="OCX17" s="451"/>
      <c r="OCY17" s="451"/>
      <c r="OCZ17" s="451"/>
      <c r="ODA17" s="451"/>
      <c r="ODB17" s="451"/>
      <c r="ODC17" s="451"/>
      <c r="ODD17" s="451"/>
      <c r="ODE17" s="451"/>
      <c r="ODF17" s="451"/>
      <c r="ODG17" s="451"/>
      <c r="ODH17" s="451"/>
      <c r="ODI17" s="451"/>
      <c r="ODJ17" s="451"/>
      <c r="ODK17" s="451"/>
      <c r="ODL17" s="451"/>
      <c r="ODM17" s="451"/>
      <c r="ODN17" s="451"/>
      <c r="ODO17" s="451"/>
      <c r="ODP17" s="451"/>
      <c r="ODQ17" s="451"/>
      <c r="ODR17" s="451"/>
      <c r="ODS17" s="451"/>
      <c r="ODT17" s="451"/>
      <c r="ODU17" s="451"/>
      <c r="ODV17" s="451"/>
      <c r="ODW17" s="451"/>
      <c r="ODX17" s="451"/>
      <c r="ODY17" s="451"/>
      <c r="ODZ17" s="451"/>
      <c r="OEA17" s="451"/>
      <c r="OEB17" s="451"/>
      <c r="OEC17" s="451"/>
      <c r="OED17" s="451"/>
      <c r="OEE17" s="451"/>
      <c r="OEF17" s="451"/>
      <c r="OEG17" s="451"/>
      <c r="OEH17" s="451"/>
      <c r="OEI17" s="451"/>
      <c r="OEJ17" s="451"/>
      <c r="OEK17" s="451"/>
      <c r="OEL17" s="451"/>
      <c r="OEM17" s="451"/>
      <c r="OEN17" s="451"/>
      <c r="OEO17" s="451"/>
      <c r="OEP17" s="451"/>
      <c r="OEQ17" s="451"/>
      <c r="OER17" s="451"/>
      <c r="OES17" s="451"/>
      <c r="OET17" s="451"/>
      <c r="OEU17" s="451"/>
      <c r="OEV17" s="451"/>
      <c r="OEW17" s="451"/>
      <c r="OEX17" s="451"/>
      <c r="OEY17" s="451"/>
      <c r="OEZ17" s="451"/>
      <c r="OFA17" s="451"/>
      <c r="OFB17" s="451"/>
      <c r="OFC17" s="451"/>
      <c r="OFD17" s="451"/>
      <c r="OFE17" s="451"/>
      <c r="OFF17" s="451"/>
      <c r="OFG17" s="451"/>
      <c r="OFH17" s="451"/>
      <c r="OFI17" s="451"/>
      <c r="OFJ17" s="451"/>
      <c r="OFK17" s="451"/>
      <c r="OFL17" s="451"/>
      <c r="OFM17" s="451"/>
      <c r="OFN17" s="451"/>
      <c r="OFO17" s="451"/>
      <c r="OFP17" s="451"/>
      <c r="OFQ17" s="451"/>
      <c r="OFR17" s="451"/>
      <c r="OFS17" s="451"/>
      <c r="OFT17" s="451"/>
      <c r="OFU17" s="451"/>
      <c r="OFV17" s="451"/>
      <c r="OFW17" s="451"/>
      <c r="OFX17" s="451"/>
      <c r="OFY17" s="451"/>
      <c r="OFZ17" s="451"/>
      <c r="OGA17" s="451"/>
      <c r="OGB17" s="451"/>
      <c r="OGC17" s="451"/>
      <c r="OGD17" s="451"/>
      <c r="OGE17" s="451"/>
      <c r="OGF17" s="451"/>
      <c r="OGG17" s="451"/>
      <c r="OGH17" s="451"/>
      <c r="OGI17" s="451"/>
      <c r="OGJ17" s="451"/>
      <c r="OGK17" s="451"/>
      <c r="OGL17" s="451"/>
      <c r="OGM17" s="451"/>
      <c r="OGN17" s="451"/>
      <c r="OGO17" s="451"/>
      <c r="OGP17" s="451"/>
      <c r="OGQ17" s="451"/>
      <c r="OGR17" s="451"/>
      <c r="OGS17" s="451"/>
      <c r="OGT17" s="451"/>
      <c r="OGU17" s="451"/>
      <c r="OGV17" s="451"/>
      <c r="OGW17" s="451"/>
      <c r="OGX17" s="451"/>
      <c r="OGY17" s="451"/>
      <c r="OGZ17" s="451"/>
      <c r="OHA17" s="451"/>
      <c r="OHB17" s="451"/>
      <c r="OHC17" s="451"/>
      <c r="OHD17" s="451"/>
      <c r="OHE17" s="451"/>
      <c r="OHF17" s="451"/>
      <c r="OHG17" s="451"/>
      <c r="OHH17" s="451"/>
      <c r="OHI17" s="451"/>
      <c r="OHJ17" s="451"/>
      <c r="OHK17" s="451"/>
      <c r="OHL17" s="451"/>
      <c r="OHM17" s="451"/>
      <c r="OHN17" s="451"/>
      <c r="OHO17" s="451"/>
      <c r="OHP17" s="451"/>
      <c r="OHQ17" s="451"/>
      <c r="OHR17" s="451"/>
      <c r="OHS17" s="451"/>
      <c r="OHT17" s="451"/>
      <c r="OHU17" s="451"/>
      <c r="OHV17" s="451"/>
      <c r="OHW17" s="451"/>
      <c r="OHX17" s="451"/>
      <c r="OHY17" s="451"/>
      <c r="OHZ17" s="451"/>
      <c r="OIA17" s="451"/>
      <c r="OIB17" s="451"/>
      <c r="OIC17" s="451"/>
      <c r="OID17" s="451"/>
      <c r="OIE17" s="451"/>
      <c r="OIF17" s="451"/>
      <c r="OIG17" s="451"/>
      <c r="OIH17" s="451"/>
      <c r="OII17" s="451"/>
      <c r="OIJ17" s="451"/>
      <c r="OIK17" s="451"/>
      <c r="OIL17" s="451"/>
      <c r="OIM17" s="451"/>
      <c r="OIN17" s="451"/>
      <c r="OIO17" s="451"/>
      <c r="OIP17" s="451"/>
      <c r="OIQ17" s="451"/>
      <c r="OIR17" s="451"/>
      <c r="OIS17" s="451"/>
      <c r="OIT17" s="451"/>
      <c r="OIU17" s="451"/>
      <c r="OIV17" s="451"/>
      <c r="OIW17" s="451"/>
      <c r="OIX17" s="451"/>
      <c r="OIY17" s="451"/>
      <c r="OIZ17" s="451"/>
      <c r="OJA17" s="451"/>
      <c r="OJB17" s="451"/>
      <c r="OJC17" s="451"/>
      <c r="OJD17" s="451"/>
      <c r="OJE17" s="451"/>
      <c r="OJF17" s="451"/>
      <c r="OJG17" s="451"/>
      <c r="OJH17" s="451"/>
      <c r="OJI17" s="451"/>
      <c r="OJJ17" s="451"/>
      <c r="OJK17" s="451"/>
      <c r="OJL17" s="451"/>
      <c r="OJM17" s="451"/>
      <c r="OJN17" s="451"/>
      <c r="OJO17" s="451"/>
      <c r="OJP17" s="451"/>
      <c r="OJQ17" s="451"/>
      <c r="OJR17" s="451"/>
      <c r="OJS17" s="451"/>
      <c r="OJT17" s="451"/>
      <c r="OJU17" s="451"/>
      <c r="OJV17" s="451"/>
      <c r="OJW17" s="451"/>
      <c r="OJX17" s="451"/>
      <c r="OJY17" s="451"/>
      <c r="OJZ17" s="451"/>
      <c r="OKA17" s="451"/>
      <c r="OKB17" s="451"/>
      <c r="OKC17" s="451"/>
      <c r="OKD17" s="451"/>
      <c r="OKE17" s="451"/>
      <c r="OKF17" s="451"/>
      <c r="OKG17" s="451"/>
      <c r="OKH17" s="451"/>
      <c r="OKI17" s="451"/>
      <c r="OKJ17" s="451"/>
      <c r="OKK17" s="451"/>
      <c r="OKL17" s="451"/>
      <c r="OKM17" s="451"/>
      <c r="OKN17" s="451"/>
      <c r="OKO17" s="451"/>
      <c r="OKP17" s="451"/>
      <c r="OKQ17" s="451"/>
      <c r="OKR17" s="451"/>
      <c r="OKS17" s="451"/>
      <c r="OKT17" s="451"/>
      <c r="OKU17" s="451"/>
      <c r="OKV17" s="451"/>
      <c r="OKW17" s="451"/>
      <c r="OKX17" s="451"/>
      <c r="OKY17" s="451"/>
      <c r="OKZ17" s="451"/>
      <c r="OLA17" s="451"/>
      <c r="OLB17" s="451"/>
      <c r="OLC17" s="451"/>
      <c r="OLD17" s="451"/>
      <c r="OLE17" s="451"/>
      <c r="OLF17" s="451"/>
      <c r="OLG17" s="451"/>
      <c r="OLH17" s="451"/>
      <c r="OLI17" s="451"/>
      <c r="OLJ17" s="451"/>
      <c r="OLK17" s="451"/>
      <c r="OLL17" s="451"/>
      <c r="OLM17" s="451"/>
      <c r="OLN17" s="451"/>
      <c r="OLO17" s="451"/>
      <c r="OLP17" s="451"/>
      <c r="OLQ17" s="451"/>
      <c r="OLR17" s="451"/>
      <c r="OLS17" s="451"/>
      <c r="OLT17" s="451"/>
      <c r="OLU17" s="451"/>
      <c r="OLV17" s="451"/>
      <c r="OLW17" s="451"/>
      <c r="OLX17" s="451"/>
      <c r="OLY17" s="451"/>
      <c r="OLZ17" s="451"/>
      <c r="OMA17" s="451"/>
      <c r="OMB17" s="451"/>
      <c r="OMC17" s="451"/>
      <c r="OMD17" s="451"/>
      <c r="OME17" s="451"/>
      <c r="OMF17" s="451"/>
      <c r="OMG17" s="451"/>
      <c r="OMH17" s="451"/>
      <c r="OMI17" s="451"/>
      <c r="OMJ17" s="451"/>
      <c r="OMK17" s="451"/>
      <c r="OML17" s="451"/>
      <c r="OMM17" s="451"/>
      <c r="OMN17" s="451"/>
      <c r="OMO17" s="451"/>
      <c r="OMP17" s="451"/>
      <c r="OMQ17" s="451"/>
      <c r="OMR17" s="451"/>
      <c r="OMS17" s="451"/>
      <c r="OMT17" s="451"/>
      <c r="OMU17" s="451"/>
      <c r="OMV17" s="451"/>
      <c r="OMW17" s="451"/>
      <c r="OMX17" s="451"/>
      <c r="OMY17" s="451"/>
      <c r="OMZ17" s="451"/>
      <c r="ONA17" s="451"/>
      <c r="ONB17" s="451"/>
      <c r="ONC17" s="451"/>
      <c r="OND17" s="451"/>
      <c r="ONE17" s="451"/>
      <c r="ONF17" s="451"/>
      <c r="ONG17" s="451"/>
      <c r="ONH17" s="451"/>
      <c r="ONI17" s="451"/>
      <c r="ONJ17" s="451"/>
      <c r="ONK17" s="451"/>
      <c r="ONL17" s="451"/>
      <c r="ONM17" s="451"/>
      <c r="ONN17" s="451"/>
      <c r="ONO17" s="451"/>
      <c r="ONP17" s="451"/>
      <c r="ONQ17" s="451"/>
      <c r="ONR17" s="451"/>
      <c r="ONS17" s="451"/>
      <c r="ONT17" s="451"/>
      <c r="ONU17" s="451"/>
      <c r="ONV17" s="451"/>
      <c r="ONW17" s="451"/>
      <c r="ONX17" s="451"/>
      <c r="ONY17" s="451"/>
      <c r="ONZ17" s="451"/>
      <c r="OOA17" s="451"/>
      <c r="OOB17" s="451"/>
      <c r="OOC17" s="451"/>
      <c r="OOD17" s="451"/>
      <c r="OOE17" s="451"/>
      <c r="OOF17" s="451"/>
      <c r="OOG17" s="451"/>
      <c r="OOH17" s="451"/>
      <c r="OOI17" s="451"/>
      <c r="OOJ17" s="451"/>
      <c r="OOK17" s="451"/>
      <c r="OOL17" s="451"/>
      <c r="OOM17" s="451"/>
      <c r="OON17" s="451"/>
      <c r="OOO17" s="451"/>
      <c r="OOP17" s="451"/>
      <c r="OOQ17" s="451"/>
      <c r="OOR17" s="451"/>
      <c r="OOS17" s="451"/>
      <c r="OOT17" s="451"/>
      <c r="OOU17" s="451"/>
      <c r="OOV17" s="451"/>
      <c r="OOW17" s="451"/>
      <c r="OOX17" s="451"/>
      <c r="OOY17" s="451"/>
      <c r="OOZ17" s="451"/>
      <c r="OPA17" s="451"/>
      <c r="OPB17" s="451"/>
      <c r="OPC17" s="451"/>
      <c r="OPD17" s="451"/>
      <c r="OPE17" s="451"/>
      <c r="OPF17" s="451"/>
      <c r="OPG17" s="451"/>
      <c r="OPH17" s="451"/>
      <c r="OPI17" s="451"/>
      <c r="OPJ17" s="451"/>
      <c r="OPK17" s="451"/>
      <c r="OPL17" s="451"/>
      <c r="OPM17" s="451"/>
      <c r="OPN17" s="451"/>
      <c r="OPO17" s="451"/>
      <c r="OPP17" s="451"/>
      <c r="OPQ17" s="451"/>
      <c r="OPR17" s="451"/>
      <c r="OPS17" s="451"/>
      <c r="OPT17" s="451"/>
      <c r="OPU17" s="451"/>
      <c r="OPV17" s="451"/>
      <c r="OPW17" s="451"/>
      <c r="OPX17" s="451"/>
      <c r="OPY17" s="451"/>
      <c r="OPZ17" s="451"/>
      <c r="OQA17" s="451"/>
      <c r="OQB17" s="451"/>
      <c r="OQC17" s="451"/>
      <c r="OQD17" s="451"/>
      <c r="OQE17" s="451"/>
      <c r="OQF17" s="451"/>
      <c r="OQG17" s="451"/>
      <c r="OQH17" s="451"/>
      <c r="OQI17" s="451"/>
      <c r="OQJ17" s="451"/>
      <c r="OQK17" s="451"/>
      <c r="OQL17" s="451"/>
      <c r="OQM17" s="451"/>
      <c r="OQN17" s="451"/>
      <c r="OQO17" s="451"/>
      <c r="OQP17" s="451"/>
      <c r="OQQ17" s="451"/>
      <c r="OQR17" s="451"/>
      <c r="OQS17" s="451"/>
      <c r="OQT17" s="451"/>
      <c r="OQU17" s="451"/>
      <c r="OQV17" s="451"/>
      <c r="OQW17" s="451"/>
      <c r="OQX17" s="451"/>
      <c r="OQY17" s="451"/>
      <c r="OQZ17" s="451"/>
      <c r="ORA17" s="451"/>
      <c r="ORB17" s="451"/>
      <c r="ORC17" s="451"/>
      <c r="ORD17" s="451"/>
      <c r="ORE17" s="451"/>
      <c r="ORF17" s="451"/>
      <c r="ORG17" s="451"/>
      <c r="ORH17" s="451"/>
      <c r="ORI17" s="451"/>
      <c r="ORJ17" s="451"/>
      <c r="ORK17" s="451"/>
      <c r="ORL17" s="451"/>
      <c r="ORM17" s="451"/>
      <c r="ORN17" s="451"/>
      <c r="ORO17" s="451"/>
      <c r="ORP17" s="451"/>
      <c r="ORQ17" s="451"/>
      <c r="ORR17" s="451"/>
      <c r="ORS17" s="451"/>
      <c r="ORT17" s="451"/>
      <c r="ORU17" s="451"/>
      <c r="ORV17" s="451"/>
      <c r="ORW17" s="451"/>
      <c r="ORX17" s="451"/>
      <c r="ORY17" s="451"/>
      <c r="ORZ17" s="451"/>
      <c r="OSA17" s="451"/>
      <c r="OSB17" s="451"/>
      <c r="OSC17" s="451"/>
      <c r="OSD17" s="451"/>
      <c r="OSE17" s="451"/>
      <c r="OSF17" s="451"/>
      <c r="OSG17" s="451"/>
      <c r="OSH17" s="451"/>
      <c r="OSI17" s="451"/>
      <c r="OSJ17" s="451"/>
      <c r="OSK17" s="451"/>
      <c r="OSL17" s="451"/>
      <c r="OSM17" s="451"/>
      <c r="OSN17" s="451"/>
      <c r="OSO17" s="451"/>
      <c r="OSP17" s="451"/>
      <c r="OSQ17" s="451"/>
      <c r="OSR17" s="451"/>
      <c r="OSS17" s="451"/>
      <c r="OST17" s="451"/>
      <c r="OSU17" s="451"/>
      <c r="OSV17" s="451"/>
      <c r="OSW17" s="451"/>
      <c r="OSX17" s="451"/>
      <c r="OSY17" s="451"/>
      <c r="OSZ17" s="451"/>
      <c r="OTA17" s="451"/>
      <c r="OTB17" s="451"/>
      <c r="OTC17" s="451"/>
      <c r="OTD17" s="451"/>
      <c r="OTE17" s="451"/>
      <c r="OTF17" s="451"/>
      <c r="OTG17" s="451"/>
      <c r="OTH17" s="451"/>
      <c r="OTI17" s="451"/>
      <c r="OTJ17" s="451"/>
      <c r="OTK17" s="451"/>
      <c r="OTL17" s="451"/>
      <c r="OTM17" s="451"/>
      <c r="OTN17" s="451"/>
      <c r="OTO17" s="451"/>
      <c r="OTP17" s="451"/>
      <c r="OTQ17" s="451"/>
      <c r="OTR17" s="451"/>
      <c r="OTS17" s="451"/>
      <c r="OTT17" s="451"/>
      <c r="OTU17" s="451"/>
      <c r="OTV17" s="451"/>
      <c r="OTW17" s="451"/>
      <c r="OTX17" s="451"/>
      <c r="OTY17" s="451"/>
      <c r="OTZ17" s="451"/>
      <c r="OUA17" s="451"/>
      <c r="OUB17" s="451"/>
      <c r="OUC17" s="451"/>
      <c r="OUD17" s="451"/>
      <c r="OUE17" s="451"/>
      <c r="OUF17" s="451"/>
      <c r="OUG17" s="451"/>
      <c r="OUH17" s="451"/>
      <c r="OUI17" s="451"/>
      <c r="OUJ17" s="451"/>
      <c r="OUK17" s="451"/>
      <c r="OUL17" s="451"/>
      <c r="OUM17" s="451"/>
      <c r="OUN17" s="451"/>
      <c r="OUO17" s="451"/>
      <c r="OUP17" s="451"/>
      <c r="OUQ17" s="451"/>
      <c r="OUR17" s="451"/>
      <c r="OUS17" s="451"/>
      <c r="OUT17" s="451"/>
      <c r="OUU17" s="451"/>
      <c r="OUV17" s="451"/>
      <c r="OUW17" s="451"/>
      <c r="OUX17" s="451"/>
      <c r="OUY17" s="451"/>
      <c r="OUZ17" s="451"/>
      <c r="OVA17" s="451"/>
      <c r="OVB17" s="451"/>
      <c r="OVC17" s="451"/>
      <c r="OVD17" s="451"/>
      <c r="OVE17" s="451"/>
      <c r="OVF17" s="451"/>
      <c r="OVG17" s="451"/>
      <c r="OVH17" s="451"/>
      <c r="OVI17" s="451"/>
      <c r="OVJ17" s="451"/>
      <c r="OVK17" s="451"/>
      <c r="OVL17" s="451"/>
      <c r="OVM17" s="451"/>
      <c r="OVN17" s="451"/>
      <c r="OVO17" s="451"/>
      <c r="OVP17" s="451"/>
      <c r="OVQ17" s="451"/>
      <c r="OVR17" s="451"/>
      <c r="OVS17" s="451"/>
      <c r="OVT17" s="451"/>
      <c r="OVU17" s="451"/>
      <c r="OVV17" s="451"/>
      <c r="OVW17" s="451"/>
      <c r="OVX17" s="451"/>
      <c r="OVY17" s="451"/>
      <c r="OVZ17" s="451"/>
      <c r="OWA17" s="451"/>
      <c r="OWB17" s="451"/>
      <c r="OWC17" s="451"/>
      <c r="OWD17" s="451"/>
      <c r="OWE17" s="451"/>
      <c r="OWF17" s="451"/>
      <c r="OWG17" s="451"/>
      <c r="OWH17" s="451"/>
      <c r="OWI17" s="451"/>
      <c r="OWJ17" s="451"/>
      <c r="OWK17" s="451"/>
      <c r="OWL17" s="451"/>
      <c r="OWM17" s="451"/>
      <c r="OWN17" s="451"/>
      <c r="OWO17" s="451"/>
      <c r="OWP17" s="451"/>
      <c r="OWQ17" s="451"/>
      <c r="OWR17" s="451"/>
      <c r="OWS17" s="451"/>
      <c r="OWT17" s="451"/>
      <c r="OWU17" s="451"/>
      <c r="OWV17" s="451"/>
      <c r="OWW17" s="451"/>
      <c r="OWX17" s="451"/>
      <c r="OWY17" s="451"/>
      <c r="OWZ17" s="451"/>
      <c r="OXA17" s="451"/>
      <c r="OXB17" s="451"/>
      <c r="OXC17" s="451"/>
      <c r="OXD17" s="451"/>
      <c r="OXE17" s="451"/>
      <c r="OXF17" s="451"/>
      <c r="OXG17" s="451"/>
      <c r="OXH17" s="451"/>
      <c r="OXI17" s="451"/>
      <c r="OXJ17" s="451"/>
      <c r="OXK17" s="451"/>
      <c r="OXL17" s="451"/>
      <c r="OXM17" s="451"/>
      <c r="OXN17" s="451"/>
      <c r="OXO17" s="451"/>
      <c r="OXP17" s="451"/>
      <c r="OXQ17" s="451"/>
      <c r="OXR17" s="451"/>
      <c r="OXS17" s="451"/>
      <c r="OXT17" s="451"/>
      <c r="OXU17" s="451"/>
      <c r="OXV17" s="451"/>
      <c r="OXW17" s="451"/>
      <c r="OXX17" s="451"/>
      <c r="OXY17" s="451"/>
      <c r="OXZ17" s="451"/>
      <c r="OYA17" s="451"/>
      <c r="OYB17" s="451"/>
      <c r="OYC17" s="451"/>
      <c r="OYD17" s="451"/>
      <c r="OYE17" s="451"/>
      <c r="OYF17" s="451"/>
      <c r="OYG17" s="451"/>
      <c r="OYH17" s="451"/>
      <c r="OYI17" s="451"/>
      <c r="OYJ17" s="451"/>
      <c r="OYK17" s="451"/>
      <c r="OYL17" s="451"/>
      <c r="OYM17" s="451"/>
      <c r="OYN17" s="451"/>
      <c r="OYO17" s="451"/>
      <c r="OYP17" s="451"/>
      <c r="OYQ17" s="451"/>
      <c r="OYR17" s="451"/>
      <c r="OYS17" s="451"/>
      <c r="OYT17" s="451"/>
      <c r="OYU17" s="451"/>
      <c r="OYV17" s="451"/>
      <c r="OYW17" s="451"/>
      <c r="OYX17" s="451"/>
      <c r="OYY17" s="451"/>
      <c r="OYZ17" s="451"/>
      <c r="OZA17" s="451"/>
      <c r="OZB17" s="451"/>
      <c r="OZC17" s="451"/>
      <c r="OZD17" s="451"/>
      <c r="OZE17" s="451"/>
      <c r="OZF17" s="451"/>
      <c r="OZG17" s="451"/>
      <c r="OZH17" s="451"/>
      <c r="OZI17" s="451"/>
      <c r="OZJ17" s="451"/>
      <c r="OZK17" s="451"/>
      <c r="OZL17" s="451"/>
      <c r="OZM17" s="451"/>
      <c r="OZN17" s="451"/>
      <c r="OZO17" s="451"/>
      <c r="OZP17" s="451"/>
      <c r="OZQ17" s="451"/>
      <c r="OZR17" s="451"/>
      <c r="OZS17" s="451"/>
      <c r="OZT17" s="451"/>
      <c r="OZU17" s="451"/>
      <c r="OZV17" s="451"/>
      <c r="OZW17" s="451"/>
      <c r="OZX17" s="451"/>
      <c r="OZY17" s="451"/>
      <c r="OZZ17" s="451"/>
      <c r="PAA17" s="451"/>
      <c r="PAB17" s="451"/>
      <c r="PAC17" s="451"/>
      <c r="PAD17" s="451"/>
      <c r="PAE17" s="451"/>
      <c r="PAF17" s="451"/>
      <c r="PAG17" s="451"/>
      <c r="PAH17" s="451"/>
      <c r="PAI17" s="451"/>
      <c r="PAJ17" s="451"/>
      <c r="PAK17" s="451"/>
      <c r="PAL17" s="451"/>
      <c r="PAM17" s="451"/>
      <c r="PAN17" s="451"/>
      <c r="PAO17" s="451"/>
      <c r="PAP17" s="451"/>
      <c r="PAQ17" s="451"/>
      <c r="PAR17" s="451"/>
      <c r="PAS17" s="451"/>
      <c r="PAT17" s="451"/>
      <c r="PAU17" s="451"/>
      <c r="PAV17" s="451"/>
      <c r="PAW17" s="451"/>
      <c r="PAX17" s="451"/>
      <c r="PAY17" s="451"/>
      <c r="PAZ17" s="451"/>
      <c r="PBA17" s="451"/>
      <c r="PBB17" s="451"/>
      <c r="PBC17" s="451"/>
      <c r="PBD17" s="451"/>
      <c r="PBE17" s="451"/>
      <c r="PBF17" s="451"/>
      <c r="PBG17" s="451"/>
      <c r="PBH17" s="451"/>
      <c r="PBI17" s="451"/>
      <c r="PBJ17" s="451"/>
      <c r="PBK17" s="451"/>
      <c r="PBL17" s="451"/>
      <c r="PBM17" s="451"/>
      <c r="PBN17" s="451"/>
      <c r="PBO17" s="451"/>
      <c r="PBP17" s="451"/>
      <c r="PBQ17" s="451"/>
      <c r="PBR17" s="451"/>
      <c r="PBS17" s="451"/>
      <c r="PBT17" s="451"/>
      <c r="PBU17" s="451"/>
      <c r="PBV17" s="451"/>
      <c r="PBW17" s="451"/>
      <c r="PBX17" s="451"/>
      <c r="PBY17" s="451"/>
      <c r="PBZ17" s="451"/>
      <c r="PCA17" s="451"/>
      <c r="PCB17" s="451"/>
      <c r="PCC17" s="451"/>
      <c r="PCD17" s="451"/>
      <c r="PCE17" s="451"/>
      <c r="PCF17" s="451"/>
      <c r="PCG17" s="451"/>
      <c r="PCH17" s="451"/>
      <c r="PCI17" s="451"/>
      <c r="PCJ17" s="451"/>
      <c r="PCK17" s="451"/>
      <c r="PCL17" s="451"/>
      <c r="PCM17" s="451"/>
      <c r="PCN17" s="451"/>
      <c r="PCO17" s="451"/>
      <c r="PCP17" s="451"/>
      <c r="PCQ17" s="451"/>
      <c r="PCR17" s="451"/>
      <c r="PCS17" s="451"/>
      <c r="PCT17" s="451"/>
      <c r="PCU17" s="451"/>
      <c r="PCV17" s="451"/>
      <c r="PCW17" s="451"/>
      <c r="PCX17" s="451"/>
      <c r="PCY17" s="451"/>
      <c r="PCZ17" s="451"/>
      <c r="PDA17" s="451"/>
      <c r="PDB17" s="451"/>
      <c r="PDC17" s="451"/>
      <c r="PDD17" s="451"/>
      <c r="PDE17" s="451"/>
      <c r="PDF17" s="451"/>
      <c r="PDG17" s="451"/>
      <c r="PDH17" s="451"/>
      <c r="PDI17" s="451"/>
      <c r="PDJ17" s="451"/>
      <c r="PDK17" s="451"/>
      <c r="PDL17" s="451"/>
      <c r="PDM17" s="451"/>
      <c r="PDN17" s="451"/>
      <c r="PDO17" s="451"/>
      <c r="PDP17" s="451"/>
      <c r="PDQ17" s="451"/>
      <c r="PDR17" s="451"/>
      <c r="PDS17" s="451"/>
      <c r="PDT17" s="451"/>
      <c r="PDU17" s="451"/>
      <c r="PDV17" s="451"/>
      <c r="PDW17" s="451"/>
      <c r="PDX17" s="451"/>
      <c r="PDY17" s="451"/>
      <c r="PDZ17" s="451"/>
      <c r="PEA17" s="451"/>
      <c r="PEB17" s="451"/>
      <c r="PEC17" s="451"/>
      <c r="PED17" s="451"/>
      <c r="PEE17" s="451"/>
      <c r="PEF17" s="451"/>
      <c r="PEG17" s="451"/>
      <c r="PEH17" s="451"/>
      <c r="PEI17" s="451"/>
      <c r="PEJ17" s="451"/>
      <c r="PEK17" s="451"/>
      <c r="PEL17" s="451"/>
      <c r="PEM17" s="451"/>
      <c r="PEN17" s="451"/>
      <c r="PEO17" s="451"/>
      <c r="PEP17" s="451"/>
      <c r="PEQ17" s="451"/>
      <c r="PER17" s="451"/>
      <c r="PES17" s="451"/>
      <c r="PET17" s="451"/>
      <c r="PEU17" s="451"/>
      <c r="PEV17" s="451"/>
      <c r="PEW17" s="451"/>
      <c r="PEX17" s="451"/>
      <c r="PEY17" s="451"/>
      <c r="PEZ17" s="451"/>
      <c r="PFA17" s="451"/>
      <c r="PFB17" s="451"/>
      <c r="PFC17" s="451"/>
      <c r="PFD17" s="451"/>
      <c r="PFE17" s="451"/>
      <c r="PFF17" s="451"/>
      <c r="PFG17" s="451"/>
      <c r="PFH17" s="451"/>
      <c r="PFI17" s="451"/>
      <c r="PFJ17" s="451"/>
      <c r="PFK17" s="451"/>
      <c r="PFL17" s="451"/>
      <c r="PFM17" s="451"/>
      <c r="PFN17" s="451"/>
      <c r="PFO17" s="451"/>
      <c r="PFP17" s="451"/>
      <c r="PFQ17" s="451"/>
      <c r="PFR17" s="451"/>
      <c r="PFS17" s="451"/>
      <c r="PFT17" s="451"/>
      <c r="PFU17" s="451"/>
      <c r="PFV17" s="451"/>
      <c r="PFW17" s="451"/>
      <c r="PFX17" s="451"/>
      <c r="PFY17" s="451"/>
      <c r="PFZ17" s="451"/>
      <c r="PGA17" s="451"/>
      <c r="PGB17" s="451"/>
      <c r="PGC17" s="451"/>
      <c r="PGD17" s="451"/>
      <c r="PGE17" s="451"/>
      <c r="PGF17" s="451"/>
      <c r="PGG17" s="451"/>
      <c r="PGH17" s="451"/>
      <c r="PGI17" s="451"/>
      <c r="PGJ17" s="451"/>
      <c r="PGK17" s="451"/>
      <c r="PGL17" s="451"/>
      <c r="PGM17" s="451"/>
      <c r="PGN17" s="451"/>
      <c r="PGO17" s="451"/>
      <c r="PGP17" s="451"/>
      <c r="PGQ17" s="451"/>
      <c r="PGR17" s="451"/>
      <c r="PGS17" s="451"/>
      <c r="PGT17" s="451"/>
      <c r="PGU17" s="451"/>
      <c r="PGV17" s="451"/>
      <c r="PGW17" s="451"/>
      <c r="PGX17" s="451"/>
      <c r="PGY17" s="451"/>
      <c r="PGZ17" s="451"/>
      <c r="PHA17" s="451"/>
      <c r="PHB17" s="451"/>
      <c r="PHC17" s="451"/>
      <c r="PHD17" s="451"/>
      <c r="PHE17" s="451"/>
      <c r="PHF17" s="451"/>
      <c r="PHG17" s="451"/>
      <c r="PHH17" s="451"/>
      <c r="PHI17" s="451"/>
      <c r="PHJ17" s="451"/>
      <c r="PHK17" s="451"/>
      <c r="PHL17" s="451"/>
      <c r="PHM17" s="451"/>
      <c r="PHN17" s="451"/>
      <c r="PHO17" s="451"/>
      <c r="PHP17" s="451"/>
      <c r="PHQ17" s="451"/>
      <c r="PHR17" s="451"/>
      <c r="PHS17" s="451"/>
      <c r="PHT17" s="451"/>
      <c r="PHU17" s="451"/>
      <c r="PHV17" s="451"/>
      <c r="PHW17" s="451"/>
      <c r="PHX17" s="451"/>
      <c r="PHY17" s="451"/>
      <c r="PHZ17" s="451"/>
      <c r="PIA17" s="451"/>
      <c r="PIB17" s="451"/>
      <c r="PIC17" s="451"/>
      <c r="PID17" s="451"/>
      <c r="PIE17" s="451"/>
      <c r="PIF17" s="451"/>
      <c r="PIG17" s="451"/>
      <c r="PIH17" s="451"/>
      <c r="PII17" s="451"/>
      <c r="PIJ17" s="451"/>
      <c r="PIK17" s="451"/>
      <c r="PIL17" s="451"/>
      <c r="PIM17" s="451"/>
      <c r="PIN17" s="451"/>
      <c r="PIO17" s="451"/>
      <c r="PIP17" s="451"/>
      <c r="PIQ17" s="451"/>
      <c r="PIR17" s="451"/>
      <c r="PIS17" s="451"/>
      <c r="PIT17" s="451"/>
      <c r="PIU17" s="451"/>
      <c r="PIV17" s="451"/>
      <c r="PIW17" s="451"/>
      <c r="PIX17" s="451"/>
      <c r="PIY17" s="451"/>
      <c r="PIZ17" s="451"/>
      <c r="PJA17" s="451"/>
      <c r="PJB17" s="451"/>
      <c r="PJC17" s="451"/>
      <c r="PJD17" s="451"/>
      <c r="PJE17" s="451"/>
      <c r="PJF17" s="451"/>
      <c r="PJG17" s="451"/>
      <c r="PJH17" s="451"/>
      <c r="PJI17" s="451"/>
      <c r="PJJ17" s="451"/>
      <c r="PJK17" s="451"/>
      <c r="PJL17" s="451"/>
      <c r="PJM17" s="451"/>
      <c r="PJN17" s="451"/>
      <c r="PJO17" s="451"/>
      <c r="PJP17" s="451"/>
      <c r="PJQ17" s="451"/>
      <c r="PJR17" s="451"/>
      <c r="PJS17" s="451"/>
      <c r="PJT17" s="451"/>
      <c r="PJU17" s="451"/>
      <c r="PJV17" s="451"/>
      <c r="PJW17" s="451"/>
      <c r="PJX17" s="451"/>
      <c r="PJY17" s="451"/>
      <c r="PJZ17" s="451"/>
      <c r="PKA17" s="451"/>
      <c r="PKB17" s="451"/>
      <c r="PKC17" s="451"/>
      <c r="PKD17" s="451"/>
      <c r="PKE17" s="451"/>
      <c r="PKF17" s="451"/>
      <c r="PKG17" s="451"/>
      <c r="PKH17" s="451"/>
      <c r="PKI17" s="451"/>
      <c r="PKJ17" s="451"/>
      <c r="PKK17" s="451"/>
      <c r="PKL17" s="451"/>
      <c r="PKM17" s="451"/>
      <c r="PKN17" s="451"/>
      <c r="PKO17" s="451"/>
      <c r="PKP17" s="451"/>
      <c r="PKQ17" s="451"/>
      <c r="PKR17" s="451"/>
      <c r="PKS17" s="451"/>
      <c r="PKT17" s="451"/>
      <c r="PKU17" s="451"/>
      <c r="PKV17" s="451"/>
      <c r="PKW17" s="451"/>
      <c r="PKX17" s="451"/>
      <c r="PKY17" s="451"/>
      <c r="PKZ17" s="451"/>
      <c r="PLA17" s="451"/>
      <c r="PLB17" s="451"/>
      <c r="PLC17" s="451"/>
      <c r="PLD17" s="451"/>
      <c r="PLE17" s="451"/>
      <c r="PLF17" s="451"/>
      <c r="PLG17" s="451"/>
      <c r="PLH17" s="451"/>
      <c r="PLI17" s="451"/>
      <c r="PLJ17" s="451"/>
      <c r="PLK17" s="451"/>
      <c r="PLL17" s="451"/>
      <c r="PLM17" s="451"/>
      <c r="PLN17" s="451"/>
      <c r="PLO17" s="451"/>
      <c r="PLP17" s="451"/>
      <c r="PLQ17" s="451"/>
      <c r="PLR17" s="451"/>
      <c r="PLS17" s="451"/>
      <c r="PLT17" s="451"/>
      <c r="PLU17" s="451"/>
      <c r="PLV17" s="451"/>
      <c r="PLW17" s="451"/>
      <c r="PLX17" s="451"/>
      <c r="PLY17" s="451"/>
      <c r="PLZ17" s="451"/>
      <c r="PMA17" s="451"/>
      <c r="PMB17" s="451"/>
      <c r="PMC17" s="451"/>
      <c r="PMD17" s="451"/>
      <c r="PME17" s="451"/>
      <c r="PMF17" s="451"/>
      <c r="PMG17" s="451"/>
      <c r="PMH17" s="451"/>
      <c r="PMI17" s="451"/>
      <c r="PMJ17" s="451"/>
      <c r="PMK17" s="451"/>
      <c r="PML17" s="451"/>
      <c r="PMM17" s="451"/>
      <c r="PMN17" s="451"/>
      <c r="PMO17" s="451"/>
      <c r="PMP17" s="451"/>
      <c r="PMQ17" s="451"/>
      <c r="PMR17" s="451"/>
      <c r="PMS17" s="451"/>
      <c r="PMT17" s="451"/>
      <c r="PMU17" s="451"/>
      <c r="PMV17" s="451"/>
      <c r="PMW17" s="451"/>
      <c r="PMX17" s="451"/>
      <c r="PMY17" s="451"/>
      <c r="PMZ17" s="451"/>
      <c r="PNA17" s="451"/>
      <c r="PNB17" s="451"/>
      <c r="PNC17" s="451"/>
      <c r="PND17" s="451"/>
      <c r="PNE17" s="451"/>
      <c r="PNF17" s="451"/>
      <c r="PNG17" s="451"/>
      <c r="PNH17" s="451"/>
      <c r="PNI17" s="451"/>
      <c r="PNJ17" s="451"/>
      <c r="PNK17" s="451"/>
      <c r="PNL17" s="451"/>
      <c r="PNM17" s="451"/>
      <c r="PNN17" s="451"/>
      <c r="PNO17" s="451"/>
      <c r="PNP17" s="451"/>
      <c r="PNQ17" s="451"/>
      <c r="PNR17" s="451"/>
      <c r="PNS17" s="451"/>
      <c r="PNT17" s="451"/>
      <c r="PNU17" s="451"/>
      <c r="PNV17" s="451"/>
      <c r="PNW17" s="451"/>
      <c r="PNX17" s="451"/>
      <c r="PNY17" s="451"/>
      <c r="PNZ17" s="451"/>
      <c r="POA17" s="451"/>
      <c r="POB17" s="451"/>
      <c r="POC17" s="451"/>
      <c r="POD17" s="451"/>
      <c r="POE17" s="451"/>
      <c r="POF17" s="451"/>
      <c r="POG17" s="451"/>
      <c r="POH17" s="451"/>
      <c r="POI17" s="451"/>
      <c r="POJ17" s="451"/>
      <c r="POK17" s="451"/>
      <c r="POL17" s="451"/>
      <c r="POM17" s="451"/>
      <c r="PON17" s="451"/>
      <c r="POO17" s="451"/>
      <c r="POP17" s="451"/>
      <c r="POQ17" s="451"/>
      <c r="POR17" s="451"/>
      <c r="POS17" s="451"/>
      <c r="POT17" s="451"/>
      <c r="POU17" s="451"/>
      <c r="POV17" s="451"/>
      <c r="POW17" s="451"/>
      <c r="POX17" s="451"/>
      <c r="POY17" s="451"/>
      <c r="POZ17" s="451"/>
      <c r="PPA17" s="451"/>
      <c r="PPB17" s="451"/>
      <c r="PPC17" s="451"/>
      <c r="PPD17" s="451"/>
      <c r="PPE17" s="451"/>
      <c r="PPF17" s="451"/>
      <c r="PPG17" s="451"/>
      <c r="PPH17" s="451"/>
      <c r="PPI17" s="451"/>
      <c r="PPJ17" s="451"/>
      <c r="PPK17" s="451"/>
      <c r="PPL17" s="451"/>
      <c r="PPM17" s="451"/>
      <c r="PPN17" s="451"/>
      <c r="PPO17" s="451"/>
      <c r="PPP17" s="451"/>
      <c r="PPQ17" s="451"/>
      <c r="PPR17" s="451"/>
      <c r="PPS17" s="451"/>
      <c r="PPT17" s="451"/>
      <c r="PPU17" s="451"/>
      <c r="PPV17" s="451"/>
      <c r="PPW17" s="451"/>
      <c r="PPX17" s="451"/>
      <c r="PPY17" s="451"/>
      <c r="PPZ17" s="451"/>
      <c r="PQA17" s="451"/>
      <c r="PQB17" s="451"/>
      <c r="PQC17" s="451"/>
      <c r="PQD17" s="451"/>
      <c r="PQE17" s="451"/>
      <c r="PQF17" s="451"/>
      <c r="PQG17" s="451"/>
      <c r="PQH17" s="451"/>
      <c r="PQI17" s="451"/>
      <c r="PQJ17" s="451"/>
      <c r="PQK17" s="451"/>
      <c r="PQL17" s="451"/>
      <c r="PQM17" s="451"/>
      <c r="PQN17" s="451"/>
      <c r="PQO17" s="451"/>
      <c r="PQP17" s="451"/>
      <c r="PQQ17" s="451"/>
      <c r="PQR17" s="451"/>
      <c r="PQS17" s="451"/>
      <c r="PQT17" s="451"/>
      <c r="PQU17" s="451"/>
      <c r="PQV17" s="451"/>
      <c r="PQW17" s="451"/>
      <c r="PQX17" s="451"/>
      <c r="PQY17" s="451"/>
      <c r="PQZ17" s="451"/>
      <c r="PRA17" s="451"/>
      <c r="PRB17" s="451"/>
      <c r="PRC17" s="451"/>
      <c r="PRD17" s="451"/>
      <c r="PRE17" s="451"/>
      <c r="PRF17" s="451"/>
      <c r="PRG17" s="451"/>
      <c r="PRH17" s="451"/>
      <c r="PRI17" s="451"/>
      <c r="PRJ17" s="451"/>
      <c r="PRK17" s="451"/>
      <c r="PRL17" s="451"/>
      <c r="PRM17" s="451"/>
      <c r="PRN17" s="451"/>
      <c r="PRO17" s="451"/>
      <c r="PRP17" s="451"/>
      <c r="PRQ17" s="451"/>
      <c r="PRR17" s="451"/>
      <c r="PRS17" s="451"/>
      <c r="PRT17" s="451"/>
      <c r="PRU17" s="451"/>
      <c r="PRV17" s="451"/>
      <c r="PRW17" s="451"/>
      <c r="PRX17" s="451"/>
      <c r="PRY17" s="451"/>
      <c r="PRZ17" s="451"/>
      <c r="PSA17" s="451"/>
      <c r="PSB17" s="451"/>
      <c r="PSC17" s="451"/>
      <c r="PSD17" s="451"/>
      <c r="PSE17" s="451"/>
      <c r="PSF17" s="451"/>
      <c r="PSG17" s="451"/>
      <c r="PSH17" s="451"/>
      <c r="PSI17" s="451"/>
      <c r="PSJ17" s="451"/>
      <c r="PSK17" s="451"/>
      <c r="PSL17" s="451"/>
      <c r="PSM17" s="451"/>
      <c r="PSN17" s="451"/>
      <c r="PSO17" s="451"/>
      <c r="PSP17" s="451"/>
      <c r="PSQ17" s="451"/>
      <c r="PSR17" s="451"/>
      <c r="PSS17" s="451"/>
      <c r="PST17" s="451"/>
      <c r="PSU17" s="451"/>
      <c r="PSV17" s="451"/>
      <c r="PSW17" s="451"/>
      <c r="PSX17" s="451"/>
      <c r="PSY17" s="451"/>
      <c r="PSZ17" s="451"/>
      <c r="PTA17" s="451"/>
      <c r="PTB17" s="451"/>
      <c r="PTC17" s="451"/>
      <c r="PTD17" s="451"/>
      <c r="PTE17" s="451"/>
      <c r="PTF17" s="451"/>
      <c r="PTG17" s="451"/>
      <c r="PTH17" s="451"/>
      <c r="PTI17" s="451"/>
      <c r="PTJ17" s="451"/>
      <c r="PTK17" s="451"/>
      <c r="PTL17" s="451"/>
      <c r="PTM17" s="451"/>
      <c r="PTN17" s="451"/>
      <c r="PTO17" s="451"/>
      <c r="PTP17" s="451"/>
      <c r="PTQ17" s="451"/>
      <c r="PTR17" s="451"/>
      <c r="PTS17" s="451"/>
      <c r="PTT17" s="451"/>
      <c r="PTU17" s="451"/>
      <c r="PTV17" s="451"/>
      <c r="PTW17" s="451"/>
      <c r="PTX17" s="451"/>
      <c r="PTY17" s="451"/>
      <c r="PTZ17" s="451"/>
      <c r="PUA17" s="451"/>
      <c r="PUB17" s="451"/>
      <c r="PUC17" s="451"/>
      <c r="PUD17" s="451"/>
      <c r="PUE17" s="451"/>
      <c r="PUF17" s="451"/>
      <c r="PUG17" s="451"/>
      <c r="PUH17" s="451"/>
      <c r="PUI17" s="451"/>
      <c r="PUJ17" s="451"/>
      <c r="PUK17" s="451"/>
      <c r="PUL17" s="451"/>
      <c r="PUM17" s="451"/>
      <c r="PUN17" s="451"/>
      <c r="PUO17" s="451"/>
      <c r="PUP17" s="451"/>
      <c r="PUQ17" s="451"/>
      <c r="PUR17" s="451"/>
      <c r="PUS17" s="451"/>
      <c r="PUT17" s="451"/>
      <c r="PUU17" s="451"/>
      <c r="PUV17" s="451"/>
      <c r="PUW17" s="451"/>
      <c r="PUX17" s="451"/>
      <c r="PUY17" s="451"/>
      <c r="PUZ17" s="451"/>
      <c r="PVA17" s="451"/>
      <c r="PVB17" s="451"/>
      <c r="PVC17" s="451"/>
      <c r="PVD17" s="451"/>
      <c r="PVE17" s="451"/>
      <c r="PVF17" s="451"/>
      <c r="PVG17" s="451"/>
      <c r="PVH17" s="451"/>
      <c r="PVI17" s="451"/>
      <c r="PVJ17" s="451"/>
      <c r="PVK17" s="451"/>
      <c r="PVL17" s="451"/>
      <c r="PVM17" s="451"/>
      <c r="PVN17" s="451"/>
      <c r="PVO17" s="451"/>
      <c r="PVP17" s="451"/>
      <c r="PVQ17" s="451"/>
      <c r="PVR17" s="451"/>
      <c r="PVS17" s="451"/>
      <c r="PVT17" s="451"/>
      <c r="PVU17" s="451"/>
      <c r="PVV17" s="451"/>
      <c r="PVW17" s="451"/>
      <c r="PVX17" s="451"/>
      <c r="PVY17" s="451"/>
      <c r="PVZ17" s="451"/>
      <c r="PWA17" s="451"/>
      <c r="PWB17" s="451"/>
      <c r="PWC17" s="451"/>
      <c r="PWD17" s="451"/>
      <c r="PWE17" s="451"/>
      <c r="PWF17" s="451"/>
      <c r="PWG17" s="451"/>
      <c r="PWH17" s="451"/>
      <c r="PWI17" s="451"/>
      <c r="PWJ17" s="451"/>
      <c r="PWK17" s="451"/>
      <c r="PWL17" s="451"/>
      <c r="PWM17" s="451"/>
      <c r="PWN17" s="451"/>
      <c r="PWO17" s="451"/>
      <c r="PWP17" s="451"/>
      <c r="PWQ17" s="451"/>
      <c r="PWR17" s="451"/>
      <c r="PWS17" s="451"/>
      <c r="PWT17" s="451"/>
      <c r="PWU17" s="451"/>
      <c r="PWV17" s="451"/>
      <c r="PWW17" s="451"/>
      <c r="PWX17" s="451"/>
      <c r="PWY17" s="451"/>
      <c r="PWZ17" s="451"/>
      <c r="PXA17" s="451"/>
      <c r="PXB17" s="451"/>
      <c r="PXC17" s="451"/>
      <c r="PXD17" s="451"/>
      <c r="PXE17" s="451"/>
      <c r="PXF17" s="451"/>
      <c r="PXG17" s="451"/>
      <c r="PXH17" s="451"/>
      <c r="PXI17" s="451"/>
      <c r="PXJ17" s="451"/>
      <c r="PXK17" s="451"/>
      <c r="PXL17" s="451"/>
      <c r="PXM17" s="451"/>
      <c r="PXN17" s="451"/>
      <c r="PXO17" s="451"/>
      <c r="PXP17" s="451"/>
      <c r="PXQ17" s="451"/>
      <c r="PXR17" s="451"/>
      <c r="PXS17" s="451"/>
      <c r="PXT17" s="451"/>
      <c r="PXU17" s="451"/>
      <c r="PXV17" s="451"/>
      <c r="PXW17" s="451"/>
      <c r="PXX17" s="451"/>
      <c r="PXY17" s="451"/>
      <c r="PXZ17" s="451"/>
      <c r="PYA17" s="451"/>
      <c r="PYB17" s="451"/>
      <c r="PYC17" s="451"/>
      <c r="PYD17" s="451"/>
      <c r="PYE17" s="451"/>
      <c r="PYF17" s="451"/>
      <c r="PYG17" s="451"/>
      <c r="PYH17" s="451"/>
      <c r="PYI17" s="451"/>
      <c r="PYJ17" s="451"/>
      <c r="PYK17" s="451"/>
      <c r="PYL17" s="451"/>
      <c r="PYM17" s="451"/>
      <c r="PYN17" s="451"/>
      <c r="PYO17" s="451"/>
      <c r="PYP17" s="451"/>
      <c r="PYQ17" s="451"/>
      <c r="PYR17" s="451"/>
      <c r="PYS17" s="451"/>
      <c r="PYT17" s="451"/>
      <c r="PYU17" s="451"/>
      <c r="PYV17" s="451"/>
      <c r="PYW17" s="451"/>
      <c r="PYX17" s="451"/>
      <c r="PYY17" s="451"/>
      <c r="PYZ17" s="451"/>
      <c r="PZA17" s="451"/>
      <c r="PZB17" s="451"/>
      <c r="PZC17" s="451"/>
      <c r="PZD17" s="451"/>
      <c r="PZE17" s="451"/>
      <c r="PZF17" s="451"/>
      <c r="PZG17" s="451"/>
      <c r="PZH17" s="451"/>
      <c r="PZI17" s="451"/>
      <c r="PZJ17" s="451"/>
      <c r="PZK17" s="451"/>
      <c r="PZL17" s="451"/>
      <c r="PZM17" s="451"/>
      <c r="PZN17" s="451"/>
      <c r="PZO17" s="451"/>
      <c r="PZP17" s="451"/>
      <c r="PZQ17" s="451"/>
      <c r="PZR17" s="451"/>
      <c r="PZS17" s="451"/>
      <c r="PZT17" s="451"/>
      <c r="PZU17" s="451"/>
      <c r="PZV17" s="451"/>
      <c r="PZW17" s="451"/>
      <c r="PZX17" s="451"/>
      <c r="PZY17" s="451"/>
      <c r="PZZ17" s="451"/>
      <c r="QAA17" s="451"/>
      <c r="QAB17" s="451"/>
      <c r="QAC17" s="451"/>
      <c r="QAD17" s="451"/>
      <c r="QAE17" s="451"/>
      <c r="QAF17" s="451"/>
      <c r="QAG17" s="451"/>
      <c r="QAH17" s="451"/>
      <c r="QAI17" s="451"/>
      <c r="QAJ17" s="451"/>
      <c r="QAK17" s="451"/>
      <c r="QAL17" s="451"/>
      <c r="QAM17" s="451"/>
      <c r="QAN17" s="451"/>
      <c r="QAO17" s="451"/>
      <c r="QAP17" s="451"/>
      <c r="QAQ17" s="451"/>
      <c r="QAR17" s="451"/>
      <c r="QAS17" s="451"/>
      <c r="QAT17" s="451"/>
      <c r="QAU17" s="451"/>
      <c r="QAV17" s="451"/>
      <c r="QAW17" s="451"/>
      <c r="QAX17" s="451"/>
      <c r="QAY17" s="451"/>
      <c r="QAZ17" s="451"/>
      <c r="QBA17" s="451"/>
      <c r="QBB17" s="451"/>
      <c r="QBC17" s="451"/>
      <c r="QBD17" s="451"/>
      <c r="QBE17" s="451"/>
      <c r="QBF17" s="451"/>
      <c r="QBG17" s="451"/>
      <c r="QBH17" s="451"/>
      <c r="QBI17" s="451"/>
      <c r="QBJ17" s="451"/>
      <c r="QBK17" s="451"/>
      <c r="QBL17" s="451"/>
      <c r="QBM17" s="451"/>
      <c r="QBN17" s="451"/>
      <c r="QBO17" s="451"/>
      <c r="QBP17" s="451"/>
      <c r="QBQ17" s="451"/>
      <c r="QBR17" s="451"/>
      <c r="QBS17" s="451"/>
      <c r="QBT17" s="451"/>
      <c r="QBU17" s="451"/>
      <c r="QBV17" s="451"/>
      <c r="QBW17" s="451"/>
      <c r="QBX17" s="451"/>
      <c r="QBY17" s="451"/>
      <c r="QBZ17" s="451"/>
      <c r="QCA17" s="451"/>
      <c r="QCB17" s="451"/>
      <c r="QCC17" s="451"/>
      <c r="QCD17" s="451"/>
      <c r="QCE17" s="451"/>
      <c r="QCF17" s="451"/>
      <c r="QCG17" s="451"/>
      <c r="QCH17" s="451"/>
      <c r="QCI17" s="451"/>
      <c r="QCJ17" s="451"/>
      <c r="QCK17" s="451"/>
      <c r="QCL17" s="451"/>
      <c r="QCM17" s="451"/>
      <c r="QCN17" s="451"/>
      <c r="QCO17" s="451"/>
      <c r="QCP17" s="451"/>
      <c r="QCQ17" s="451"/>
      <c r="QCR17" s="451"/>
      <c r="QCS17" s="451"/>
      <c r="QCT17" s="451"/>
      <c r="QCU17" s="451"/>
      <c r="QCV17" s="451"/>
      <c r="QCW17" s="451"/>
      <c r="QCX17" s="451"/>
      <c r="QCY17" s="451"/>
      <c r="QCZ17" s="451"/>
      <c r="QDA17" s="451"/>
      <c r="QDB17" s="451"/>
      <c r="QDC17" s="451"/>
      <c r="QDD17" s="451"/>
      <c r="QDE17" s="451"/>
      <c r="QDF17" s="451"/>
      <c r="QDG17" s="451"/>
      <c r="QDH17" s="451"/>
      <c r="QDI17" s="451"/>
      <c r="QDJ17" s="451"/>
      <c r="QDK17" s="451"/>
      <c r="QDL17" s="451"/>
      <c r="QDM17" s="451"/>
      <c r="QDN17" s="451"/>
      <c r="QDO17" s="451"/>
      <c r="QDP17" s="451"/>
      <c r="QDQ17" s="451"/>
      <c r="QDR17" s="451"/>
      <c r="QDS17" s="451"/>
      <c r="QDT17" s="451"/>
      <c r="QDU17" s="451"/>
      <c r="QDV17" s="451"/>
      <c r="QDW17" s="451"/>
      <c r="QDX17" s="451"/>
      <c r="QDY17" s="451"/>
      <c r="QDZ17" s="451"/>
      <c r="QEA17" s="451"/>
      <c r="QEB17" s="451"/>
      <c r="QEC17" s="451"/>
      <c r="QED17" s="451"/>
      <c r="QEE17" s="451"/>
      <c r="QEF17" s="451"/>
      <c r="QEG17" s="451"/>
      <c r="QEH17" s="451"/>
      <c r="QEI17" s="451"/>
      <c r="QEJ17" s="451"/>
      <c r="QEK17" s="451"/>
      <c r="QEL17" s="451"/>
      <c r="QEM17" s="451"/>
      <c r="QEN17" s="451"/>
      <c r="QEO17" s="451"/>
      <c r="QEP17" s="451"/>
      <c r="QEQ17" s="451"/>
      <c r="QER17" s="451"/>
      <c r="QES17" s="451"/>
      <c r="QET17" s="451"/>
      <c r="QEU17" s="451"/>
      <c r="QEV17" s="451"/>
      <c r="QEW17" s="451"/>
      <c r="QEX17" s="451"/>
      <c r="QEY17" s="451"/>
      <c r="QEZ17" s="451"/>
      <c r="QFA17" s="451"/>
      <c r="QFB17" s="451"/>
      <c r="QFC17" s="451"/>
      <c r="QFD17" s="451"/>
      <c r="QFE17" s="451"/>
      <c r="QFF17" s="451"/>
      <c r="QFG17" s="451"/>
      <c r="QFH17" s="451"/>
      <c r="QFI17" s="451"/>
      <c r="QFJ17" s="451"/>
      <c r="QFK17" s="451"/>
      <c r="QFL17" s="451"/>
      <c r="QFM17" s="451"/>
      <c r="QFN17" s="451"/>
      <c r="QFO17" s="451"/>
      <c r="QFP17" s="451"/>
      <c r="QFQ17" s="451"/>
      <c r="QFR17" s="451"/>
      <c r="QFS17" s="451"/>
      <c r="QFT17" s="451"/>
      <c r="QFU17" s="451"/>
      <c r="QFV17" s="451"/>
      <c r="QFW17" s="451"/>
      <c r="QFX17" s="451"/>
      <c r="QFY17" s="451"/>
      <c r="QFZ17" s="451"/>
      <c r="QGA17" s="451"/>
      <c r="QGB17" s="451"/>
      <c r="QGC17" s="451"/>
      <c r="QGD17" s="451"/>
      <c r="QGE17" s="451"/>
      <c r="QGF17" s="451"/>
      <c r="QGG17" s="451"/>
      <c r="QGH17" s="451"/>
      <c r="QGI17" s="451"/>
      <c r="QGJ17" s="451"/>
      <c r="QGK17" s="451"/>
      <c r="QGL17" s="451"/>
      <c r="QGM17" s="451"/>
      <c r="QGN17" s="451"/>
      <c r="QGO17" s="451"/>
      <c r="QGP17" s="451"/>
      <c r="QGQ17" s="451"/>
      <c r="QGR17" s="451"/>
      <c r="QGS17" s="451"/>
      <c r="QGT17" s="451"/>
      <c r="QGU17" s="451"/>
      <c r="QGV17" s="451"/>
      <c r="QGW17" s="451"/>
      <c r="QGX17" s="451"/>
      <c r="QGY17" s="451"/>
      <c r="QGZ17" s="451"/>
      <c r="QHA17" s="451"/>
      <c r="QHB17" s="451"/>
      <c r="QHC17" s="451"/>
      <c r="QHD17" s="451"/>
      <c r="QHE17" s="451"/>
      <c r="QHF17" s="451"/>
      <c r="QHG17" s="451"/>
      <c r="QHH17" s="451"/>
      <c r="QHI17" s="451"/>
      <c r="QHJ17" s="451"/>
      <c r="QHK17" s="451"/>
      <c r="QHL17" s="451"/>
      <c r="QHM17" s="451"/>
      <c r="QHN17" s="451"/>
      <c r="QHO17" s="451"/>
      <c r="QHP17" s="451"/>
      <c r="QHQ17" s="451"/>
      <c r="QHR17" s="451"/>
      <c r="QHS17" s="451"/>
      <c r="QHT17" s="451"/>
      <c r="QHU17" s="451"/>
      <c r="QHV17" s="451"/>
      <c r="QHW17" s="451"/>
      <c r="QHX17" s="451"/>
      <c r="QHY17" s="451"/>
      <c r="QHZ17" s="451"/>
      <c r="QIA17" s="451"/>
      <c r="QIB17" s="451"/>
      <c r="QIC17" s="451"/>
      <c r="QID17" s="451"/>
      <c r="QIE17" s="451"/>
      <c r="QIF17" s="451"/>
      <c r="QIG17" s="451"/>
      <c r="QIH17" s="451"/>
      <c r="QII17" s="451"/>
      <c r="QIJ17" s="451"/>
      <c r="QIK17" s="451"/>
      <c r="QIL17" s="451"/>
      <c r="QIM17" s="451"/>
      <c r="QIN17" s="451"/>
      <c r="QIO17" s="451"/>
      <c r="QIP17" s="451"/>
      <c r="QIQ17" s="451"/>
      <c r="QIR17" s="451"/>
      <c r="QIS17" s="451"/>
      <c r="QIT17" s="451"/>
      <c r="QIU17" s="451"/>
      <c r="QIV17" s="451"/>
      <c r="QIW17" s="451"/>
      <c r="QIX17" s="451"/>
      <c r="QIY17" s="451"/>
      <c r="QIZ17" s="451"/>
      <c r="QJA17" s="451"/>
      <c r="QJB17" s="451"/>
      <c r="QJC17" s="451"/>
      <c r="QJD17" s="451"/>
      <c r="QJE17" s="451"/>
      <c r="QJF17" s="451"/>
      <c r="QJG17" s="451"/>
      <c r="QJH17" s="451"/>
      <c r="QJI17" s="451"/>
      <c r="QJJ17" s="451"/>
      <c r="QJK17" s="451"/>
      <c r="QJL17" s="451"/>
      <c r="QJM17" s="451"/>
      <c r="QJN17" s="451"/>
      <c r="QJO17" s="451"/>
      <c r="QJP17" s="451"/>
      <c r="QJQ17" s="451"/>
      <c r="QJR17" s="451"/>
      <c r="QJS17" s="451"/>
      <c r="QJT17" s="451"/>
      <c r="QJU17" s="451"/>
      <c r="QJV17" s="451"/>
      <c r="QJW17" s="451"/>
      <c r="QJX17" s="451"/>
      <c r="QJY17" s="451"/>
      <c r="QJZ17" s="451"/>
      <c r="QKA17" s="451"/>
      <c r="QKB17" s="451"/>
      <c r="QKC17" s="451"/>
      <c r="QKD17" s="451"/>
      <c r="QKE17" s="451"/>
      <c r="QKF17" s="451"/>
      <c r="QKG17" s="451"/>
      <c r="QKH17" s="451"/>
      <c r="QKI17" s="451"/>
      <c r="QKJ17" s="451"/>
      <c r="QKK17" s="451"/>
      <c r="QKL17" s="451"/>
      <c r="QKM17" s="451"/>
      <c r="QKN17" s="451"/>
      <c r="QKO17" s="451"/>
      <c r="QKP17" s="451"/>
      <c r="QKQ17" s="451"/>
      <c r="QKR17" s="451"/>
      <c r="QKS17" s="451"/>
      <c r="QKT17" s="451"/>
      <c r="QKU17" s="451"/>
      <c r="QKV17" s="451"/>
      <c r="QKW17" s="451"/>
      <c r="QKX17" s="451"/>
      <c r="QKY17" s="451"/>
      <c r="QKZ17" s="451"/>
      <c r="QLA17" s="451"/>
      <c r="QLB17" s="451"/>
      <c r="QLC17" s="451"/>
      <c r="QLD17" s="451"/>
      <c r="QLE17" s="451"/>
      <c r="QLF17" s="451"/>
      <c r="QLG17" s="451"/>
      <c r="QLH17" s="451"/>
      <c r="QLI17" s="451"/>
      <c r="QLJ17" s="451"/>
      <c r="QLK17" s="451"/>
      <c r="QLL17" s="451"/>
      <c r="QLM17" s="451"/>
      <c r="QLN17" s="451"/>
      <c r="QLO17" s="451"/>
      <c r="QLP17" s="451"/>
      <c r="QLQ17" s="451"/>
      <c r="QLR17" s="451"/>
      <c r="QLS17" s="451"/>
      <c r="QLT17" s="451"/>
      <c r="QLU17" s="451"/>
      <c r="QLV17" s="451"/>
      <c r="QLW17" s="451"/>
      <c r="QLX17" s="451"/>
      <c r="QLY17" s="451"/>
      <c r="QLZ17" s="451"/>
      <c r="QMA17" s="451"/>
      <c r="QMB17" s="451"/>
      <c r="QMC17" s="451"/>
      <c r="QMD17" s="451"/>
      <c r="QME17" s="451"/>
      <c r="QMF17" s="451"/>
      <c r="QMG17" s="451"/>
      <c r="QMH17" s="451"/>
      <c r="QMI17" s="451"/>
      <c r="QMJ17" s="451"/>
      <c r="QMK17" s="451"/>
      <c r="QML17" s="451"/>
      <c r="QMM17" s="451"/>
      <c r="QMN17" s="451"/>
      <c r="QMO17" s="451"/>
      <c r="QMP17" s="451"/>
      <c r="QMQ17" s="451"/>
      <c r="QMR17" s="451"/>
      <c r="QMS17" s="451"/>
      <c r="QMT17" s="451"/>
      <c r="QMU17" s="451"/>
      <c r="QMV17" s="451"/>
      <c r="QMW17" s="451"/>
      <c r="QMX17" s="451"/>
      <c r="QMY17" s="451"/>
      <c r="QMZ17" s="451"/>
      <c r="QNA17" s="451"/>
      <c r="QNB17" s="451"/>
      <c r="QNC17" s="451"/>
      <c r="QND17" s="451"/>
      <c r="QNE17" s="451"/>
      <c r="QNF17" s="451"/>
      <c r="QNG17" s="451"/>
      <c r="QNH17" s="451"/>
      <c r="QNI17" s="451"/>
      <c r="QNJ17" s="451"/>
      <c r="QNK17" s="451"/>
      <c r="QNL17" s="451"/>
      <c r="QNM17" s="451"/>
      <c r="QNN17" s="451"/>
      <c r="QNO17" s="451"/>
      <c r="QNP17" s="451"/>
      <c r="QNQ17" s="451"/>
      <c r="QNR17" s="451"/>
      <c r="QNS17" s="451"/>
      <c r="QNT17" s="451"/>
      <c r="QNU17" s="451"/>
      <c r="QNV17" s="451"/>
      <c r="QNW17" s="451"/>
      <c r="QNX17" s="451"/>
      <c r="QNY17" s="451"/>
      <c r="QNZ17" s="451"/>
      <c r="QOA17" s="451"/>
      <c r="QOB17" s="451"/>
      <c r="QOC17" s="451"/>
      <c r="QOD17" s="451"/>
      <c r="QOE17" s="451"/>
      <c r="QOF17" s="451"/>
      <c r="QOG17" s="451"/>
      <c r="QOH17" s="451"/>
      <c r="QOI17" s="451"/>
      <c r="QOJ17" s="451"/>
      <c r="QOK17" s="451"/>
      <c r="QOL17" s="451"/>
      <c r="QOM17" s="451"/>
      <c r="QON17" s="451"/>
      <c r="QOO17" s="451"/>
      <c r="QOP17" s="451"/>
      <c r="QOQ17" s="451"/>
      <c r="QOR17" s="451"/>
      <c r="QOS17" s="451"/>
      <c r="QOT17" s="451"/>
      <c r="QOU17" s="451"/>
      <c r="QOV17" s="451"/>
      <c r="QOW17" s="451"/>
      <c r="QOX17" s="451"/>
      <c r="QOY17" s="451"/>
      <c r="QOZ17" s="451"/>
      <c r="QPA17" s="451"/>
      <c r="QPB17" s="451"/>
      <c r="QPC17" s="451"/>
      <c r="QPD17" s="451"/>
      <c r="QPE17" s="451"/>
      <c r="QPF17" s="451"/>
      <c r="QPG17" s="451"/>
      <c r="QPH17" s="451"/>
      <c r="QPI17" s="451"/>
      <c r="QPJ17" s="451"/>
      <c r="QPK17" s="451"/>
      <c r="QPL17" s="451"/>
      <c r="QPM17" s="451"/>
      <c r="QPN17" s="451"/>
      <c r="QPO17" s="451"/>
      <c r="QPP17" s="451"/>
      <c r="QPQ17" s="451"/>
      <c r="QPR17" s="451"/>
      <c r="QPS17" s="451"/>
      <c r="QPT17" s="451"/>
      <c r="QPU17" s="451"/>
      <c r="QPV17" s="451"/>
      <c r="QPW17" s="451"/>
      <c r="QPX17" s="451"/>
      <c r="QPY17" s="451"/>
      <c r="QPZ17" s="451"/>
      <c r="QQA17" s="451"/>
      <c r="QQB17" s="451"/>
      <c r="QQC17" s="451"/>
      <c r="QQD17" s="451"/>
      <c r="QQE17" s="451"/>
      <c r="QQF17" s="451"/>
      <c r="QQG17" s="451"/>
      <c r="QQH17" s="451"/>
      <c r="QQI17" s="451"/>
      <c r="QQJ17" s="451"/>
      <c r="QQK17" s="451"/>
      <c r="QQL17" s="451"/>
      <c r="QQM17" s="451"/>
      <c r="QQN17" s="451"/>
      <c r="QQO17" s="451"/>
      <c r="QQP17" s="451"/>
      <c r="QQQ17" s="451"/>
      <c r="QQR17" s="451"/>
      <c r="QQS17" s="451"/>
      <c r="QQT17" s="451"/>
      <c r="QQU17" s="451"/>
      <c r="QQV17" s="451"/>
      <c r="QQW17" s="451"/>
      <c r="QQX17" s="451"/>
      <c r="QQY17" s="451"/>
      <c r="QQZ17" s="451"/>
      <c r="QRA17" s="451"/>
      <c r="QRB17" s="451"/>
      <c r="QRC17" s="451"/>
      <c r="QRD17" s="451"/>
      <c r="QRE17" s="451"/>
      <c r="QRF17" s="451"/>
      <c r="QRG17" s="451"/>
      <c r="QRH17" s="451"/>
      <c r="QRI17" s="451"/>
      <c r="QRJ17" s="451"/>
      <c r="QRK17" s="451"/>
      <c r="QRL17" s="451"/>
      <c r="QRM17" s="451"/>
      <c r="QRN17" s="451"/>
      <c r="QRO17" s="451"/>
      <c r="QRP17" s="451"/>
      <c r="QRQ17" s="451"/>
      <c r="QRR17" s="451"/>
      <c r="QRS17" s="451"/>
      <c r="QRT17" s="451"/>
      <c r="QRU17" s="451"/>
      <c r="QRV17" s="451"/>
      <c r="QRW17" s="451"/>
      <c r="QRX17" s="451"/>
      <c r="QRY17" s="451"/>
      <c r="QRZ17" s="451"/>
      <c r="QSA17" s="451"/>
      <c r="QSB17" s="451"/>
      <c r="QSC17" s="451"/>
      <c r="QSD17" s="451"/>
      <c r="QSE17" s="451"/>
      <c r="QSF17" s="451"/>
      <c r="QSG17" s="451"/>
      <c r="QSH17" s="451"/>
      <c r="QSI17" s="451"/>
      <c r="QSJ17" s="451"/>
      <c r="QSK17" s="451"/>
      <c r="QSL17" s="451"/>
      <c r="QSM17" s="451"/>
      <c r="QSN17" s="451"/>
      <c r="QSO17" s="451"/>
      <c r="QSP17" s="451"/>
      <c r="QSQ17" s="451"/>
      <c r="QSR17" s="451"/>
      <c r="QSS17" s="451"/>
      <c r="QST17" s="451"/>
      <c r="QSU17" s="451"/>
      <c r="QSV17" s="451"/>
      <c r="QSW17" s="451"/>
      <c r="QSX17" s="451"/>
      <c r="QSY17" s="451"/>
      <c r="QSZ17" s="451"/>
      <c r="QTA17" s="451"/>
      <c r="QTB17" s="451"/>
      <c r="QTC17" s="451"/>
      <c r="QTD17" s="451"/>
      <c r="QTE17" s="451"/>
      <c r="QTF17" s="451"/>
      <c r="QTG17" s="451"/>
      <c r="QTH17" s="451"/>
      <c r="QTI17" s="451"/>
      <c r="QTJ17" s="451"/>
      <c r="QTK17" s="451"/>
      <c r="QTL17" s="451"/>
      <c r="QTM17" s="451"/>
      <c r="QTN17" s="451"/>
      <c r="QTO17" s="451"/>
      <c r="QTP17" s="451"/>
      <c r="QTQ17" s="451"/>
      <c r="QTR17" s="451"/>
      <c r="QTS17" s="451"/>
      <c r="QTT17" s="451"/>
      <c r="QTU17" s="451"/>
      <c r="QTV17" s="451"/>
      <c r="QTW17" s="451"/>
      <c r="QTX17" s="451"/>
      <c r="QTY17" s="451"/>
      <c r="QTZ17" s="451"/>
      <c r="QUA17" s="451"/>
      <c r="QUB17" s="451"/>
      <c r="QUC17" s="451"/>
      <c r="QUD17" s="451"/>
      <c r="QUE17" s="451"/>
      <c r="QUF17" s="451"/>
      <c r="QUG17" s="451"/>
      <c r="QUH17" s="451"/>
      <c r="QUI17" s="451"/>
      <c r="QUJ17" s="451"/>
      <c r="QUK17" s="451"/>
      <c r="QUL17" s="451"/>
      <c r="QUM17" s="451"/>
      <c r="QUN17" s="451"/>
      <c r="QUO17" s="451"/>
      <c r="QUP17" s="451"/>
      <c r="QUQ17" s="451"/>
      <c r="QUR17" s="451"/>
      <c r="QUS17" s="451"/>
      <c r="QUT17" s="451"/>
      <c r="QUU17" s="451"/>
      <c r="QUV17" s="451"/>
      <c r="QUW17" s="451"/>
      <c r="QUX17" s="451"/>
      <c r="QUY17" s="451"/>
      <c r="QUZ17" s="451"/>
      <c r="QVA17" s="451"/>
      <c r="QVB17" s="451"/>
      <c r="QVC17" s="451"/>
      <c r="QVD17" s="451"/>
      <c r="QVE17" s="451"/>
      <c r="QVF17" s="451"/>
      <c r="QVG17" s="451"/>
      <c r="QVH17" s="451"/>
      <c r="QVI17" s="451"/>
      <c r="QVJ17" s="451"/>
      <c r="QVK17" s="451"/>
      <c r="QVL17" s="451"/>
      <c r="QVM17" s="451"/>
      <c r="QVN17" s="451"/>
      <c r="QVO17" s="451"/>
      <c r="QVP17" s="451"/>
      <c r="QVQ17" s="451"/>
      <c r="QVR17" s="451"/>
      <c r="QVS17" s="451"/>
      <c r="QVT17" s="451"/>
      <c r="QVU17" s="451"/>
      <c r="QVV17" s="451"/>
      <c r="QVW17" s="451"/>
      <c r="QVX17" s="451"/>
      <c r="QVY17" s="451"/>
      <c r="QVZ17" s="451"/>
      <c r="QWA17" s="451"/>
      <c r="QWB17" s="451"/>
      <c r="QWC17" s="451"/>
      <c r="QWD17" s="451"/>
      <c r="QWE17" s="451"/>
      <c r="QWF17" s="451"/>
      <c r="QWG17" s="451"/>
      <c r="QWH17" s="451"/>
      <c r="QWI17" s="451"/>
      <c r="QWJ17" s="451"/>
      <c r="QWK17" s="451"/>
      <c r="QWL17" s="451"/>
      <c r="QWM17" s="451"/>
      <c r="QWN17" s="451"/>
      <c r="QWO17" s="451"/>
      <c r="QWP17" s="451"/>
      <c r="QWQ17" s="451"/>
      <c r="QWR17" s="451"/>
      <c r="QWS17" s="451"/>
      <c r="QWT17" s="451"/>
      <c r="QWU17" s="451"/>
      <c r="QWV17" s="451"/>
      <c r="QWW17" s="451"/>
      <c r="QWX17" s="451"/>
      <c r="QWY17" s="451"/>
      <c r="QWZ17" s="451"/>
      <c r="QXA17" s="451"/>
      <c r="QXB17" s="451"/>
      <c r="QXC17" s="451"/>
      <c r="QXD17" s="451"/>
      <c r="QXE17" s="451"/>
      <c r="QXF17" s="451"/>
      <c r="QXG17" s="451"/>
      <c r="QXH17" s="451"/>
      <c r="QXI17" s="451"/>
      <c r="QXJ17" s="451"/>
      <c r="QXK17" s="451"/>
      <c r="QXL17" s="451"/>
      <c r="QXM17" s="451"/>
      <c r="QXN17" s="451"/>
      <c r="QXO17" s="451"/>
      <c r="QXP17" s="451"/>
      <c r="QXQ17" s="451"/>
      <c r="QXR17" s="451"/>
      <c r="QXS17" s="451"/>
      <c r="QXT17" s="451"/>
      <c r="QXU17" s="451"/>
      <c r="QXV17" s="451"/>
      <c r="QXW17" s="451"/>
      <c r="QXX17" s="451"/>
      <c r="QXY17" s="451"/>
      <c r="QXZ17" s="451"/>
      <c r="QYA17" s="451"/>
      <c r="QYB17" s="451"/>
      <c r="QYC17" s="451"/>
      <c r="QYD17" s="451"/>
      <c r="QYE17" s="451"/>
      <c r="QYF17" s="451"/>
      <c r="QYG17" s="451"/>
      <c r="QYH17" s="451"/>
      <c r="QYI17" s="451"/>
      <c r="QYJ17" s="451"/>
      <c r="QYK17" s="451"/>
      <c r="QYL17" s="451"/>
      <c r="QYM17" s="451"/>
      <c r="QYN17" s="451"/>
      <c r="QYO17" s="451"/>
      <c r="QYP17" s="451"/>
      <c r="QYQ17" s="451"/>
      <c r="QYR17" s="451"/>
      <c r="QYS17" s="451"/>
      <c r="QYT17" s="451"/>
      <c r="QYU17" s="451"/>
      <c r="QYV17" s="451"/>
      <c r="QYW17" s="451"/>
      <c r="QYX17" s="451"/>
      <c r="QYY17" s="451"/>
      <c r="QYZ17" s="451"/>
      <c r="QZA17" s="451"/>
      <c r="QZB17" s="451"/>
      <c r="QZC17" s="451"/>
      <c r="QZD17" s="451"/>
      <c r="QZE17" s="451"/>
      <c r="QZF17" s="451"/>
      <c r="QZG17" s="451"/>
      <c r="QZH17" s="451"/>
      <c r="QZI17" s="451"/>
      <c r="QZJ17" s="451"/>
      <c r="QZK17" s="451"/>
      <c r="QZL17" s="451"/>
      <c r="QZM17" s="451"/>
      <c r="QZN17" s="451"/>
      <c r="QZO17" s="451"/>
      <c r="QZP17" s="451"/>
      <c r="QZQ17" s="451"/>
      <c r="QZR17" s="451"/>
      <c r="QZS17" s="451"/>
      <c r="QZT17" s="451"/>
      <c r="QZU17" s="451"/>
      <c r="QZV17" s="451"/>
      <c r="QZW17" s="451"/>
      <c r="QZX17" s="451"/>
      <c r="QZY17" s="451"/>
      <c r="QZZ17" s="451"/>
      <c r="RAA17" s="451"/>
      <c r="RAB17" s="451"/>
      <c r="RAC17" s="451"/>
      <c r="RAD17" s="451"/>
      <c r="RAE17" s="451"/>
      <c r="RAF17" s="451"/>
      <c r="RAG17" s="451"/>
      <c r="RAH17" s="451"/>
      <c r="RAI17" s="451"/>
      <c r="RAJ17" s="451"/>
      <c r="RAK17" s="451"/>
      <c r="RAL17" s="451"/>
      <c r="RAM17" s="451"/>
      <c r="RAN17" s="451"/>
      <c r="RAO17" s="451"/>
      <c r="RAP17" s="451"/>
      <c r="RAQ17" s="451"/>
      <c r="RAR17" s="451"/>
      <c r="RAS17" s="451"/>
      <c r="RAT17" s="451"/>
      <c r="RAU17" s="451"/>
      <c r="RAV17" s="451"/>
      <c r="RAW17" s="451"/>
      <c r="RAX17" s="451"/>
      <c r="RAY17" s="451"/>
      <c r="RAZ17" s="451"/>
      <c r="RBA17" s="451"/>
      <c r="RBB17" s="451"/>
      <c r="RBC17" s="451"/>
      <c r="RBD17" s="451"/>
      <c r="RBE17" s="451"/>
      <c r="RBF17" s="451"/>
      <c r="RBG17" s="451"/>
      <c r="RBH17" s="451"/>
      <c r="RBI17" s="451"/>
      <c r="RBJ17" s="451"/>
      <c r="RBK17" s="451"/>
      <c r="RBL17" s="451"/>
      <c r="RBM17" s="451"/>
      <c r="RBN17" s="451"/>
      <c r="RBO17" s="451"/>
      <c r="RBP17" s="451"/>
      <c r="RBQ17" s="451"/>
      <c r="RBR17" s="451"/>
      <c r="RBS17" s="451"/>
      <c r="RBT17" s="451"/>
      <c r="RBU17" s="451"/>
      <c r="RBV17" s="451"/>
      <c r="RBW17" s="451"/>
      <c r="RBX17" s="451"/>
      <c r="RBY17" s="451"/>
      <c r="RBZ17" s="451"/>
      <c r="RCA17" s="451"/>
      <c r="RCB17" s="451"/>
      <c r="RCC17" s="451"/>
      <c r="RCD17" s="451"/>
      <c r="RCE17" s="451"/>
      <c r="RCF17" s="451"/>
      <c r="RCG17" s="451"/>
      <c r="RCH17" s="451"/>
      <c r="RCI17" s="451"/>
      <c r="RCJ17" s="451"/>
      <c r="RCK17" s="451"/>
      <c r="RCL17" s="451"/>
      <c r="RCM17" s="451"/>
      <c r="RCN17" s="451"/>
      <c r="RCO17" s="451"/>
      <c r="RCP17" s="451"/>
      <c r="RCQ17" s="451"/>
      <c r="RCR17" s="451"/>
      <c r="RCS17" s="451"/>
      <c r="RCT17" s="451"/>
      <c r="RCU17" s="451"/>
      <c r="RCV17" s="451"/>
      <c r="RCW17" s="451"/>
      <c r="RCX17" s="451"/>
      <c r="RCY17" s="451"/>
      <c r="RCZ17" s="451"/>
      <c r="RDA17" s="451"/>
      <c r="RDB17" s="451"/>
      <c r="RDC17" s="451"/>
      <c r="RDD17" s="451"/>
      <c r="RDE17" s="451"/>
      <c r="RDF17" s="451"/>
      <c r="RDG17" s="451"/>
      <c r="RDH17" s="451"/>
      <c r="RDI17" s="451"/>
      <c r="RDJ17" s="451"/>
      <c r="RDK17" s="451"/>
      <c r="RDL17" s="451"/>
      <c r="RDM17" s="451"/>
      <c r="RDN17" s="451"/>
      <c r="RDO17" s="451"/>
      <c r="RDP17" s="451"/>
      <c r="RDQ17" s="451"/>
      <c r="RDR17" s="451"/>
      <c r="RDS17" s="451"/>
      <c r="RDT17" s="451"/>
      <c r="RDU17" s="451"/>
      <c r="RDV17" s="451"/>
      <c r="RDW17" s="451"/>
      <c r="RDX17" s="451"/>
      <c r="RDY17" s="451"/>
      <c r="RDZ17" s="451"/>
      <c r="REA17" s="451"/>
      <c r="REB17" s="451"/>
      <c r="REC17" s="451"/>
      <c r="RED17" s="451"/>
      <c r="REE17" s="451"/>
      <c r="REF17" s="451"/>
      <c r="REG17" s="451"/>
      <c r="REH17" s="451"/>
      <c r="REI17" s="451"/>
      <c r="REJ17" s="451"/>
      <c r="REK17" s="451"/>
      <c r="REL17" s="451"/>
      <c r="REM17" s="451"/>
      <c r="REN17" s="451"/>
      <c r="REO17" s="451"/>
      <c r="REP17" s="451"/>
      <c r="REQ17" s="451"/>
      <c r="RER17" s="451"/>
      <c r="RES17" s="451"/>
      <c r="RET17" s="451"/>
      <c r="REU17" s="451"/>
      <c r="REV17" s="451"/>
      <c r="REW17" s="451"/>
      <c r="REX17" s="451"/>
      <c r="REY17" s="451"/>
      <c r="REZ17" s="451"/>
      <c r="RFA17" s="451"/>
      <c r="RFB17" s="451"/>
      <c r="RFC17" s="451"/>
      <c r="RFD17" s="451"/>
      <c r="RFE17" s="451"/>
      <c r="RFF17" s="451"/>
      <c r="RFG17" s="451"/>
      <c r="RFH17" s="451"/>
      <c r="RFI17" s="451"/>
      <c r="RFJ17" s="451"/>
      <c r="RFK17" s="451"/>
      <c r="RFL17" s="451"/>
      <c r="RFM17" s="451"/>
      <c r="RFN17" s="451"/>
      <c r="RFO17" s="451"/>
      <c r="RFP17" s="451"/>
      <c r="RFQ17" s="451"/>
      <c r="RFR17" s="451"/>
      <c r="RFS17" s="451"/>
      <c r="RFT17" s="451"/>
      <c r="RFU17" s="451"/>
      <c r="RFV17" s="451"/>
      <c r="RFW17" s="451"/>
      <c r="RFX17" s="451"/>
      <c r="RFY17" s="451"/>
      <c r="RFZ17" s="451"/>
      <c r="RGA17" s="451"/>
      <c r="RGB17" s="451"/>
      <c r="RGC17" s="451"/>
      <c r="RGD17" s="451"/>
      <c r="RGE17" s="451"/>
      <c r="RGF17" s="451"/>
      <c r="RGG17" s="451"/>
      <c r="RGH17" s="451"/>
      <c r="RGI17" s="451"/>
      <c r="RGJ17" s="451"/>
      <c r="RGK17" s="451"/>
      <c r="RGL17" s="451"/>
      <c r="RGM17" s="451"/>
      <c r="RGN17" s="451"/>
      <c r="RGO17" s="451"/>
      <c r="RGP17" s="451"/>
      <c r="RGQ17" s="451"/>
      <c r="RGR17" s="451"/>
      <c r="RGS17" s="451"/>
      <c r="RGT17" s="451"/>
      <c r="RGU17" s="451"/>
      <c r="RGV17" s="451"/>
      <c r="RGW17" s="451"/>
      <c r="RGX17" s="451"/>
      <c r="RGY17" s="451"/>
      <c r="RGZ17" s="451"/>
      <c r="RHA17" s="451"/>
      <c r="RHB17" s="451"/>
      <c r="RHC17" s="451"/>
      <c r="RHD17" s="451"/>
      <c r="RHE17" s="451"/>
      <c r="RHF17" s="451"/>
      <c r="RHG17" s="451"/>
      <c r="RHH17" s="451"/>
      <c r="RHI17" s="451"/>
      <c r="RHJ17" s="451"/>
      <c r="RHK17" s="451"/>
      <c r="RHL17" s="451"/>
      <c r="RHM17" s="451"/>
      <c r="RHN17" s="451"/>
      <c r="RHO17" s="451"/>
      <c r="RHP17" s="451"/>
      <c r="RHQ17" s="451"/>
      <c r="RHR17" s="451"/>
      <c r="RHS17" s="451"/>
      <c r="RHT17" s="451"/>
      <c r="RHU17" s="451"/>
      <c r="RHV17" s="451"/>
      <c r="RHW17" s="451"/>
      <c r="RHX17" s="451"/>
      <c r="RHY17" s="451"/>
      <c r="RHZ17" s="451"/>
      <c r="RIA17" s="451"/>
      <c r="RIB17" s="451"/>
      <c r="RIC17" s="451"/>
      <c r="RID17" s="451"/>
      <c r="RIE17" s="451"/>
      <c r="RIF17" s="451"/>
      <c r="RIG17" s="451"/>
      <c r="RIH17" s="451"/>
      <c r="RII17" s="451"/>
      <c r="RIJ17" s="451"/>
      <c r="RIK17" s="451"/>
      <c r="RIL17" s="451"/>
      <c r="RIM17" s="451"/>
      <c r="RIN17" s="451"/>
      <c r="RIO17" s="451"/>
      <c r="RIP17" s="451"/>
      <c r="RIQ17" s="451"/>
      <c r="RIR17" s="451"/>
      <c r="RIS17" s="451"/>
      <c r="RIT17" s="451"/>
      <c r="RIU17" s="451"/>
      <c r="RIV17" s="451"/>
      <c r="RIW17" s="451"/>
      <c r="RIX17" s="451"/>
      <c r="RIY17" s="451"/>
      <c r="RIZ17" s="451"/>
      <c r="RJA17" s="451"/>
      <c r="RJB17" s="451"/>
      <c r="RJC17" s="451"/>
      <c r="RJD17" s="451"/>
      <c r="RJE17" s="451"/>
      <c r="RJF17" s="451"/>
      <c r="RJG17" s="451"/>
      <c r="RJH17" s="451"/>
      <c r="RJI17" s="451"/>
      <c r="RJJ17" s="451"/>
      <c r="RJK17" s="451"/>
      <c r="RJL17" s="451"/>
      <c r="RJM17" s="451"/>
      <c r="RJN17" s="451"/>
      <c r="RJO17" s="451"/>
      <c r="RJP17" s="451"/>
      <c r="RJQ17" s="451"/>
      <c r="RJR17" s="451"/>
      <c r="RJS17" s="451"/>
      <c r="RJT17" s="451"/>
      <c r="RJU17" s="451"/>
      <c r="RJV17" s="451"/>
      <c r="RJW17" s="451"/>
      <c r="RJX17" s="451"/>
      <c r="RJY17" s="451"/>
      <c r="RJZ17" s="451"/>
      <c r="RKA17" s="451"/>
      <c r="RKB17" s="451"/>
      <c r="RKC17" s="451"/>
      <c r="RKD17" s="451"/>
      <c r="RKE17" s="451"/>
      <c r="RKF17" s="451"/>
      <c r="RKG17" s="451"/>
      <c r="RKH17" s="451"/>
      <c r="RKI17" s="451"/>
      <c r="RKJ17" s="451"/>
      <c r="RKK17" s="451"/>
      <c r="RKL17" s="451"/>
      <c r="RKM17" s="451"/>
      <c r="RKN17" s="451"/>
      <c r="RKO17" s="451"/>
      <c r="RKP17" s="451"/>
      <c r="RKQ17" s="451"/>
      <c r="RKR17" s="451"/>
      <c r="RKS17" s="451"/>
      <c r="RKT17" s="451"/>
      <c r="RKU17" s="451"/>
      <c r="RKV17" s="451"/>
      <c r="RKW17" s="451"/>
      <c r="RKX17" s="451"/>
      <c r="RKY17" s="451"/>
      <c r="RKZ17" s="451"/>
      <c r="RLA17" s="451"/>
      <c r="RLB17" s="451"/>
      <c r="RLC17" s="451"/>
      <c r="RLD17" s="451"/>
      <c r="RLE17" s="451"/>
      <c r="RLF17" s="451"/>
      <c r="RLG17" s="451"/>
      <c r="RLH17" s="451"/>
      <c r="RLI17" s="451"/>
      <c r="RLJ17" s="451"/>
      <c r="RLK17" s="451"/>
      <c r="RLL17" s="451"/>
      <c r="RLM17" s="451"/>
      <c r="RLN17" s="451"/>
      <c r="RLO17" s="451"/>
      <c r="RLP17" s="451"/>
      <c r="RLQ17" s="451"/>
      <c r="RLR17" s="451"/>
      <c r="RLS17" s="451"/>
      <c r="RLT17" s="451"/>
      <c r="RLU17" s="451"/>
      <c r="RLV17" s="451"/>
      <c r="RLW17" s="451"/>
      <c r="RLX17" s="451"/>
      <c r="RLY17" s="451"/>
      <c r="RLZ17" s="451"/>
      <c r="RMA17" s="451"/>
      <c r="RMB17" s="451"/>
      <c r="RMC17" s="451"/>
      <c r="RMD17" s="451"/>
      <c r="RME17" s="451"/>
      <c r="RMF17" s="451"/>
      <c r="RMG17" s="451"/>
      <c r="RMH17" s="451"/>
      <c r="RMI17" s="451"/>
      <c r="RMJ17" s="451"/>
      <c r="RMK17" s="451"/>
      <c r="RML17" s="451"/>
      <c r="RMM17" s="451"/>
      <c r="RMN17" s="451"/>
      <c r="RMO17" s="451"/>
      <c r="RMP17" s="451"/>
      <c r="RMQ17" s="451"/>
      <c r="RMR17" s="451"/>
      <c r="RMS17" s="451"/>
      <c r="RMT17" s="451"/>
      <c r="RMU17" s="451"/>
      <c r="RMV17" s="451"/>
      <c r="RMW17" s="451"/>
      <c r="RMX17" s="451"/>
      <c r="RMY17" s="451"/>
      <c r="RMZ17" s="451"/>
      <c r="RNA17" s="451"/>
      <c r="RNB17" s="451"/>
      <c r="RNC17" s="451"/>
      <c r="RND17" s="451"/>
      <c r="RNE17" s="451"/>
      <c r="RNF17" s="451"/>
      <c r="RNG17" s="451"/>
      <c r="RNH17" s="451"/>
      <c r="RNI17" s="451"/>
      <c r="RNJ17" s="451"/>
      <c r="RNK17" s="451"/>
      <c r="RNL17" s="451"/>
      <c r="RNM17" s="451"/>
      <c r="RNN17" s="451"/>
      <c r="RNO17" s="451"/>
      <c r="RNP17" s="451"/>
      <c r="RNQ17" s="451"/>
      <c r="RNR17" s="451"/>
      <c r="RNS17" s="451"/>
      <c r="RNT17" s="451"/>
      <c r="RNU17" s="451"/>
      <c r="RNV17" s="451"/>
      <c r="RNW17" s="451"/>
      <c r="RNX17" s="451"/>
      <c r="RNY17" s="451"/>
      <c r="RNZ17" s="451"/>
      <c r="ROA17" s="451"/>
      <c r="ROB17" s="451"/>
      <c r="ROC17" s="451"/>
      <c r="ROD17" s="451"/>
      <c r="ROE17" s="451"/>
      <c r="ROF17" s="451"/>
      <c r="ROG17" s="451"/>
      <c r="ROH17" s="451"/>
      <c r="ROI17" s="451"/>
      <c r="ROJ17" s="451"/>
      <c r="ROK17" s="451"/>
      <c r="ROL17" s="451"/>
      <c r="ROM17" s="451"/>
      <c r="RON17" s="451"/>
      <c r="ROO17" s="451"/>
      <c r="ROP17" s="451"/>
      <c r="ROQ17" s="451"/>
      <c r="ROR17" s="451"/>
      <c r="ROS17" s="451"/>
      <c r="ROT17" s="451"/>
      <c r="ROU17" s="451"/>
      <c r="ROV17" s="451"/>
      <c r="ROW17" s="451"/>
      <c r="ROX17" s="451"/>
      <c r="ROY17" s="451"/>
      <c r="ROZ17" s="451"/>
      <c r="RPA17" s="451"/>
      <c r="RPB17" s="451"/>
      <c r="RPC17" s="451"/>
      <c r="RPD17" s="451"/>
      <c r="RPE17" s="451"/>
      <c r="RPF17" s="451"/>
      <c r="RPG17" s="451"/>
      <c r="RPH17" s="451"/>
      <c r="RPI17" s="451"/>
      <c r="RPJ17" s="451"/>
      <c r="RPK17" s="451"/>
      <c r="RPL17" s="451"/>
      <c r="RPM17" s="451"/>
      <c r="RPN17" s="451"/>
      <c r="RPO17" s="451"/>
      <c r="RPP17" s="451"/>
      <c r="RPQ17" s="451"/>
      <c r="RPR17" s="451"/>
      <c r="RPS17" s="451"/>
      <c r="RPT17" s="451"/>
      <c r="RPU17" s="451"/>
      <c r="RPV17" s="451"/>
      <c r="RPW17" s="451"/>
      <c r="RPX17" s="451"/>
      <c r="RPY17" s="451"/>
      <c r="RPZ17" s="451"/>
      <c r="RQA17" s="451"/>
      <c r="RQB17" s="451"/>
      <c r="RQC17" s="451"/>
      <c r="RQD17" s="451"/>
      <c r="RQE17" s="451"/>
      <c r="RQF17" s="451"/>
      <c r="RQG17" s="451"/>
      <c r="RQH17" s="451"/>
      <c r="RQI17" s="451"/>
      <c r="RQJ17" s="451"/>
      <c r="RQK17" s="451"/>
      <c r="RQL17" s="451"/>
      <c r="RQM17" s="451"/>
      <c r="RQN17" s="451"/>
      <c r="RQO17" s="451"/>
      <c r="RQP17" s="451"/>
      <c r="RQQ17" s="451"/>
      <c r="RQR17" s="451"/>
      <c r="RQS17" s="451"/>
      <c r="RQT17" s="451"/>
      <c r="RQU17" s="451"/>
      <c r="RQV17" s="451"/>
      <c r="RQW17" s="451"/>
      <c r="RQX17" s="451"/>
      <c r="RQY17" s="451"/>
      <c r="RQZ17" s="451"/>
      <c r="RRA17" s="451"/>
      <c r="RRB17" s="451"/>
      <c r="RRC17" s="451"/>
      <c r="RRD17" s="451"/>
      <c r="RRE17" s="451"/>
      <c r="RRF17" s="451"/>
      <c r="RRG17" s="451"/>
      <c r="RRH17" s="451"/>
      <c r="RRI17" s="451"/>
      <c r="RRJ17" s="451"/>
      <c r="RRK17" s="451"/>
      <c r="RRL17" s="451"/>
      <c r="RRM17" s="451"/>
      <c r="RRN17" s="451"/>
      <c r="RRO17" s="451"/>
      <c r="RRP17" s="451"/>
      <c r="RRQ17" s="451"/>
      <c r="RRR17" s="451"/>
      <c r="RRS17" s="451"/>
      <c r="RRT17" s="451"/>
      <c r="RRU17" s="451"/>
      <c r="RRV17" s="451"/>
      <c r="RRW17" s="451"/>
      <c r="RRX17" s="451"/>
      <c r="RRY17" s="451"/>
      <c r="RRZ17" s="451"/>
      <c r="RSA17" s="451"/>
      <c r="RSB17" s="451"/>
      <c r="RSC17" s="451"/>
      <c r="RSD17" s="451"/>
      <c r="RSE17" s="451"/>
      <c r="RSF17" s="451"/>
      <c r="RSG17" s="451"/>
      <c r="RSH17" s="451"/>
      <c r="RSI17" s="451"/>
      <c r="RSJ17" s="451"/>
      <c r="RSK17" s="451"/>
      <c r="RSL17" s="451"/>
      <c r="RSM17" s="451"/>
      <c r="RSN17" s="451"/>
      <c r="RSO17" s="451"/>
      <c r="RSP17" s="451"/>
      <c r="RSQ17" s="451"/>
      <c r="RSR17" s="451"/>
      <c r="RSS17" s="451"/>
      <c r="RST17" s="451"/>
      <c r="RSU17" s="451"/>
      <c r="RSV17" s="451"/>
      <c r="RSW17" s="451"/>
      <c r="RSX17" s="451"/>
      <c r="RSY17" s="451"/>
      <c r="RSZ17" s="451"/>
      <c r="RTA17" s="451"/>
      <c r="RTB17" s="451"/>
      <c r="RTC17" s="451"/>
      <c r="RTD17" s="451"/>
      <c r="RTE17" s="451"/>
      <c r="RTF17" s="451"/>
      <c r="RTG17" s="451"/>
      <c r="RTH17" s="451"/>
      <c r="RTI17" s="451"/>
      <c r="RTJ17" s="451"/>
      <c r="RTK17" s="451"/>
      <c r="RTL17" s="451"/>
      <c r="RTM17" s="451"/>
      <c r="RTN17" s="451"/>
      <c r="RTO17" s="451"/>
      <c r="RTP17" s="451"/>
      <c r="RTQ17" s="451"/>
      <c r="RTR17" s="451"/>
      <c r="RTS17" s="451"/>
      <c r="RTT17" s="451"/>
      <c r="RTU17" s="451"/>
      <c r="RTV17" s="451"/>
      <c r="RTW17" s="451"/>
      <c r="RTX17" s="451"/>
      <c r="RTY17" s="451"/>
      <c r="RTZ17" s="451"/>
      <c r="RUA17" s="451"/>
      <c r="RUB17" s="451"/>
      <c r="RUC17" s="451"/>
      <c r="RUD17" s="451"/>
      <c r="RUE17" s="451"/>
      <c r="RUF17" s="451"/>
      <c r="RUG17" s="451"/>
      <c r="RUH17" s="451"/>
      <c r="RUI17" s="451"/>
      <c r="RUJ17" s="451"/>
      <c r="RUK17" s="451"/>
      <c r="RUL17" s="451"/>
      <c r="RUM17" s="451"/>
      <c r="RUN17" s="451"/>
      <c r="RUO17" s="451"/>
      <c r="RUP17" s="451"/>
      <c r="RUQ17" s="451"/>
      <c r="RUR17" s="451"/>
      <c r="RUS17" s="451"/>
      <c r="RUT17" s="451"/>
      <c r="RUU17" s="451"/>
      <c r="RUV17" s="451"/>
      <c r="RUW17" s="451"/>
      <c r="RUX17" s="451"/>
      <c r="RUY17" s="451"/>
      <c r="RUZ17" s="451"/>
      <c r="RVA17" s="451"/>
      <c r="RVB17" s="451"/>
      <c r="RVC17" s="451"/>
      <c r="RVD17" s="451"/>
      <c r="RVE17" s="451"/>
      <c r="RVF17" s="451"/>
      <c r="RVG17" s="451"/>
      <c r="RVH17" s="451"/>
      <c r="RVI17" s="451"/>
      <c r="RVJ17" s="451"/>
      <c r="RVK17" s="451"/>
      <c r="RVL17" s="451"/>
      <c r="RVM17" s="451"/>
      <c r="RVN17" s="451"/>
      <c r="RVO17" s="451"/>
      <c r="RVP17" s="451"/>
      <c r="RVQ17" s="451"/>
      <c r="RVR17" s="451"/>
      <c r="RVS17" s="451"/>
      <c r="RVT17" s="451"/>
      <c r="RVU17" s="451"/>
      <c r="RVV17" s="451"/>
      <c r="RVW17" s="451"/>
      <c r="RVX17" s="451"/>
      <c r="RVY17" s="451"/>
      <c r="RVZ17" s="451"/>
      <c r="RWA17" s="451"/>
      <c r="RWB17" s="451"/>
      <c r="RWC17" s="451"/>
      <c r="RWD17" s="451"/>
      <c r="RWE17" s="451"/>
      <c r="RWF17" s="451"/>
      <c r="RWG17" s="451"/>
      <c r="RWH17" s="451"/>
      <c r="RWI17" s="451"/>
      <c r="RWJ17" s="451"/>
      <c r="RWK17" s="451"/>
      <c r="RWL17" s="451"/>
      <c r="RWM17" s="451"/>
      <c r="RWN17" s="451"/>
      <c r="RWO17" s="451"/>
      <c r="RWP17" s="451"/>
      <c r="RWQ17" s="451"/>
      <c r="RWR17" s="451"/>
      <c r="RWS17" s="451"/>
      <c r="RWT17" s="451"/>
      <c r="RWU17" s="451"/>
      <c r="RWV17" s="451"/>
      <c r="RWW17" s="451"/>
      <c r="RWX17" s="451"/>
      <c r="RWY17" s="451"/>
      <c r="RWZ17" s="451"/>
      <c r="RXA17" s="451"/>
      <c r="RXB17" s="451"/>
      <c r="RXC17" s="451"/>
      <c r="RXD17" s="451"/>
      <c r="RXE17" s="451"/>
      <c r="RXF17" s="451"/>
      <c r="RXG17" s="451"/>
      <c r="RXH17" s="451"/>
      <c r="RXI17" s="451"/>
      <c r="RXJ17" s="451"/>
      <c r="RXK17" s="451"/>
      <c r="RXL17" s="451"/>
      <c r="RXM17" s="451"/>
      <c r="RXN17" s="451"/>
      <c r="RXO17" s="451"/>
      <c r="RXP17" s="451"/>
      <c r="RXQ17" s="451"/>
      <c r="RXR17" s="451"/>
      <c r="RXS17" s="451"/>
      <c r="RXT17" s="451"/>
      <c r="RXU17" s="451"/>
      <c r="RXV17" s="451"/>
      <c r="RXW17" s="451"/>
      <c r="RXX17" s="451"/>
      <c r="RXY17" s="451"/>
      <c r="RXZ17" s="451"/>
      <c r="RYA17" s="451"/>
      <c r="RYB17" s="451"/>
      <c r="RYC17" s="451"/>
      <c r="RYD17" s="451"/>
      <c r="RYE17" s="451"/>
      <c r="RYF17" s="451"/>
      <c r="RYG17" s="451"/>
      <c r="RYH17" s="451"/>
      <c r="RYI17" s="451"/>
      <c r="RYJ17" s="451"/>
      <c r="RYK17" s="451"/>
      <c r="RYL17" s="451"/>
      <c r="RYM17" s="451"/>
      <c r="RYN17" s="451"/>
      <c r="RYO17" s="451"/>
      <c r="RYP17" s="451"/>
      <c r="RYQ17" s="451"/>
      <c r="RYR17" s="451"/>
      <c r="RYS17" s="451"/>
      <c r="RYT17" s="451"/>
      <c r="RYU17" s="451"/>
      <c r="RYV17" s="451"/>
      <c r="RYW17" s="451"/>
      <c r="RYX17" s="451"/>
      <c r="RYY17" s="451"/>
      <c r="RYZ17" s="451"/>
      <c r="RZA17" s="451"/>
      <c r="RZB17" s="451"/>
      <c r="RZC17" s="451"/>
      <c r="RZD17" s="451"/>
      <c r="RZE17" s="451"/>
      <c r="RZF17" s="451"/>
      <c r="RZG17" s="451"/>
      <c r="RZH17" s="451"/>
      <c r="RZI17" s="451"/>
      <c r="RZJ17" s="451"/>
      <c r="RZK17" s="451"/>
      <c r="RZL17" s="451"/>
      <c r="RZM17" s="451"/>
      <c r="RZN17" s="451"/>
      <c r="RZO17" s="451"/>
      <c r="RZP17" s="451"/>
      <c r="RZQ17" s="451"/>
      <c r="RZR17" s="451"/>
      <c r="RZS17" s="451"/>
      <c r="RZT17" s="451"/>
      <c r="RZU17" s="451"/>
      <c r="RZV17" s="451"/>
      <c r="RZW17" s="451"/>
      <c r="RZX17" s="451"/>
      <c r="RZY17" s="451"/>
      <c r="RZZ17" s="451"/>
      <c r="SAA17" s="451"/>
      <c r="SAB17" s="451"/>
      <c r="SAC17" s="451"/>
      <c r="SAD17" s="451"/>
      <c r="SAE17" s="451"/>
      <c r="SAF17" s="451"/>
      <c r="SAG17" s="451"/>
      <c r="SAH17" s="451"/>
      <c r="SAI17" s="451"/>
      <c r="SAJ17" s="451"/>
      <c r="SAK17" s="451"/>
      <c r="SAL17" s="451"/>
      <c r="SAM17" s="451"/>
      <c r="SAN17" s="451"/>
      <c r="SAO17" s="451"/>
      <c r="SAP17" s="451"/>
      <c r="SAQ17" s="451"/>
      <c r="SAR17" s="451"/>
      <c r="SAS17" s="451"/>
      <c r="SAT17" s="451"/>
      <c r="SAU17" s="451"/>
      <c r="SAV17" s="451"/>
      <c r="SAW17" s="451"/>
      <c r="SAX17" s="451"/>
      <c r="SAY17" s="451"/>
      <c r="SAZ17" s="451"/>
      <c r="SBA17" s="451"/>
      <c r="SBB17" s="451"/>
      <c r="SBC17" s="451"/>
      <c r="SBD17" s="451"/>
      <c r="SBE17" s="451"/>
      <c r="SBF17" s="451"/>
      <c r="SBG17" s="451"/>
      <c r="SBH17" s="451"/>
      <c r="SBI17" s="451"/>
      <c r="SBJ17" s="451"/>
      <c r="SBK17" s="451"/>
      <c r="SBL17" s="451"/>
      <c r="SBM17" s="451"/>
      <c r="SBN17" s="451"/>
      <c r="SBO17" s="451"/>
      <c r="SBP17" s="451"/>
      <c r="SBQ17" s="451"/>
      <c r="SBR17" s="451"/>
      <c r="SBS17" s="451"/>
      <c r="SBT17" s="451"/>
      <c r="SBU17" s="451"/>
      <c r="SBV17" s="451"/>
      <c r="SBW17" s="451"/>
      <c r="SBX17" s="451"/>
      <c r="SBY17" s="451"/>
      <c r="SBZ17" s="451"/>
      <c r="SCA17" s="451"/>
      <c r="SCB17" s="451"/>
      <c r="SCC17" s="451"/>
      <c r="SCD17" s="451"/>
      <c r="SCE17" s="451"/>
      <c r="SCF17" s="451"/>
      <c r="SCG17" s="451"/>
      <c r="SCH17" s="451"/>
      <c r="SCI17" s="451"/>
      <c r="SCJ17" s="451"/>
      <c r="SCK17" s="451"/>
      <c r="SCL17" s="451"/>
      <c r="SCM17" s="451"/>
      <c r="SCN17" s="451"/>
      <c r="SCO17" s="451"/>
      <c r="SCP17" s="451"/>
      <c r="SCQ17" s="451"/>
      <c r="SCR17" s="451"/>
      <c r="SCS17" s="451"/>
      <c r="SCT17" s="451"/>
      <c r="SCU17" s="451"/>
      <c r="SCV17" s="451"/>
      <c r="SCW17" s="451"/>
      <c r="SCX17" s="451"/>
      <c r="SCY17" s="451"/>
      <c r="SCZ17" s="451"/>
      <c r="SDA17" s="451"/>
      <c r="SDB17" s="451"/>
      <c r="SDC17" s="451"/>
      <c r="SDD17" s="451"/>
      <c r="SDE17" s="451"/>
      <c r="SDF17" s="451"/>
      <c r="SDG17" s="451"/>
      <c r="SDH17" s="451"/>
      <c r="SDI17" s="451"/>
      <c r="SDJ17" s="451"/>
      <c r="SDK17" s="451"/>
      <c r="SDL17" s="451"/>
      <c r="SDM17" s="451"/>
      <c r="SDN17" s="451"/>
      <c r="SDO17" s="451"/>
      <c r="SDP17" s="451"/>
      <c r="SDQ17" s="451"/>
      <c r="SDR17" s="451"/>
      <c r="SDS17" s="451"/>
      <c r="SDT17" s="451"/>
      <c r="SDU17" s="451"/>
      <c r="SDV17" s="451"/>
      <c r="SDW17" s="451"/>
      <c r="SDX17" s="451"/>
      <c r="SDY17" s="451"/>
      <c r="SDZ17" s="451"/>
      <c r="SEA17" s="451"/>
      <c r="SEB17" s="451"/>
      <c r="SEC17" s="451"/>
      <c r="SED17" s="451"/>
      <c r="SEE17" s="451"/>
      <c r="SEF17" s="451"/>
      <c r="SEG17" s="451"/>
      <c r="SEH17" s="451"/>
      <c r="SEI17" s="451"/>
      <c r="SEJ17" s="451"/>
      <c r="SEK17" s="451"/>
      <c r="SEL17" s="451"/>
      <c r="SEM17" s="451"/>
      <c r="SEN17" s="451"/>
      <c r="SEO17" s="451"/>
      <c r="SEP17" s="451"/>
      <c r="SEQ17" s="451"/>
      <c r="SER17" s="451"/>
      <c r="SES17" s="451"/>
      <c r="SET17" s="451"/>
      <c r="SEU17" s="451"/>
      <c r="SEV17" s="451"/>
      <c r="SEW17" s="451"/>
      <c r="SEX17" s="451"/>
      <c r="SEY17" s="451"/>
      <c r="SEZ17" s="451"/>
      <c r="SFA17" s="451"/>
      <c r="SFB17" s="451"/>
      <c r="SFC17" s="451"/>
      <c r="SFD17" s="451"/>
      <c r="SFE17" s="451"/>
      <c r="SFF17" s="451"/>
      <c r="SFG17" s="451"/>
      <c r="SFH17" s="451"/>
      <c r="SFI17" s="451"/>
      <c r="SFJ17" s="451"/>
      <c r="SFK17" s="451"/>
      <c r="SFL17" s="451"/>
      <c r="SFM17" s="451"/>
      <c r="SFN17" s="451"/>
      <c r="SFO17" s="451"/>
      <c r="SFP17" s="451"/>
      <c r="SFQ17" s="451"/>
      <c r="SFR17" s="451"/>
      <c r="SFS17" s="451"/>
      <c r="SFT17" s="451"/>
      <c r="SFU17" s="451"/>
      <c r="SFV17" s="451"/>
      <c r="SFW17" s="451"/>
      <c r="SFX17" s="451"/>
      <c r="SFY17" s="451"/>
      <c r="SFZ17" s="451"/>
      <c r="SGA17" s="451"/>
      <c r="SGB17" s="451"/>
      <c r="SGC17" s="451"/>
      <c r="SGD17" s="451"/>
      <c r="SGE17" s="451"/>
      <c r="SGF17" s="451"/>
      <c r="SGG17" s="451"/>
      <c r="SGH17" s="451"/>
      <c r="SGI17" s="451"/>
      <c r="SGJ17" s="451"/>
      <c r="SGK17" s="451"/>
      <c r="SGL17" s="451"/>
      <c r="SGM17" s="451"/>
      <c r="SGN17" s="451"/>
      <c r="SGO17" s="451"/>
      <c r="SGP17" s="451"/>
      <c r="SGQ17" s="451"/>
      <c r="SGR17" s="451"/>
      <c r="SGS17" s="451"/>
      <c r="SGT17" s="451"/>
      <c r="SGU17" s="451"/>
      <c r="SGV17" s="451"/>
      <c r="SGW17" s="451"/>
      <c r="SGX17" s="451"/>
      <c r="SGY17" s="451"/>
      <c r="SGZ17" s="451"/>
      <c r="SHA17" s="451"/>
      <c r="SHB17" s="451"/>
      <c r="SHC17" s="451"/>
      <c r="SHD17" s="451"/>
      <c r="SHE17" s="451"/>
      <c r="SHF17" s="451"/>
      <c r="SHG17" s="451"/>
      <c r="SHH17" s="451"/>
      <c r="SHI17" s="451"/>
      <c r="SHJ17" s="451"/>
      <c r="SHK17" s="451"/>
      <c r="SHL17" s="451"/>
      <c r="SHM17" s="451"/>
      <c r="SHN17" s="451"/>
      <c r="SHO17" s="451"/>
      <c r="SHP17" s="451"/>
      <c r="SHQ17" s="451"/>
      <c r="SHR17" s="451"/>
      <c r="SHS17" s="451"/>
      <c r="SHT17" s="451"/>
      <c r="SHU17" s="451"/>
      <c r="SHV17" s="451"/>
      <c r="SHW17" s="451"/>
      <c r="SHX17" s="451"/>
      <c r="SHY17" s="451"/>
      <c r="SHZ17" s="451"/>
      <c r="SIA17" s="451"/>
      <c r="SIB17" s="451"/>
      <c r="SIC17" s="451"/>
      <c r="SID17" s="451"/>
      <c r="SIE17" s="451"/>
      <c r="SIF17" s="451"/>
      <c r="SIG17" s="451"/>
      <c r="SIH17" s="451"/>
      <c r="SII17" s="451"/>
      <c r="SIJ17" s="451"/>
      <c r="SIK17" s="451"/>
      <c r="SIL17" s="451"/>
      <c r="SIM17" s="451"/>
      <c r="SIN17" s="451"/>
      <c r="SIO17" s="451"/>
      <c r="SIP17" s="451"/>
      <c r="SIQ17" s="451"/>
      <c r="SIR17" s="451"/>
      <c r="SIS17" s="451"/>
      <c r="SIT17" s="451"/>
      <c r="SIU17" s="451"/>
      <c r="SIV17" s="451"/>
      <c r="SIW17" s="451"/>
      <c r="SIX17" s="451"/>
      <c r="SIY17" s="451"/>
      <c r="SIZ17" s="451"/>
      <c r="SJA17" s="451"/>
      <c r="SJB17" s="451"/>
      <c r="SJC17" s="451"/>
      <c r="SJD17" s="451"/>
      <c r="SJE17" s="451"/>
      <c r="SJF17" s="451"/>
      <c r="SJG17" s="451"/>
      <c r="SJH17" s="451"/>
      <c r="SJI17" s="451"/>
      <c r="SJJ17" s="451"/>
      <c r="SJK17" s="451"/>
      <c r="SJL17" s="451"/>
      <c r="SJM17" s="451"/>
      <c r="SJN17" s="451"/>
      <c r="SJO17" s="451"/>
      <c r="SJP17" s="451"/>
      <c r="SJQ17" s="451"/>
      <c r="SJR17" s="451"/>
      <c r="SJS17" s="451"/>
      <c r="SJT17" s="451"/>
      <c r="SJU17" s="451"/>
      <c r="SJV17" s="451"/>
      <c r="SJW17" s="451"/>
      <c r="SJX17" s="451"/>
      <c r="SJY17" s="451"/>
      <c r="SJZ17" s="451"/>
      <c r="SKA17" s="451"/>
      <c r="SKB17" s="451"/>
      <c r="SKC17" s="451"/>
      <c r="SKD17" s="451"/>
      <c r="SKE17" s="451"/>
      <c r="SKF17" s="451"/>
      <c r="SKG17" s="451"/>
      <c r="SKH17" s="451"/>
      <c r="SKI17" s="451"/>
      <c r="SKJ17" s="451"/>
      <c r="SKK17" s="451"/>
      <c r="SKL17" s="451"/>
      <c r="SKM17" s="451"/>
      <c r="SKN17" s="451"/>
      <c r="SKO17" s="451"/>
      <c r="SKP17" s="451"/>
      <c r="SKQ17" s="451"/>
      <c r="SKR17" s="451"/>
      <c r="SKS17" s="451"/>
      <c r="SKT17" s="451"/>
      <c r="SKU17" s="451"/>
      <c r="SKV17" s="451"/>
      <c r="SKW17" s="451"/>
      <c r="SKX17" s="451"/>
      <c r="SKY17" s="451"/>
      <c r="SKZ17" s="451"/>
      <c r="SLA17" s="451"/>
      <c r="SLB17" s="451"/>
      <c r="SLC17" s="451"/>
      <c r="SLD17" s="451"/>
      <c r="SLE17" s="451"/>
      <c r="SLF17" s="451"/>
      <c r="SLG17" s="451"/>
      <c r="SLH17" s="451"/>
      <c r="SLI17" s="451"/>
      <c r="SLJ17" s="451"/>
      <c r="SLK17" s="451"/>
      <c r="SLL17" s="451"/>
      <c r="SLM17" s="451"/>
      <c r="SLN17" s="451"/>
      <c r="SLO17" s="451"/>
      <c r="SLP17" s="451"/>
      <c r="SLQ17" s="451"/>
      <c r="SLR17" s="451"/>
      <c r="SLS17" s="451"/>
      <c r="SLT17" s="451"/>
      <c r="SLU17" s="451"/>
      <c r="SLV17" s="451"/>
      <c r="SLW17" s="451"/>
      <c r="SLX17" s="451"/>
      <c r="SLY17" s="451"/>
      <c r="SLZ17" s="451"/>
      <c r="SMA17" s="451"/>
      <c r="SMB17" s="451"/>
      <c r="SMC17" s="451"/>
      <c r="SMD17" s="451"/>
      <c r="SME17" s="451"/>
      <c r="SMF17" s="451"/>
      <c r="SMG17" s="451"/>
      <c r="SMH17" s="451"/>
      <c r="SMI17" s="451"/>
      <c r="SMJ17" s="451"/>
      <c r="SMK17" s="451"/>
      <c r="SML17" s="451"/>
      <c r="SMM17" s="451"/>
      <c r="SMN17" s="451"/>
      <c r="SMO17" s="451"/>
      <c r="SMP17" s="451"/>
      <c r="SMQ17" s="451"/>
      <c r="SMR17" s="451"/>
      <c r="SMS17" s="451"/>
      <c r="SMT17" s="451"/>
      <c r="SMU17" s="451"/>
      <c r="SMV17" s="451"/>
      <c r="SMW17" s="451"/>
      <c r="SMX17" s="451"/>
      <c r="SMY17" s="451"/>
      <c r="SMZ17" s="451"/>
      <c r="SNA17" s="451"/>
      <c r="SNB17" s="451"/>
      <c r="SNC17" s="451"/>
      <c r="SND17" s="451"/>
      <c r="SNE17" s="451"/>
      <c r="SNF17" s="451"/>
      <c r="SNG17" s="451"/>
      <c r="SNH17" s="451"/>
      <c r="SNI17" s="451"/>
      <c r="SNJ17" s="451"/>
      <c r="SNK17" s="451"/>
      <c r="SNL17" s="451"/>
      <c r="SNM17" s="451"/>
      <c r="SNN17" s="451"/>
      <c r="SNO17" s="451"/>
      <c r="SNP17" s="451"/>
      <c r="SNQ17" s="451"/>
      <c r="SNR17" s="451"/>
      <c r="SNS17" s="451"/>
      <c r="SNT17" s="451"/>
      <c r="SNU17" s="451"/>
      <c r="SNV17" s="451"/>
      <c r="SNW17" s="451"/>
      <c r="SNX17" s="451"/>
      <c r="SNY17" s="451"/>
      <c r="SNZ17" s="451"/>
      <c r="SOA17" s="451"/>
      <c r="SOB17" s="451"/>
      <c r="SOC17" s="451"/>
      <c r="SOD17" s="451"/>
      <c r="SOE17" s="451"/>
      <c r="SOF17" s="451"/>
      <c r="SOG17" s="451"/>
      <c r="SOH17" s="451"/>
      <c r="SOI17" s="451"/>
      <c r="SOJ17" s="451"/>
      <c r="SOK17" s="451"/>
      <c r="SOL17" s="451"/>
      <c r="SOM17" s="451"/>
      <c r="SON17" s="451"/>
      <c r="SOO17" s="451"/>
      <c r="SOP17" s="451"/>
      <c r="SOQ17" s="451"/>
      <c r="SOR17" s="451"/>
      <c r="SOS17" s="451"/>
      <c r="SOT17" s="451"/>
      <c r="SOU17" s="451"/>
      <c r="SOV17" s="451"/>
      <c r="SOW17" s="451"/>
      <c r="SOX17" s="451"/>
      <c r="SOY17" s="451"/>
      <c r="SOZ17" s="451"/>
      <c r="SPA17" s="451"/>
      <c r="SPB17" s="451"/>
      <c r="SPC17" s="451"/>
      <c r="SPD17" s="451"/>
      <c r="SPE17" s="451"/>
      <c r="SPF17" s="451"/>
      <c r="SPG17" s="451"/>
      <c r="SPH17" s="451"/>
      <c r="SPI17" s="451"/>
      <c r="SPJ17" s="451"/>
      <c r="SPK17" s="451"/>
      <c r="SPL17" s="451"/>
      <c r="SPM17" s="451"/>
      <c r="SPN17" s="451"/>
      <c r="SPO17" s="451"/>
      <c r="SPP17" s="451"/>
      <c r="SPQ17" s="451"/>
      <c r="SPR17" s="451"/>
      <c r="SPS17" s="451"/>
      <c r="SPT17" s="451"/>
      <c r="SPU17" s="451"/>
      <c r="SPV17" s="451"/>
      <c r="SPW17" s="451"/>
      <c r="SPX17" s="451"/>
      <c r="SPY17" s="451"/>
      <c r="SPZ17" s="451"/>
      <c r="SQA17" s="451"/>
      <c r="SQB17" s="451"/>
      <c r="SQC17" s="451"/>
      <c r="SQD17" s="451"/>
      <c r="SQE17" s="451"/>
      <c r="SQF17" s="451"/>
      <c r="SQG17" s="451"/>
      <c r="SQH17" s="451"/>
      <c r="SQI17" s="451"/>
      <c r="SQJ17" s="451"/>
      <c r="SQK17" s="451"/>
      <c r="SQL17" s="451"/>
      <c r="SQM17" s="451"/>
      <c r="SQN17" s="451"/>
      <c r="SQO17" s="451"/>
      <c r="SQP17" s="451"/>
      <c r="SQQ17" s="451"/>
      <c r="SQR17" s="451"/>
      <c r="SQS17" s="451"/>
      <c r="SQT17" s="451"/>
      <c r="SQU17" s="451"/>
      <c r="SQV17" s="451"/>
      <c r="SQW17" s="451"/>
      <c r="SQX17" s="451"/>
      <c r="SQY17" s="451"/>
      <c r="SQZ17" s="451"/>
      <c r="SRA17" s="451"/>
      <c r="SRB17" s="451"/>
      <c r="SRC17" s="451"/>
      <c r="SRD17" s="451"/>
      <c r="SRE17" s="451"/>
      <c r="SRF17" s="451"/>
      <c r="SRG17" s="451"/>
      <c r="SRH17" s="451"/>
      <c r="SRI17" s="451"/>
      <c r="SRJ17" s="451"/>
      <c r="SRK17" s="451"/>
      <c r="SRL17" s="451"/>
      <c r="SRM17" s="451"/>
      <c r="SRN17" s="451"/>
      <c r="SRO17" s="451"/>
      <c r="SRP17" s="451"/>
      <c r="SRQ17" s="451"/>
      <c r="SRR17" s="451"/>
      <c r="SRS17" s="451"/>
      <c r="SRT17" s="451"/>
      <c r="SRU17" s="451"/>
      <c r="SRV17" s="451"/>
      <c r="SRW17" s="451"/>
      <c r="SRX17" s="451"/>
      <c r="SRY17" s="451"/>
      <c r="SRZ17" s="451"/>
      <c r="SSA17" s="451"/>
      <c r="SSB17" s="451"/>
      <c r="SSC17" s="451"/>
      <c r="SSD17" s="451"/>
      <c r="SSE17" s="451"/>
      <c r="SSF17" s="451"/>
      <c r="SSG17" s="451"/>
      <c r="SSH17" s="451"/>
      <c r="SSI17" s="451"/>
      <c r="SSJ17" s="451"/>
      <c r="SSK17" s="451"/>
      <c r="SSL17" s="451"/>
      <c r="SSM17" s="451"/>
      <c r="SSN17" s="451"/>
      <c r="SSO17" s="451"/>
      <c r="SSP17" s="451"/>
      <c r="SSQ17" s="451"/>
      <c r="SSR17" s="451"/>
      <c r="SSS17" s="451"/>
      <c r="SST17" s="451"/>
      <c r="SSU17" s="451"/>
      <c r="SSV17" s="451"/>
      <c r="SSW17" s="451"/>
      <c r="SSX17" s="451"/>
      <c r="SSY17" s="451"/>
      <c r="SSZ17" s="451"/>
      <c r="STA17" s="451"/>
      <c r="STB17" s="451"/>
      <c r="STC17" s="451"/>
      <c r="STD17" s="451"/>
      <c r="STE17" s="451"/>
      <c r="STF17" s="451"/>
      <c r="STG17" s="451"/>
      <c r="STH17" s="451"/>
      <c r="STI17" s="451"/>
      <c r="STJ17" s="451"/>
      <c r="STK17" s="451"/>
      <c r="STL17" s="451"/>
      <c r="STM17" s="451"/>
      <c r="STN17" s="451"/>
      <c r="STO17" s="451"/>
      <c r="STP17" s="451"/>
      <c r="STQ17" s="451"/>
      <c r="STR17" s="451"/>
      <c r="STS17" s="451"/>
      <c r="STT17" s="451"/>
      <c r="STU17" s="451"/>
      <c r="STV17" s="451"/>
      <c r="STW17" s="451"/>
      <c r="STX17" s="451"/>
      <c r="STY17" s="451"/>
      <c r="STZ17" s="451"/>
      <c r="SUA17" s="451"/>
      <c r="SUB17" s="451"/>
      <c r="SUC17" s="451"/>
      <c r="SUD17" s="451"/>
      <c r="SUE17" s="451"/>
      <c r="SUF17" s="451"/>
      <c r="SUG17" s="451"/>
      <c r="SUH17" s="451"/>
      <c r="SUI17" s="451"/>
      <c r="SUJ17" s="451"/>
      <c r="SUK17" s="451"/>
      <c r="SUL17" s="451"/>
      <c r="SUM17" s="451"/>
      <c r="SUN17" s="451"/>
      <c r="SUO17" s="451"/>
      <c r="SUP17" s="451"/>
      <c r="SUQ17" s="451"/>
      <c r="SUR17" s="451"/>
      <c r="SUS17" s="451"/>
      <c r="SUT17" s="451"/>
      <c r="SUU17" s="451"/>
      <c r="SUV17" s="451"/>
      <c r="SUW17" s="451"/>
      <c r="SUX17" s="451"/>
      <c r="SUY17" s="451"/>
      <c r="SUZ17" s="451"/>
      <c r="SVA17" s="451"/>
      <c r="SVB17" s="451"/>
      <c r="SVC17" s="451"/>
      <c r="SVD17" s="451"/>
      <c r="SVE17" s="451"/>
      <c r="SVF17" s="451"/>
      <c r="SVG17" s="451"/>
      <c r="SVH17" s="451"/>
      <c r="SVI17" s="451"/>
      <c r="SVJ17" s="451"/>
      <c r="SVK17" s="451"/>
      <c r="SVL17" s="451"/>
      <c r="SVM17" s="451"/>
      <c r="SVN17" s="451"/>
      <c r="SVO17" s="451"/>
      <c r="SVP17" s="451"/>
      <c r="SVQ17" s="451"/>
      <c r="SVR17" s="451"/>
      <c r="SVS17" s="451"/>
      <c r="SVT17" s="451"/>
      <c r="SVU17" s="451"/>
      <c r="SVV17" s="451"/>
      <c r="SVW17" s="451"/>
      <c r="SVX17" s="451"/>
      <c r="SVY17" s="451"/>
      <c r="SVZ17" s="451"/>
      <c r="SWA17" s="451"/>
      <c r="SWB17" s="451"/>
      <c r="SWC17" s="451"/>
      <c r="SWD17" s="451"/>
      <c r="SWE17" s="451"/>
      <c r="SWF17" s="451"/>
      <c r="SWG17" s="451"/>
      <c r="SWH17" s="451"/>
      <c r="SWI17" s="451"/>
      <c r="SWJ17" s="451"/>
      <c r="SWK17" s="451"/>
      <c r="SWL17" s="451"/>
      <c r="SWM17" s="451"/>
      <c r="SWN17" s="451"/>
      <c r="SWO17" s="451"/>
      <c r="SWP17" s="451"/>
      <c r="SWQ17" s="451"/>
      <c r="SWR17" s="451"/>
      <c r="SWS17" s="451"/>
      <c r="SWT17" s="451"/>
      <c r="SWU17" s="451"/>
      <c r="SWV17" s="451"/>
      <c r="SWW17" s="451"/>
      <c r="SWX17" s="451"/>
      <c r="SWY17" s="451"/>
      <c r="SWZ17" s="451"/>
      <c r="SXA17" s="451"/>
      <c r="SXB17" s="451"/>
      <c r="SXC17" s="451"/>
      <c r="SXD17" s="451"/>
      <c r="SXE17" s="451"/>
      <c r="SXF17" s="451"/>
      <c r="SXG17" s="451"/>
      <c r="SXH17" s="451"/>
      <c r="SXI17" s="451"/>
      <c r="SXJ17" s="451"/>
      <c r="SXK17" s="451"/>
      <c r="SXL17" s="451"/>
      <c r="SXM17" s="451"/>
      <c r="SXN17" s="451"/>
      <c r="SXO17" s="451"/>
      <c r="SXP17" s="451"/>
      <c r="SXQ17" s="451"/>
      <c r="SXR17" s="451"/>
      <c r="SXS17" s="451"/>
      <c r="SXT17" s="451"/>
      <c r="SXU17" s="451"/>
      <c r="SXV17" s="451"/>
      <c r="SXW17" s="451"/>
      <c r="SXX17" s="451"/>
      <c r="SXY17" s="451"/>
      <c r="SXZ17" s="451"/>
      <c r="SYA17" s="451"/>
      <c r="SYB17" s="451"/>
      <c r="SYC17" s="451"/>
      <c r="SYD17" s="451"/>
      <c r="SYE17" s="451"/>
      <c r="SYF17" s="451"/>
      <c r="SYG17" s="451"/>
      <c r="SYH17" s="451"/>
      <c r="SYI17" s="451"/>
      <c r="SYJ17" s="451"/>
      <c r="SYK17" s="451"/>
      <c r="SYL17" s="451"/>
      <c r="SYM17" s="451"/>
      <c r="SYN17" s="451"/>
      <c r="SYO17" s="451"/>
      <c r="SYP17" s="451"/>
      <c r="SYQ17" s="451"/>
      <c r="SYR17" s="451"/>
      <c r="SYS17" s="451"/>
      <c r="SYT17" s="451"/>
      <c r="SYU17" s="451"/>
      <c r="SYV17" s="451"/>
      <c r="SYW17" s="451"/>
      <c r="SYX17" s="451"/>
      <c r="SYY17" s="451"/>
      <c r="SYZ17" s="451"/>
      <c r="SZA17" s="451"/>
      <c r="SZB17" s="451"/>
      <c r="SZC17" s="451"/>
      <c r="SZD17" s="451"/>
      <c r="SZE17" s="451"/>
      <c r="SZF17" s="451"/>
      <c r="SZG17" s="451"/>
      <c r="SZH17" s="451"/>
      <c r="SZI17" s="451"/>
      <c r="SZJ17" s="451"/>
      <c r="SZK17" s="451"/>
      <c r="SZL17" s="451"/>
      <c r="SZM17" s="451"/>
      <c r="SZN17" s="451"/>
      <c r="SZO17" s="451"/>
      <c r="SZP17" s="451"/>
      <c r="SZQ17" s="451"/>
      <c r="SZR17" s="451"/>
      <c r="SZS17" s="451"/>
      <c r="SZT17" s="451"/>
      <c r="SZU17" s="451"/>
      <c r="SZV17" s="451"/>
      <c r="SZW17" s="451"/>
      <c r="SZX17" s="451"/>
      <c r="SZY17" s="451"/>
      <c r="SZZ17" s="451"/>
      <c r="TAA17" s="451"/>
      <c r="TAB17" s="451"/>
      <c r="TAC17" s="451"/>
      <c r="TAD17" s="451"/>
      <c r="TAE17" s="451"/>
      <c r="TAF17" s="451"/>
      <c r="TAG17" s="451"/>
      <c r="TAH17" s="451"/>
      <c r="TAI17" s="451"/>
      <c r="TAJ17" s="451"/>
      <c r="TAK17" s="451"/>
      <c r="TAL17" s="451"/>
      <c r="TAM17" s="451"/>
      <c r="TAN17" s="451"/>
      <c r="TAO17" s="451"/>
      <c r="TAP17" s="451"/>
      <c r="TAQ17" s="451"/>
      <c r="TAR17" s="451"/>
      <c r="TAS17" s="451"/>
      <c r="TAT17" s="451"/>
      <c r="TAU17" s="451"/>
      <c r="TAV17" s="451"/>
      <c r="TAW17" s="451"/>
      <c r="TAX17" s="451"/>
      <c r="TAY17" s="451"/>
      <c r="TAZ17" s="451"/>
      <c r="TBA17" s="451"/>
      <c r="TBB17" s="451"/>
      <c r="TBC17" s="451"/>
      <c r="TBD17" s="451"/>
      <c r="TBE17" s="451"/>
      <c r="TBF17" s="451"/>
      <c r="TBG17" s="451"/>
      <c r="TBH17" s="451"/>
      <c r="TBI17" s="451"/>
      <c r="TBJ17" s="451"/>
      <c r="TBK17" s="451"/>
      <c r="TBL17" s="451"/>
      <c r="TBM17" s="451"/>
      <c r="TBN17" s="451"/>
      <c r="TBO17" s="451"/>
      <c r="TBP17" s="451"/>
      <c r="TBQ17" s="451"/>
      <c r="TBR17" s="451"/>
      <c r="TBS17" s="451"/>
      <c r="TBT17" s="451"/>
      <c r="TBU17" s="451"/>
      <c r="TBV17" s="451"/>
      <c r="TBW17" s="451"/>
      <c r="TBX17" s="451"/>
      <c r="TBY17" s="451"/>
      <c r="TBZ17" s="451"/>
      <c r="TCA17" s="451"/>
      <c r="TCB17" s="451"/>
      <c r="TCC17" s="451"/>
      <c r="TCD17" s="451"/>
      <c r="TCE17" s="451"/>
      <c r="TCF17" s="451"/>
      <c r="TCG17" s="451"/>
      <c r="TCH17" s="451"/>
      <c r="TCI17" s="451"/>
      <c r="TCJ17" s="451"/>
      <c r="TCK17" s="451"/>
      <c r="TCL17" s="451"/>
      <c r="TCM17" s="451"/>
      <c r="TCN17" s="451"/>
      <c r="TCO17" s="451"/>
      <c r="TCP17" s="451"/>
      <c r="TCQ17" s="451"/>
      <c r="TCR17" s="451"/>
      <c r="TCS17" s="451"/>
      <c r="TCT17" s="451"/>
      <c r="TCU17" s="451"/>
      <c r="TCV17" s="451"/>
      <c r="TCW17" s="451"/>
      <c r="TCX17" s="451"/>
      <c r="TCY17" s="451"/>
      <c r="TCZ17" s="451"/>
      <c r="TDA17" s="451"/>
      <c r="TDB17" s="451"/>
      <c r="TDC17" s="451"/>
      <c r="TDD17" s="451"/>
      <c r="TDE17" s="451"/>
      <c r="TDF17" s="451"/>
      <c r="TDG17" s="451"/>
      <c r="TDH17" s="451"/>
      <c r="TDI17" s="451"/>
      <c r="TDJ17" s="451"/>
      <c r="TDK17" s="451"/>
      <c r="TDL17" s="451"/>
      <c r="TDM17" s="451"/>
      <c r="TDN17" s="451"/>
      <c r="TDO17" s="451"/>
      <c r="TDP17" s="451"/>
      <c r="TDQ17" s="451"/>
      <c r="TDR17" s="451"/>
      <c r="TDS17" s="451"/>
      <c r="TDT17" s="451"/>
      <c r="TDU17" s="451"/>
      <c r="TDV17" s="451"/>
      <c r="TDW17" s="451"/>
      <c r="TDX17" s="451"/>
      <c r="TDY17" s="451"/>
      <c r="TDZ17" s="451"/>
      <c r="TEA17" s="451"/>
      <c r="TEB17" s="451"/>
      <c r="TEC17" s="451"/>
      <c r="TED17" s="451"/>
      <c r="TEE17" s="451"/>
      <c r="TEF17" s="451"/>
      <c r="TEG17" s="451"/>
      <c r="TEH17" s="451"/>
      <c r="TEI17" s="451"/>
      <c r="TEJ17" s="451"/>
      <c r="TEK17" s="451"/>
      <c r="TEL17" s="451"/>
      <c r="TEM17" s="451"/>
      <c r="TEN17" s="451"/>
      <c r="TEO17" s="451"/>
      <c r="TEP17" s="451"/>
      <c r="TEQ17" s="451"/>
      <c r="TER17" s="451"/>
      <c r="TES17" s="451"/>
      <c r="TET17" s="451"/>
      <c r="TEU17" s="451"/>
      <c r="TEV17" s="451"/>
      <c r="TEW17" s="451"/>
      <c r="TEX17" s="451"/>
      <c r="TEY17" s="451"/>
      <c r="TEZ17" s="451"/>
      <c r="TFA17" s="451"/>
      <c r="TFB17" s="451"/>
      <c r="TFC17" s="451"/>
      <c r="TFD17" s="451"/>
      <c r="TFE17" s="451"/>
      <c r="TFF17" s="451"/>
      <c r="TFG17" s="451"/>
      <c r="TFH17" s="451"/>
      <c r="TFI17" s="451"/>
      <c r="TFJ17" s="451"/>
      <c r="TFK17" s="451"/>
      <c r="TFL17" s="451"/>
      <c r="TFM17" s="451"/>
      <c r="TFN17" s="451"/>
      <c r="TFO17" s="451"/>
      <c r="TFP17" s="451"/>
      <c r="TFQ17" s="451"/>
      <c r="TFR17" s="451"/>
      <c r="TFS17" s="451"/>
      <c r="TFT17" s="451"/>
      <c r="TFU17" s="451"/>
      <c r="TFV17" s="451"/>
      <c r="TFW17" s="451"/>
      <c r="TFX17" s="451"/>
      <c r="TFY17" s="451"/>
      <c r="TFZ17" s="451"/>
      <c r="TGA17" s="451"/>
      <c r="TGB17" s="451"/>
      <c r="TGC17" s="451"/>
      <c r="TGD17" s="451"/>
      <c r="TGE17" s="451"/>
      <c r="TGF17" s="451"/>
      <c r="TGG17" s="451"/>
      <c r="TGH17" s="451"/>
      <c r="TGI17" s="451"/>
      <c r="TGJ17" s="451"/>
      <c r="TGK17" s="451"/>
      <c r="TGL17" s="451"/>
      <c r="TGM17" s="451"/>
      <c r="TGN17" s="451"/>
      <c r="TGO17" s="451"/>
      <c r="TGP17" s="451"/>
      <c r="TGQ17" s="451"/>
      <c r="TGR17" s="451"/>
      <c r="TGS17" s="451"/>
      <c r="TGT17" s="451"/>
      <c r="TGU17" s="451"/>
      <c r="TGV17" s="451"/>
      <c r="TGW17" s="451"/>
      <c r="TGX17" s="451"/>
      <c r="TGY17" s="451"/>
      <c r="TGZ17" s="451"/>
      <c r="THA17" s="451"/>
      <c r="THB17" s="451"/>
      <c r="THC17" s="451"/>
      <c r="THD17" s="451"/>
      <c r="THE17" s="451"/>
      <c r="THF17" s="451"/>
      <c r="THG17" s="451"/>
      <c r="THH17" s="451"/>
      <c r="THI17" s="451"/>
      <c r="THJ17" s="451"/>
      <c r="THK17" s="451"/>
      <c r="THL17" s="451"/>
      <c r="THM17" s="451"/>
      <c r="THN17" s="451"/>
      <c r="THO17" s="451"/>
      <c r="THP17" s="451"/>
      <c r="THQ17" s="451"/>
      <c r="THR17" s="451"/>
      <c r="THS17" s="451"/>
      <c r="THT17" s="451"/>
      <c r="THU17" s="451"/>
      <c r="THV17" s="451"/>
      <c r="THW17" s="451"/>
      <c r="THX17" s="451"/>
      <c r="THY17" s="451"/>
      <c r="THZ17" s="451"/>
      <c r="TIA17" s="451"/>
      <c r="TIB17" s="451"/>
      <c r="TIC17" s="451"/>
      <c r="TID17" s="451"/>
      <c r="TIE17" s="451"/>
      <c r="TIF17" s="451"/>
      <c r="TIG17" s="451"/>
      <c r="TIH17" s="451"/>
      <c r="TII17" s="451"/>
      <c r="TIJ17" s="451"/>
      <c r="TIK17" s="451"/>
      <c r="TIL17" s="451"/>
      <c r="TIM17" s="451"/>
      <c r="TIN17" s="451"/>
      <c r="TIO17" s="451"/>
      <c r="TIP17" s="451"/>
      <c r="TIQ17" s="451"/>
      <c r="TIR17" s="451"/>
      <c r="TIS17" s="451"/>
      <c r="TIT17" s="451"/>
      <c r="TIU17" s="451"/>
      <c r="TIV17" s="451"/>
      <c r="TIW17" s="451"/>
      <c r="TIX17" s="451"/>
      <c r="TIY17" s="451"/>
      <c r="TIZ17" s="451"/>
      <c r="TJA17" s="451"/>
      <c r="TJB17" s="451"/>
      <c r="TJC17" s="451"/>
      <c r="TJD17" s="451"/>
      <c r="TJE17" s="451"/>
      <c r="TJF17" s="451"/>
      <c r="TJG17" s="451"/>
      <c r="TJH17" s="451"/>
      <c r="TJI17" s="451"/>
      <c r="TJJ17" s="451"/>
      <c r="TJK17" s="451"/>
      <c r="TJL17" s="451"/>
      <c r="TJM17" s="451"/>
      <c r="TJN17" s="451"/>
      <c r="TJO17" s="451"/>
      <c r="TJP17" s="451"/>
      <c r="TJQ17" s="451"/>
      <c r="TJR17" s="451"/>
      <c r="TJS17" s="451"/>
      <c r="TJT17" s="451"/>
      <c r="TJU17" s="451"/>
      <c r="TJV17" s="451"/>
      <c r="TJW17" s="451"/>
      <c r="TJX17" s="451"/>
      <c r="TJY17" s="451"/>
      <c r="TJZ17" s="451"/>
      <c r="TKA17" s="451"/>
      <c r="TKB17" s="451"/>
      <c r="TKC17" s="451"/>
      <c r="TKD17" s="451"/>
      <c r="TKE17" s="451"/>
      <c r="TKF17" s="451"/>
      <c r="TKG17" s="451"/>
      <c r="TKH17" s="451"/>
      <c r="TKI17" s="451"/>
      <c r="TKJ17" s="451"/>
      <c r="TKK17" s="451"/>
      <c r="TKL17" s="451"/>
      <c r="TKM17" s="451"/>
      <c r="TKN17" s="451"/>
      <c r="TKO17" s="451"/>
      <c r="TKP17" s="451"/>
      <c r="TKQ17" s="451"/>
      <c r="TKR17" s="451"/>
      <c r="TKS17" s="451"/>
      <c r="TKT17" s="451"/>
      <c r="TKU17" s="451"/>
      <c r="TKV17" s="451"/>
      <c r="TKW17" s="451"/>
      <c r="TKX17" s="451"/>
      <c r="TKY17" s="451"/>
      <c r="TKZ17" s="451"/>
      <c r="TLA17" s="451"/>
      <c r="TLB17" s="451"/>
      <c r="TLC17" s="451"/>
      <c r="TLD17" s="451"/>
      <c r="TLE17" s="451"/>
      <c r="TLF17" s="451"/>
      <c r="TLG17" s="451"/>
      <c r="TLH17" s="451"/>
      <c r="TLI17" s="451"/>
      <c r="TLJ17" s="451"/>
      <c r="TLK17" s="451"/>
      <c r="TLL17" s="451"/>
      <c r="TLM17" s="451"/>
      <c r="TLN17" s="451"/>
      <c r="TLO17" s="451"/>
      <c r="TLP17" s="451"/>
      <c r="TLQ17" s="451"/>
      <c r="TLR17" s="451"/>
      <c r="TLS17" s="451"/>
      <c r="TLT17" s="451"/>
      <c r="TLU17" s="451"/>
      <c r="TLV17" s="451"/>
      <c r="TLW17" s="451"/>
      <c r="TLX17" s="451"/>
      <c r="TLY17" s="451"/>
      <c r="TLZ17" s="451"/>
      <c r="TMA17" s="451"/>
      <c r="TMB17" s="451"/>
      <c r="TMC17" s="451"/>
      <c r="TMD17" s="451"/>
      <c r="TME17" s="451"/>
      <c r="TMF17" s="451"/>
      <c r="TMG17" s="451"/>
      <c r="TMH17" s="451"/>
      <c r="TMI17" s="451"/>
      <c r="TMJ17" s="451"/>
      <c r="TMK17" s="451"/>
      <c r="TML17" s="451"/>
      <c r="TMM17" s="451"/>
      <c r="TMN17" s="451"/>
      <c r="TMO17" s="451"/>
      <c r="TMP17" s="451"/>
      <c r="TMQ17" s="451"/>
      <c r="TMR17" s="451"/>
      <c r="TMS17" s="451"/>
      <c r="TMT17" s="451"/>
      <c r="TMU17" s="451"/>
      <c r="TMV17" s="451"/>
      <c r="TMW17" s="451"/>
      <c r="TMX17" s="451"/>
      <c r="TMY17" s="451"/>
      <c r="TMZ17" s="451"/>
      <c r="TNA17" s="451"/>
      <c r="TNB17" s="451"/>
      <c r="TNC17" s="451"/>
      <c r="TND17" s="451"/>
      <c r="TNE17" s="451"/>
      <c r="TNF17" s="451"/>
      <c r="TNG17" s="451"/>
      <c r="TNH17" s="451"/>
      <c r="TNI17" s="451"/>
      <c r="TNJ17" s="451"/>
      <c r="TNK17" s="451"/>
      <c r="TNL17" s="451"/>
      <c r="TNM17" s="451"/>
      <c r="TNN17" s="451"/>
      <c r="TNO17" s="451"/>
      <c r="TNP17" s="451"/>
      <c r="TNQ17" s="451"/>
      <c r="TNR17" s="451"/>
      <c r="TNS17" s="451"/>
      <c r="TNT17" s="451"/>
      <c r="TNU17" s="451"/>
      <c r="TNV17" s="451"/>
      <c r="TNW17" s="451"/>
      <c r="TNX17" s="451"/>
      <c r="TNY17" s="451"/>
      <c r="TNZ17" s="451"/>
      <c r="TOA17" s="451"/>
      <c r="TOB17" s="451"/>
      <c r="TOC17" s="451"/>
      <c r="TOD17" s="451"/>
      <c r="TOE17" s="451"/>
      <c r="TOF17" s="451"/>
      <c r="TOG17" s="451"/>
      <c r="TOH17" s="451"/>
      <c r="TOI17" s="451"/>
      <c r="TOJ17" s="451"/>
      <c r="TOK17" s="451"/>
      <c r="TOL17" s="451"/>
      <c r="TOM17" s="451"/>
      <c r="TON17" s="451"/>
      <c r="TOO17" s="451"/>
      <c r="TOP17" s="451"/>
      <c r="TOQ17" s="451"/>
      <c r="TOR17" s="451"/>
      <c r="TOS17" s="451"/>
      <c r="TOT17" s="451"/>
      <c r="TOU17" s="451"/>
      <c r="TOV17" s="451"/>
      <c r="TOW17" s="451"/>
      <c r="TOX17" s="451"/>
      <c r="TOY17" s="451"/>
      <c r="TOZ17" s="451"/>
      <c r="TPA17" s="451"/>
      <c r="TPB17" s="451"/>
      <c r="TPC17" s="451"/>
      <c r="TPD17" s="451"/>
      <c r="TPE17" s="451"/>
      <c r="TPF17" s="451"/>
      <c r="TPG17" s="451"/>
      <c r="TPH17" s="451"/>
      <c r="TPI17" s="451"/>
      <c r="TPJ17" s="451"/>
      <c r="TPK17" s="451"/>
      <c r="TPL17" s="451"/>
      <c r="TPM17" s="451"/>
      <c r="TPN17" s="451"/>
      <c r="TPO17" s="451"/>
      <c r="TPP17" s="451"/>
      <c r="TPQ17" s="451"/>
      <c r="TPR17" s="451"/>
      <c r="TPS17" s="451"/>
      <c r="TPT17" s="451"/>
      <c r="TPU17" s="451"/>
      <c r="TPV17" s="451"/>
      <c r="TPW17" s="451"/>
      <c r="TPX17" s="451"/>
      <c r="TPY17" s="451"/>
      <c r="TPZ17" s="451"/>
      <c r="TQA17" s="451"/>
      <c r="TQB17" s="451"/>
      <c r="TQC17" s="451"/>
      <c r="TQD17" s="451"/>
      <c r="TQE17" s="451"/>
      <c r="TQF17" s="451"/>
      <c r="TQG17" s="451"/>
      <c r="TQH17" s="451"/>
      <c r="TQI17" s="451"/>
      <c r="TQJ17" s="451"/>
      <c r="TQK17" s="451"/>
      <c r="TQL17" s="451"/>
      <c r="TQM17" s="451"/>
      <c r="TQN17" s="451"/>
      <c r="TQO17" s="451"/>
      <c r="TQP17" s="451"/>
      <c r="TQQ17" s="451"/>
      <c r="TQR17" s="451"/>
      <c r="TQS17" s="451"/>
      <c r="TQT17" s="451"/>
      <c r="TQU17" s="451"/>
      <c r="TQV17" s="451"/>
      <c r="TQW17" s="451"/>
      <c r="TQX17" s="451"/>
      <c r="TQY17" s="451"/>
      <c r="TQZ17" s="451"/>
      <c r="TRA17" s="451"/>
      <c r="TRB17" s="451"/>
      <c r="TRC17" s="451"/>
      <c r="TRD17" s="451"/>
      <c r="TRE17" s="451"/>
      <c r="TRF17" s="451"/>
      <c r="TRG17" s="451"/>
      <c r="TRH17" s="451"/>
      <c r="TRI17" s="451"/>
      <c r="TRJ17" s="451"/>
      <c r="TRK17" s="451"/>
      <c r="TRL17" s="451"/>
      <c r="TRM17" s="451"/>
      <c r="TRN17" s="451"/>
      <c r="TRO17" s="451"/>
      <c r="TRP17" s="451"/>
      <c r="TRQ17" s="451"/>
      <c r="TRR17" s="451"/>
      <c r="TRS17" s="451"/>
      <c r="TRT17" s="451"/>
      <c r="TRU17" s="451"/>
      <c r="TRV17" s="451"/>
      <c r="TRW17" s="451"/>
      <c r="TRX17" s="451"/>
      <c r="TRY17" s="451"/>
      <c r="TRZ17" s="451"/>
      <c r="TSA17" s="451"/>
      <c r="TSB17" s="451"/>
      <c r="TSC17" s="451"/>
      <c r="TSD17" s="451"/>
      <c r="TSE17" s="451"/>
      <c r="TSF17" s="451"/>
      <c r="TSG17" s="451"/>
      <c r="TSH17" s="451"/>
      <c r="TSI17" s="451"/>
      <c r="TSJ17" s="451"/>
      <c r="TSK17" s="451"/>
      <c r="TSL17" s="451"/>
      <c r="TSM17" s="451"/>
      <c r="TSN17" s="451"/>
      <c r="TSO17" s="451"/>
      <c r="TSP17" s="451"/>
      <c r="TSQ17" s="451"/>
      <c r="TSR17" s="451"/>
      <c r="TSS17" s="451"/>
      <c r="TST17" s="451"/>
      <c r="TSU17" s="451"/>
      <c r="TSV17" s="451"/>
      <c r="TSW17" s="451"/>
      <c r="TSX17" s="451"/>
      <c r="TSY17" s="451"/>
      <c r="TSZ17" s="451"/>
      <c r="TTA17" s="451"/>
      <c r="TTB17" s="451"/>
      <c r="TTC17" s="451"/>
      <c r="TTD17" s="451"/>
      <c r="TTE17" s="451"/>
      <c r="TTF17" s="451"/>
      <c r="TTG17" s="451"/>
      <c r="TTH17" s="451"/>
      <c r="TTI17" s="451"/>
      <c r="TTJ17" s="451"/>
      <c r="TTK17" s="451"/>
      <c r="TTL17" s="451"/>
      <c r="TTM17" s="451"/>
      <c r="TTN17" s="451"/>
      <c r="TTO17" s="451"/>
      <c r="TTP17" s="451"/>
      <c r="TTQ17" s="451"/>
      <c r="TTR17" s="451"/>
      <c r="TTS17" s="451"/>
      <c r="TTT17" s="451"/>
      <c r="TTU17" s="451"/>
      <c r="TTV17" s="451"/>
      <c r="TTW17" s="451"/>
      <c r="TTX17" s="451"/>
      <c r="TTY17" s="451"/>
      <c r="TTZ17" s="451"/>
      <c r="TUA17" s="451"/>
      <c r="TUB17" s="451"/>
      <c r="TUC17" s="451"/>
      <c r="TUD17" s="451"/>
      <c r="TUE17" s="451"/>
      <c r="TUF17" s="451"/>
      <c r="TUG17" s="451"/>
      <c r="TUH17" s="451"/>
      <c r="TUI17" s="451"/>
      <c r="TUJ17" s="451"/>
      <c r="TUK17" s="451"/>
      <c r="TUL17" s="451"/>
      <c r="TUM17" s="451"/>
      <c r="TUN17" s="451"/>
      <c r="TUO17" s="451"/>
      <c r="TUP17" s="451"/>
      <c r="TUQ17" s="451"/>
      <c r="TUR17" s="451"/>
      <c r="TUS17" s="451"/>
      <c r="TUT17" s="451"/>
      <c r="TUU17" s="451"/>
      <c r="TUV17" s="451"/>
      <c r="TUW17" s="451"/>
      <c r="TUX17" s="451"/>
      <c r="TUY17" s="451"/>
      <c r="TUZ17" s="451"/>
      <c r="TVA17" s="451"/>
      <c r="TVB17" s="451"/>
      <c r="TVC17" s="451"/>
      <c r="TVD17" s="451"/>
      <c r="TVE17" s="451"/>
      <c r="TVF17" s="451"/>
      <c r="TVG17" s="451"/>
      <c r="TVH17" s="451"/>
      <c r="TVI17" s="451"/>
      <c r="TVJ17" s="451"/>
      <c r="TVK17" s="451"/>
      <c r="TVL17" s="451"/>
      <c r="TVM17" s="451"/>
      <c r="TVN17" s="451"/>
      <c r="TVO17" s="451"/>
      <c r="TVP17" s="451"/>
      <c r="TVQ17" s="451"/>
      <c r="TVR17" s="451"/>
      <c r="TVS17" s="451"/>
      <c r="TVT17" s="451"/>
      <c r="TVU17" s="451"/>
      <c r="TVV17" s="451"/>
      <c r="TVW17" s="451"/>
      <c r="TVX17" s="451"/>
      <c r="TVY17" s="451"/>
      <c r="TVZ17" s="451"/>
      <c r="TWA17" s="451"/>
      <c r="TWB17" s="451"/>
      <c r="TWC17" s="451"/>
      <c r="TWD17" s="451"/>
      <c r="TWE17" s="451"/>
      <c r="TWF17" s="451"/>
      <c r="TWG17" s="451"/>
      <c r="TWH17" s="451"/>
      <c r="TWI17" s="451"/>
      <c r="TWJ17" s="451"/>
      <c r="TWK17" s="451"/>
      <c r="TWL17" s="451"/>
      <c r="TWM17" s="451"/>
      <c r="TWN17" s="451"/>
      <c r="TWO17" s="451"/>
      <c r="TWP17" s="451"/>
      <c r="TWQ17" s="451"/>
      <c r="TWR17" s="451"/>
      <c r="TWS17" s="451"/>
      <c r="TWT17" s="451"/>
      <c r="TWU17" s="451"/>
      <c r="TWV17" s="451"/>
      <c r="TWW17" s="451"/>
      <c r="TWX17" s="451"/>
      <c r="TWY17" s="451"/>
      <c r="TWZ17" s="451"/>
      <c r="TXA17" s="451"/>
      <c r="TXB17" s="451"/>
      <c r="TXC17" s="451"/>
      <c r="TXD17" s="451"/>
      <c r="TXE17" s="451"/>
      <c r="TXF17" s="451"/>
      <c r="TXG17" s="451"/>
      <c r="TXH17" s="451"/>
      <c r="TXI17" s="451"/>
      <c r="TXJ17" s="451"/>
      <c r="TXK17" s="451"/>
      <c r="TXL17" s="451"/>
      <c r="TXM17" s="451"/>
      <c r="TXN17" s="451"/>
      <c r="TXO17" s="451"/>
      <c r="TXP17" s="451"/>
      <c r="TXQ17" s="451"/>
      <c r="TXR17" s="451"/>
      <c r="TXS17" s="451"/>
      <c r="TXT17" s="451"/>
      <c r="TXU17" s="451"/>
      <c r="TXV17" s="451"/>
      <c r="TXW17" s="451"/>
      <c r="TXX17" s="451"/>
      <c r="TXY17" s="451"/>
      <c r="TXZ17" s="451"/>
      <c r="TYA17" s="451"/>
      <c r="TYB17" s="451"/>
      <c r="TYC17" s="451"/>
      <c r="TYD17" s="451"/>
      <c r="TYE17" s="451"/>
      <c r="TYF17" s="451"/>
      <c r="TYG17" s="451"/>
      <c r="TYH17" s="451"/>
      <c r="TYI17" s="451"/>
      <c r="TYJ17" s="451"/>
      <c r="TYK17" s="451"/>
      <c r="TYL17" s="451"/>
      <c r="TYM17" s="451"/>
      <c r="TYN17" s="451"/>
      <c r="TYO17" s="451"/>
      <c r="TYP17" s="451"/>
      <c r="TYQ17" s="451"/>
      <c r="TYR17" s="451"/>
      <c r="TYS17" s="451"/>
      <c r="TYT17" s="451"/>
      <c r="TYU17" s="451"/>
      <c r="TYV17" s="451"/>
      <c r="TYW17" s="451"/>
      <c r="TYX17" s="451"/>
      <c r="TYY17" s="451"/>
      <c r="TYZ17" s="451"/>
      <c r="TZA17" s="451"/>
      <c r="TZB17" s="451"/>
      <c r="TZC17" s="451"/>
      <c r="TZD17" s="451"/>
      <c r="TZE17" s="451"/>
      <c r="TZF17" s="451"/>
      <c r="TZG17" s="451"/>
      <c r="TZH17" s="451"/>
      <c r="TZI17" s="451"/>
      <c r="TZJ17" s="451"/>
      <c r="TZK17" s="451"/>
      <c r="TZL17" s="451"/>
      <c r="TZM17" s="451"/>
      <c r="TZN17" s="451"/>
      <c r="TZO17" s="451"/>
      <c r="TZP17" s="451"/>
      <c r="TZQ17" s="451"/>
      <c r="TZR17" s="451"/>
      <c r="TZS17" s="451"/>
      <c r="TZT17" s="451"/>
      <c r="TZU17" s="451"/>
      <c r="TZV17" s="451"/>
      <c r="TZW17" s="451"/>
      <c r="TZX17" s="451"/>
      <c r="TZY17" s="451"/>
      <c r="TZZ17" s="451"/>
      <c r="UAA17" s="451"/>
      <c r="UAB17" s="451"/>
      <c r="UAC17" s="451"/>
      <c r="UAD17" s="451"/>
      <c r="UAE17" s="451"/>
      <c r="UAF17" s="451"/>
      <c r="UAG17" s="451"/>
      <c r="UAH17" s="451"/>
      <c r="UAI17" s="451"/>
      <c r="UAJ17" s="451"/>
      <c r="UAK17" s="451"/>
      <c r="UAL17" s="451"/>
      <c r="UAM17" s="451"/>
      <c r="UAN17" s="451"/>
      <c r="UAO17" s="451"/>
      <c r="UAP17" s="451"/>
      <c r="UAQ17" s="451"/>
      <c r="UAR17" s="451"/>
      <c r="UAS17" s="451"/>
      <c r="UAT17" s="451"/>
      <c r="UAU17" s="451"/>
      <c r="UAV17" s="451"/>
      <c r="UAW17" s="451"/>
      <c r="UAX17" s="451"/>
      <c r="UAY17" s="451"/>
      <c r="UAZ17" s="451"/>
      <c r="UBA17" s="451"/>
      <c r="UBB17" s="451"/>
      <c r="UBC17" s="451"/>
      <c r="UBD17" s="451"/>
      <c r="UBE17" s="451"/>
      <c r="UBF17" s="451"/>
      <c r="UBG17" s="451"/>
      <c r="UBH17" s="451"/>
      <c r="UBI17" s="451"/>
      <c r="UBJ17" s="451"/>
      <c r="UBK17" s="451"/>
      <c r="UBL17" s="451"/>
      <c r="UBM17" s="451"/>
      <c r="UBN17" s="451"/>
      <c r="UBO17" s="451"/>
      <c r="UBP17" s="451"/>
      <c r="UBQ17" s="451"/>
      <c r="UBR17" s="451"/>
      <c r="UBS17" s="451"/>
      <c r="UBT17" s="451"/>
      <c r="UBU17" s="451"/>
      <c r="UBV17" s="451"/>
      <c r="UBW17" s="451"/>
      <c r="UBX17" s="451"/>
      <c r="UBY17" s="451"/>
      <c r="UBZ17" s="451"/>
      <c r="UCA17" s="451"/>
      <c r="UCB17" s="451"/>
      <c r="UCC17" s="451"/>
      <c r="UCD17" s="451"/>
      <c r="UCE17" s="451"/>
      <c r="UCF17" s="451"/>
      <c r="UCG17" s="451"/>
      <c r="UCH17" s="451"/>
      <c r="UCI17" s="451"/>
      <c r="UCJ17" s="451"/>
      <c r="UCK17" s="451"/>
      <c r="UCL17" s="451"/>
      <c r="UCM17" s="451"/>
      <c r="UCN17" s="451"/>
      <c r="UCO17" s="451"/>
      <c r="UCP17" s="451"/>
      <c r="UCQ17" s="451"/>
      <c r="UCR17" s="451"/>
      <c r="UCS17" s="451"/>
      <c r="UCT17" s="451"/>
      <c r="UCU17" s="451"/>
      <c r="UCV17" s="451"/>
      <c r="UCW17" s="451"/>
      <c r="UCX17" s="451"/>
      <c r="UCY17" s="451"/>
      <c r="UCZ17" s="451"/>
      <c r="UDA17" s="451"/>
      <c r="UDB17" s="451"/>
      <c r="UDC17" s="451"/>
      <c r="UDD17" s="451"/>
      <c r="UDE17" s="451"/>
      <c r="UDF17" s="451"/>
      <c r="UDG17" s="451"/>
      <c r="UDH17" s="451"/>
      <c r="UDI17" s="451"/>
      <c r="UDJ17" s="451"/>
      <c r="UDK17" s="451"/>
      <c r="UDL17" s="451"/>
      <c r="UDM17" s="451"/>
      <c r="UDN17" s="451"/>
      <c r="UDO17" s="451"/>
      <c r="UDP17" s="451"/>
      <c r="UDQ17" s="451"/>
      <c r="UDR17" s="451"/>
      <c r="UDS17" s="451"/>
      <c r="UDT17" s="451"/>
      <c r="UDU17" s="451"/>
      <c r="UDV17" s="451"/>
      <c r="UDW17" s="451"/>
      <c r="UDX17" s="451"/>
      <c r="UDY17" s="451"/>
      <c r="UDZ17" s="451"/>
      <c r="UEA17" s="451"/>
      <c r="UEB17" s="451"/>
      <c r="UEC17" s="451"/>
      <c r="UED17" s="451"/>
      <c r="UEE17" s="451"/>
      <c r="UEF17" s="451"/>
      <c r="UEG17" s="451"/>
      <c r="UEH17" s="451"/>
      <c r="UEI17" s="451"/>
      <c r="UEJ17" s="451"/>
      <c r="UEK17" s="451"/>
      <c r="UEL17" s="451"/>
      <c r="UEM17" s="451"/>
      <c r="UEN17" s="451"/>
      <c r="UEO17" s="451"/>
      <c r="UEP17" s="451"/>
      <c r="UEQ17" s="451"/>
      <c r="UER17" s="451"/>
      <c r="UES17" s="451"/>
      <c r="UET17" s="451"/>
      <c r="UEU17" s="451"/>
      <c r="UEV17" s="451"/>
      <c r="UEW17" s="451"/>
      <c r="UEX17" s="451"/>
      <c r="UEY17" s="451"/>
      <c r="UEZ17" s="451"/>
      <c r="UFA17" s="451"/>
      <c r="UFB17" s="451"/>
      <c r="UFC17" s="451"/>
      <c r="UFD17" s="451"/>
      <c r="UFE17" s="451"/>
      <c r="UFF17" s="451"/>
      <c r="UFG17" s="451"/>
      <c r="UFH17" s="451"/>
      <c r="UFI17" s="451"/>
      <c r="UFJ17" s="451"/>
      <c r="UFK17" s="451"/>
      <c r="UFL17" s="451"/>
      <c r="UFM17" s="451"/>
      <c r="UFN17" s="451"/>
      <c r="UFO17" s="451"/>
      <c r="UFP17" s="451"/>
      <c r="UFQ17" s="451"/>
      <c r="UFR17" s="451"/>
      <c r="UFS17" s="451"/>
      <c r="UFT17" s="451"/>
      <c r="UFU17" s="451"/>
      <c r="UFV17" s="451"/>
      <c r="UFW17" s="451"/>
      <c r="UFX17" s="451"/>
      <c r="UFY17" s="451"/>
      <c r="UFZ17" s="451"/>
      <c r="UGA17" s="451"/>
      <c r="UGB17" s="451"/>
      <c r="UGC17" s="451"/>
      <c r="UGD17" s="451"/>
      <c r="UGE17" s="451"/>
      <c r="UGF17" s="451"/>
      <c r="UGG17" s="451"/>
      <c r="UGH17" s="451"/>
      <c r="UGI17" s="451"/>
      <c r="UGJ17" s="451"/>
      <c r="UGK17" s="451"/>
      <c r="UGL17" s="451"/>
      <c r="UGM17" s="451"/>
      <c r="UGN17" s="451"/>
      <c r="UGO17" s="451"/>
      <c r="UGP17" s="451"/>
      <c r="UGQ17" s="451"/>
      <c r="UGR17" s="451"/>
      <c r="UGS17" s="451"/>
      <c r="UGT17" s="451"/>
      <c r="UGU17" s="451"/>
      <c r="UGV17" s="451"/>
      <c r="UGW17" s="451"/>
      <c r="UGX17" s="451"/>
      <c r="UGY17" s="451"/>
      <c r="UGZ17" s="451"/>
      <c r="UHA17" s="451"/>
      <c r="UHB17" s="451"/>
      <c r="UHC17" s="451"/>
      <c r="UHD17" s="451"/>
      <c r="UHE17" s="451"/>
      <c r="UHF17" s="451"/>
      <c r="UHG17" s="451"/>
      <c r="UHH17" s="451"/>
      <c r="UHI17" s="451"/>
      <c r="UHJ17" s="451"/>
      <c r="UHK17" s="451"/>
      <c r="UHL17" s="451"/>
      <c r="UHM17" s="451"/>
      <c r="UHN17" s="451"/>
      <c r="UHO17" s="451"/>
      <c r="UHP17" s="451"/>
      <c r="UHQ17" s="451"/>
      <c r="UHR17" s="451"/>
      <c r="UHS17" s="451"/>
      <c r="UHT17" s="451"/>
      <c r="UHU17" s="451"/>
      <c r="UHV17" s="451"/>
      <c r="UHW17" s="451"/>
      <c r="UHX17" s="451"/>
      <c r="UHY17" s="451"/>
      <c r="UHZ17" s="451"/>
      <c r="UIA17" s="451"/>
      <c r="UIB17" s="451"/>
      <c r="UIC17" s="451"/>
      <c r="UID17" s="451"/>
      <c r="UIE17" s="451"/>
      <c r="UIF17" s="451"/>
      <c r="UIG17" s="451"/>
      <c r="UIH17" s="451"/>
      <c r="UII17" s="451"/>
      <c r="UIJ17" s="451"/>
      <c r="UIK17" s="451"/>
      <c r="UIL17" s="451"/>
      <c r="UIM17" s="451"/>
      <c r="UIN17" s="451"/>
      <c r="UIO17" s="451"/>
      <c r="UIP17" s="451"/>
      <c r="UIQ17" s="451"/>
      <c r="UIR17" s="451"/>
      <c r="UIS17" s="451"/>
      <c r="UIT17" s="451"/>
      <c r="UIU17" s="451"/>
      <c r="UIV17" s="451"/>
      <c r="UIW17" s="451"/>
      <c r="UIX17" s="451"/>
      <c r="UIY17" s="451"/>
      <c r="UIZ17" s="451"/>
      <c r="UJA17" s="451"/>
      <c r="UJB17" s="451"/>
      <c r="UJC17" s="451"/>
      <c r="UJD17" s="451"/>
      <c r="UJE17" s="451"/>
      <c r="UJF17" s="451"/>
      <c r="UJG17" s="451"/>
      <c r="UJH17" s="451"/>
      <c r="UJI17" s="451"/>
      <c r="UJJ17" s="451"/>
      <c r="UJK17" s="451"/>
      <c r="UJL17" s="451"/>
      <c r="UJM17" s="451"/>
      <c r="UJN17" s="451"/>
      <c r="UJO17" s="451"/>
      <c r="UJP17" s="451"/>
      <c r="UJQ17" s="451"/>
      <c r="UJR17" s="451"/>
      <c r="UJS17" s="451"/>
      <c r="UJT17" s="451"/>
      <c r="UJU17" s="451"/>
      <c r="UJV17" s="451"/>
      <c r="UJW17" s="451"/>
      <c r="UJX17" s="451"/>
      <c r="UJY17" s="451"/>
      <c r="UJZ17" s="451"/>
      <c r="UKA17" s="451"/>
      <c r="UKB17" s="451"/>
      <c r="UKC17" s="451"/>
      <c r="UKD17" s="451"/>
      <c r="UKE17" s="451"/>
      <c r="UKF17" s="451"/>
      <c r="UKG17" s="451"/>
      <c r="UKH17" s="451"/>
      <c r="UKI17" s="451"/>
      <c r="UKJ17" s="451"/>
      <c r="UKK17" s="451"/>
      <c r="UKL17" s="451"/>
      <c r="UKM17" s="451"/>
      <c r="UKN17" s="451"/>
      <c r="UKO17" s="451"/>
      <c r="UKP17" s="451"/>
      <c r="UKQ17" s="451"/>
      <c r="UKR17" s="451"/>
      <c r="UKS17" s="451"/>
      <c r="UKT17" s="451"/>
      <c r="UKU17" s="451"/>
      <c r="UKV17" s="451"/>
      <c r="UKW17" s="451"/>
      <c r="UKX17" s="451"/>
      <c r="UKY17" s="451"/>
      <c r="UKZ17" s="451"/>
      <c r="ULA17" s="451"/>
      <c r="ULB17" s="451"/>
      <c r="ULC17" s="451"/>
      <c r="ULD17" s="451"/>
      <c r="ULE17" s="451"/>
      <c r="ULF17" s="451"/>
      <c r="ULG17" s="451"/>
      <c r="ULH17" s="451"/>
      <c r="ULI17" s="451"/>
      <c r="ULJ17" s="451"/>
      <c r="ULK17" s="451"/>
      <c r="ULL17" s="451"/>
      <c r="ULM17" s="451"/>
      <c r="ULN17" s="451"/>
      <c r="ULO17" s="451"/>
      <c r="ULP17" s="451"/>
      <c r="ULQ17" s="451"/>
      <c r="ULR17" s="451"/>
      <c r="ULS17" s="451"/>
      <c r="ULT17" s="451"/>
      <c r="ULU17" s="451"/>
      <c r="ULV17" s="451"/>
      <c r="ULW17" s="451"/>
      <c r="ULX17" s="451"/>
      <c r="ULY17" s="451"/>
      <c r="ULZ17" s="451"/>
      <c r="UMA17" s="451"/>
      <c r="UMB17" s="451"/>
      <c r="UMC17" s="451"/>
      <c r="UMD17" s="451"/>
      <c r="UME17" s="451"/>
      <c r="UMF17" s="451"/>
      <c r="UMG17" s="451"/>
      <c r="UMH17" s="451"/>
      <c r="UMI17" s="451"/>
      <c r="UMJ17" s="451"/>
      <c r="UMK17" s="451"/>
      <c r="UML17" s="451"/>
      <c r="UMM17" s="451"/>
      <c r="UMN17" s="451"/>
      <c r="UMO17" s="451"/>
      <c r="UMP17" s="451"/>
      <c r="UMQ17" s="451"/>
      <c r="UMR17" s="451"/>
      <c r="UMS17" s="451"/>
      <c r="UMT17" s="451"/>
      <c r="UMU17" s="451"/>
      <c r="UMV17" s="451"/>
      <c r="UMW17" s="451"/>
      <c r="UMX17" s="451"/>
      <c r="UMY17" s="451"/>
      <c r="UMZ17" s="451"/>
      <c r="UNA17" s="451"/>
      <c r="UNB17" s="451"/>
      <c r="UNC17" s="451"/>
      <c r="UND17" s="451"/>
      <c r="UNE17" s="451"/>
      <c r="UNF17" s="451"/>
      <c r="UNG17" s="451"/>
      <c r="UNH17" s="451"/>
      <c r="UNI17" s="451"/>
      <c r="UNJ17" s="451"/>
      <c r="UNK17" s="451"/>
      <c r="UNL17" s="451"/>
      <c r="UNM17" s="451"/>
      <c r="UNN17" s="451"/>
      <c r="UNO17" s="451"/>
      <c r="UNP17" s="451"/>
      <c r="UNQ17" s="451"/>
      <c r="UNR17" s="451"/>
      <c r="UNS17" s="451"/>
      <c r="UNT17" s="451"/>
      <c r="UNU17" s="451"/>
      <c r="UNV17" s="451"/>
      <c r="UNW17" s="451"/>
      <c r="UNX17" s="451"/>
      <c r="UNY17" s="451"/>
      <c r="UNZ17" s="451"/>
      <c r="UOA17" s="451"/>
      <c r="UOB17" s="451"/>
      <c r="UOC17" s="451"/>
      <c r="UOD17" s="451"/>
      <c r="UOE17" s="451"/>
      <c r="UOF17" s="451"/>
      <c r="UOG17" s="451"/>
      <c r="UOH17" s="451"/>
      <c r="UOI17" s="451"/>
      <c r="UOJ17" s="451"/>
      <c r="UOK17" s="451"/>
      <c r="UOL17" s="451"/>
      <c r="UOM17" s="451"/>
      <c r="UON17" s="451"/>
      <c r="UOO17" s="451"/>
      <c r="UOP17" s="451"/>
      <c r="UOQ17" s="451"/>
      <c r="UOR17" s="451"/>
      <c r="UOS17" s="451"/>
      <c r="UOT17" s="451"/>
      <c r="UOU17" s="451"/>
      <c r="UOV17" s="451"/>
      <c r="UOW17" s="451"/>
      <c r="UOX17" s="451"/>
      <c r="UOY17" s="451"/>
      <c r="UOZ17" s="451"/>
      <c r="UPA17" s="451"/>
      <c r="UPB17" s="451"/>
      <c r="UPC17" s="451"/>
      <c r="UPD17" s="451"/>
      <c r="UPE17" s="451"/>
      <c r="UPF17" s="451"/>
      <c r="UPG17" s="451"/>
      <c r="UPH17" s="451"/>
      <c r="UPI17" s="451"/>
      <c r="UPJ17" s="451"/>
      <c r="UPK17" s="451"/>
      <c r="UPL17" s="451"/>
      <c r="UPM17" s="451"/>
      <c r="UPN17" s="451"/>
      <c r="UPO17" s="451"/>
      <c r="UPP17" s="451"/>
      <c r="UPQ17" s="451"/>
      <c r="UPR17" s="451"/>
      <c r="UPS17" s="451"/>
      <c r="UPT17" s="451"/>
      <c r="UPU17" s="451"/>
      <c r="UPV17" s="451"/>
      <c r="UPW17" s="451"/>
      <c r="UPX17" s="451"/>
      <c r="UPY17" s="451"/>
      <c r="UPZ17" s="451"/>
      <c r="UQA17" s="451"/>
      <c r="UQB17" s="451"/>
      <c r="UQC17" s="451"/>
      <c r="UQD17" s="451"/>
      <c r="UQE17" s="451"/>
      <c r="UQF17" s="451"/>
      <c r="UQG17" s="451"/>
      <c r="UQH17" s="451"/>
      <c r="UQI17" s="451"/>
      <c r="UQJ17" s="451"/>
      <c r="UQK17" s="451"/>
      <c r="UQL17" s="451"/>
      <c r="UQM17" s="451"/>
      <c r="UQN17" s="451"/>
      <c r="UQO17" s="451"/>
      <c r="UQP17" s="451"/>
      <c r="UQQ17" s="451"/>
      <c r="UQR17" s="451"/>
      <c r="UQS17" s="451"/>
      <c r="UQT17" s="451"/>
      <c r="UQU17" s="451"/>
      <c r="UQV17" s="451"/>
      <c r="UQW17" s="451"/>
      <c r="UQX17" s="451"/>
      <c r="UQY17" s="451"/>
      <c r="UQZ17" s="451"/>
      <c r="URA17" s="451"/>
      <c r="URB17" s="451"/>
      <c r="URC17" s="451"/>
      <c r="URD17" s="451"/>
      <c r="URE17" s="451"/>
      <c r="URF17" s="451"/>
      <c r="URG17" s="451"/>
      <c r="URH17" s="451"/>
      <c r="URI17" s="451"/>
      <c r="URJ17" s="451"/>
      <c r="URK17" s="451"/>
      <c r="URL17" s="451"/>
      <c r="URM17" s="451"/>
      <c r="URN17" s="451"/>
      <c r="URO17" s="451"/>
      <c r="URP17" s="451"/>
      <c r="URQ17" s="451"/>
      <c r="URR17" s="451"/>
      <c r="URS17" s="451"/>
      <c r="URT17" s="451"/>
      <c r="URU17" s="451"/>
      <c r="URV17" s="451"/>
      <c r="URW17" s="451"/>
      <c r="URX17" s="451"/>
      <c r="URY17" s="451"/>
      <c r="URZ17" s="451"/>
      <c r="USA17" s="451"/>
      <c r="USB17" s="451"/>
      <c r="USC17" s="451"/>
      <c r="USD17" s="451"/>
      <c r="USE17" s="451"/>
      <c r="USF17" s="451"/>
      <c r="USG17" s="451"/>
      <c r="USH17" s="451"/>
      <c r="USI17" s="451"/>
      <c r="USJ17" s="451"/>
      <c r="USK17" s="451"/>
      <c r="USL17" s="451"/>
      <c r="USM17" s="451"/>
      <c r="USN17" s="451"/>
      <c r="USO17" s="451"/>
      <c r="USP17" s="451"/>
      <c r="USQ17" s="451"/>
      <c r="USR17" s="451"/>
      <c r="USS17" s="451"/>
      <c r="UST17" s="451"/>
      <c r="USU17" s="451"/>
      <c r="USV17" s="451"/>
      <c r="USW17" s="451"/>
      <c r="USX17" s="451"/>
      <c r="USY17" s="451"/>
      <c r="USZ17" s="451"/>
      <c r="UTA17" s="451"/>
      <c r="UTB17" s="451"/>
      <c r="UTC17" s="451"/>
      <c r="UTD17" s="451"/>
      <c r="UTE17" s="451"/>
      <c r="UTF17" s="451"/>
      <c r="UTG17" s="451"/>
      <c r="UTH17" s="451"/>
      <c r="UTI17" s="451"/>
      <c r="UTJ17" s="451"/>
      <c r="UTK17" s="451"/>
      <c r="UTL17" s="451"/>
      <c r="UTM17" s="451"/>
      <c r="UTN17" s="451"/>
      <c r="UTO17" s="451"/>
      <c r="UTP17" s="451"/>
      <c r="UTQ17" s="451"/>
      <c r="UTR17" s="451"/>
      <c r="UTS17" s="451"/>
      <c r="UTT17" s="451"/>
      <c r="UTU17" s="451"/>
      <c r="UTV17" s="451"/>
      <c r="UTW17" s="451"/>
      <c r="UTX17" s="451"/>
      <c r="UTY17" s="451"/>
      <c r="UTZ17" s="451"/>
      <c r="UUA17" s="451"/>
      <c r="UUB17" s="451"/>
      <c r="UUC17" s="451"/>
      <c r="UUD17" s="451"/>
      <c r="UUE17" s="451"/>
      <c r="UUF17" s="451"/>
      <c r="UUG17" s="451"/>
      <c r="UUH17" s="451"/>
      <c r="UUI17" s="451"/>
      <c r="UUJ17" s="451"/>
      <c r="UUK17" s="451"/>
      <c r="UUL17" s="451"/>
      <c r="UUM17" s="451"/>
      <c r="UUN17" s="451"/>
      <c r="UUO17" s="451"/>
      <c r="UUP17" s="451"/>
      <c r="UUQ17" s="451"/>
      <c r="UUR17" s="451"/>
      <c r="UUS17" s="451"/>
      <c r="UUT17" s="451"/>
      <c r="UUU17" s="451"/>
      <c r="UUV17" s="451"/>
      <c r="UUW17" s="451"/>
      <c r="UUX17" s="451"/>
      <c r="UUY17" s="451"/>
      <c r="UUZ17" s="451"/>
      <c r="UVA17" s="451"/>
      <c r="UVB17" s="451"/>
      <c r="UVC17" s="451"/>
      <c r="UVD17" s="451"/>
      <c r="UVE17" s="451"/>
      <c r="UVF17" s="451"/>
      <c r="UVG17" s="451"/>
      <c r="UVH17" s="451"/>
      <c r="UVI17" s="451"/>
      <c r="UVJ17" s="451"/>
      <c r="UVK17" s="451"/>
      <c r="UVL17" s="451"/>
      <c r="UVM17" s="451"/>
      <c r="UVN17" s="451"/>
      <c r="UVO17" s="451"/>
      <c r="UVP17" s="451"/>
      <c r="UVQ17" s="451"/>
      <c r="UVR17" s="451"/>
      <c r="UVS17" s="451"/>
      <c r="UVT17" s="451"/>
      <c r="UVU17" s="451"/>
      <c r="UVV17" s="451"/>
      <c r="UVW17" s="451"/>
      <c r="UVX17" s="451"/>
      <c r="UVY17" s="451"/>
      <c r="UVZ17" s="451"/>
      <c r="UWA17" s="451"/>
      <c r="UWB17" s="451"/>
      <c r="UWC17" s="451"/>
      <c r="UWD17" s="451"/>
      <c r="UWE17" s="451"/>
      <c r="UWF17" s="451"/>
      <c r="UWG17" s="451"/>
      <c r="UWH17" s="451"/>
      <c r="UWI17" s="451"/>
      <c r="UWJ17" s="451"/>
      <c r="UWK17" s="451"/>
      <c r="UWL17" s="451"/>
      <c r="UWM17" s="451"/>
      <c r="UWN17" s="451"/>
      <c r="UWO17" s="451"/>
      <c r="UWP17" s="451"/>
      <c r="UWQ17" s="451"/>
      <c r="UWR17" s="451"/>
      <c r="UWS17" s="451"/>
      <c r="UWT17" s="451"/>
      <c r="UWU17" s="451"/>
      <c r="UWV17" s="451"/>
      <c r="UWW17" s="451"/>
      <c r="UWX17" s="451"/>
      <c r="UWY17" s="451"/>
      <c r="UWZ17" s="451"/>
      <c r="UXA17" s="451"/>
      <c r="UXB17" s="451"/>
      <c r="UXC17" s="451"/>
      <c r="UXD17" s="451"/>
      <c r="UXE17" s="451"/>
      <c r="UXF17" s="451"/>
      <c r="UXG17" s="451"/>
      <c r="UXH17" s="451"/>
      <c r="UXI17" s="451"/>
      <c r="UXJ17" s="451"/>
      <c r="UXK17" s="451"/>
      <c r="UXL17" s="451"/>
      <c r="UXM17" s="451"/>
      <c r="UXN17" s="451"/>
      <c r="UXO17" s="451"/>
      <c r="UXP17" s="451"/>
      <c r="UXQ17" s="451"/>
      <c r="UXR17" s="451"/>
      <c r="UXS17" s="451"/>
      <c r="UXT17" s="451"/>
      <c r="UXU17" s="451"/>
      <c r="UXV17" s="451"/>
      <c r="UXW17" s="451"/>
      <c r="UXX17" s="451"/>
      <c r="UXY17" s="451"/>
      <c r="UXZ17" s="451"/>
      <c r="UYA17" s="451"/>
      <c r="UYB17" s="451"/>
      <c r="UYC17" s="451"/>
      <c r="UYD17" s="451"/>
      <c r="UYE17" s="451"/>
      <c r="UYF17" s="451"/>
      <c r="UYG17" s="451"/>
      <c r="UYH17" s="451"/>
      <c r="UYI17" s="451"/>
      <c r="UYJ17" s="451"/>
      <c r="UYK17" s="451"/>
      <c r="UYL17" s="451"/>
      <c r="UYM17" s="451"/>
      <c r="UYN17" s="451"/>
      <c r="UYO17" s="451"/>
      <c r="UYP17" s="451"/>
      <c r="UYQ17" s="451"/>
      <c r="UYR17" s="451"/>
      <c r="UYS17" s="451"/>
      <c r="UYT17" s="451"/>
      <c r="UYU17" s="451"/>
      <c r="UYV17" s="451"/>
      <c r="UYW17" s="451"/>
      <c r="UYX17" s="451"/>
      <c r="UYY17" s="451"/>
      <c r="UYZ17" s="451"/>
      <c r="UZA17" s="451"/>
      <c r="UZB17" s="451"/>
      <c r="UZC17" s="451"/>
      <c r="UZD17" s="451"/>
      <c r="UZE17" s="451"/>
      <c r="UZF17" s="451"/>
      <c r="UZG17" s="451"/>
      <c r="UZH17" s="451"/>
      <c r="UZI17" s="451"/>
      <c r="UZJ17" s="451"/>
      <c r="UZK17" s="451"/>
      <c r="UZL17" s="451"/>
      <c r="UZM17" s="451"/>
      <c r="UZN17" s="451"/>
      <c r="UZO17" s="451"/>
      <c r="UZP17" s="451"/>
      <c r="UZQ17" s="451"/>
      <c r="UZR17" s="451"/>
      <c r="UZS17" s="451"/>
      <c r="UZT17" s="451"/>
      <c r="UZU17" s="451"/>
      <c r="UZV17" s="451"/>
      <c r="UZW17" s="451"/>
      <c r="UZX17" s="451"/>
      <c r="UZY17" s="451"/>
      <c r="UZZ17" s="451"/>
      <c r="VAA17" s="451"/>
      <c r="VAB17" s="451"/>
      <c r="VAC17" s="451"/>
      <c r="VAD17" s="451"/>
      <c r="VAE17" s="451"/>
      <c r="VAF17" s="451"/>
      <c r="VAG17" s="451"/>
      <c r="VAH17" s="451"/>
      <c r="VAI17" s="451"/>
      <c r="VAJ17" s="451"/>
      <c r="VAK17" s="451"/>
      <c r="VAL17" s="451"/>
      <c r="VAM17" s="451"/>
      <c r="VAN17" s="451"/>
      <c r="VAO17" s="451"/>
      <c r="VAP17" s="451"/>
      <c r="VAQ17" s="451"/>
      <c r="VAR17" s="451"/>
      <c r="VAS17" s="451"/>
      <c r="VAT17" s="451"/>
      <c r="VAU17" s="451"/>
      <c r="VAV17" s="451"/>
      <c r="VAW17" s="451"/>
      <c r="VAX17" s="451"/>
      <c r="VAY17" s="451"/>
      <c r="VAZ17" s="451"/>
      <c r="VBA17" s="451"/>
      <c r="VBB17" s="451"/>
      <c r="VBC17" s="451"/>
      <c r="VBD17" s="451"/>
      <c r="VBE17" s="451"/>
      <c r="VBF17" s="451"/>
      <c r="VBG17" s="451"/>
      <c r="VBH17" s="451"/>
      <c r="VBI17" s="451"/>
      <c r="VBJ17" s="451"/>
      <c r="VBK17" s="451"/>
      <c r="VBL17" s="451"/>
      <c r="VBM17" s="451"/>
      <c r="VBN17" s="451"/>
      <c r="VBO17" s="451"/>
      <c r="VBP17" s="451"/>
      <c r="VBQ17" s="451"/>
      <c r="VBR17" s="451"/>
      <c r="VBS17" s="451"/>
      <c r="VBT17" s="451"/>
      <c r="VBU17" s="451"/>
      <c r="VBV17" s="451"/>
      <c r="VBW17" s="451"/>
      <c r="VBX17" s="451"/>
      <c r="VBY17" s="451"/>
      <c r="VBZ17" s="451"/>
      <c r="VCA17" s="451"/>
      <c r="VCB17" s="451"/>
      <c r="VCC17" s="451"/>
      <c r="VCD17" s="451"/>
      <c r="VCE17" s="451"/>
      <c r="VCF17" s="451"/>
      <c r="VCG17" s="451"/>
      <c r="VCH17" s="451"/>
      <c r="VCI17" s="451"/>
      <c r="VCJ17" s="451"/>
      <c r="VCK17" s="451"/>
      <c r="VCL17" s="451"/>
      <c r="VCM17" s="451"/>
      <c r="VCN17" s="451"/>
      <c r="VCO17" s="451"/>
      <c r="VCP17" s="451"/>
      <c r="VCQ17" s="451"/>
      <c r="VCR17" s="451"/>
      <c r="VCS17" s="451"/>
      <c r="VCT17" s="451"/>
      <c r="VCU17" s="451"/>
      <c r="VCV17" s="451"/>
      <c r="VCW17" s="451"/>
      <c r="VCX17" s="451"/>
      <c r="VCY17" s="451"/>
      <c r="VCZ17" s="451"/>
      <c r="VDA17" s="451"/>
      <c r="VDB17" s="451"/>
      <c r="VDC17" s="451"/>
      <c r="VDD17" s="451"/>
      <c r="VDE17" s="451"/>
      <c r="VDF17" s="451"/>
      <c r="VDG17" s="451"/>
      <c r="VDH17" s="451"/>
      <c r="VDI17" s="451"/>
      <c r="VDJ17" s="451"/>
      <c r="VDK17" s="451"/>
      <c r="VDL17" s="451"/>
      <c r="VDM17" s="451"/>
      <c r="VDN17" s="451"/>
      <c r="VDO17" s="451"/>
      <c r="VDP17" s="451"/>
      <c r="VDQ17" s="451"/>
      <c r="VDR17" s="451"/>
      <c r="VDS17" s="451"/>
      <c r="VDT17" s="451"/>
      <c r="VDU17" s="451"/>
      <c r="VDV17" s="451"/>
      <c r="VDW17" s="451"/>
      <c r="VDX17" s="451"/>
      <c r="VDY17" s="451"/>
      <c r="VDZ17" s="451"/>
      <c r="VEA17" s="451"/>
      <c r="VEB17" s="451"/>
      <c r="VEC17" s="451"/>
      <c r="VED17" s="451"/>
      <c r="VEE17" s="451"/>
      <c r="VEF17" s="451"/>
      <c r="VEG17" s="451"/>
      <c r="VEH17" s="451"/>
      <c r="VEI17" s="451"/>
      <c r="VEJ17" s="451"/>
      <c r="VEK17" s="451"/>
      <c r="VEL17" s="451"/>
      <c r="VEM17" s="451"/>
      <c r="VEN17" s="451"/>
      <c r="VEO17" s="451"/>
      <c r="VEP17" s="451"/>
      <c r="VEQ17" s="451"/>
      <c r="VER17" s="451"/>
      <c r="VES17" s="451"/>
      <c r="VET17" s="451"/>
      <c r="VEU17" s="451"/>
      <c r="VEV17" s="451"/>
      <c r="VEW17" s="451"/>
      <c r="VEX17" s="451"/>
      <c r="VEY17" s="451"/>
      <c r="VEZ17" s="451"/>
      <c r="VFA17" s="451"/>
      <c r="VFB17" s="451"/>
      <c r="VFC17" s="451"/>
      <c r="VFD17" s="451"/>
      <c r="VFE17" s="451"/>
      <c r="VFF17" s="451"/>
      <c r="VFG17" s="451"/>
      <c r="VFH17" s="451"/>
      <c r="VFI17" s="451"/>
      <c r="VFJ17" s="451"/>
      <c r="VFK17" s="451"/>
      <c r="VFL17" s="451"/>
      <c r="VFM17" s="451"/>
      <c r="VFN17" s="451"/>
      <c r="VFO17" s="451"/>
      <c r="VFP17" s="451"/>
      <c r="VFQ17" s="451"/>
      <c r="VFR17" s="451"/>
      <c r="VFS17" s="451"/>
      <c r="VFT17" s="451"/>
      <c r="VFU17" s="451"/>
      <c r="VFV17" s="451"/>
      <c r="VFW17" s="451"/>
      <c r="VFX17" s="451"/>
      <c r="VFY17" s="451"/>
      <c r="VFZ17" s="451"/>
      <c r="VGA17" s="451"/>
      <c r="VGB17" s="451"/>
      <c r="VGC17" s="451"/>
      <c r="VGD17" s="451"/>
      <c r="VGE17" s="451"/>
      <c r="VGF17" s="451"/>
      <c r="VGG17" s="451"/>
      <c r="VGH17" s="451"/>
      <c r="VGI17" s="451"/>
      <c r="VGJ17" s="451"/>
      <c r="VGK17" s="451"/>
      <c r="VGL17" s="451"/>
      <c r="VGM17" s="451"/>
      <c r="VGN17" s="451"/>
      <c r="VGO17" s="451"/>
      <c r="VGP17" s="451"/>
      <c r="VGQ17" s="451"/>
      <c r="VGR17" s="451"/>
      <c r="VGS17" s="451"/>
      <c r="VGT17" s="451"/>
      <c r="VGU17" s="451"/>
      <c r="VGV17" s="451"/>
      <c r="VGW17" s="451"/>
      <c r="VGX17" s="451"/>
      <c r="VGY17" s="451"/>
      <c r="VGZ17" s="451"/>
      <c r="VHA17" s="451"/>
      <c r="VHB17" s="451"/>
      <c r="VHC17" s="451"/>
      <c r="VHD17" s="451"/>
      <c r="VHE17" s="451"/>
      <c r="VHF17" s="451"/>
      <c r="VHG17" s="451"/>
      <c r="VHH17" s="451"/>
      <c r="VHI17" s="451"/>
      <c r="VHJ17" s="451"/>
      <c r="VHK17" s="451"/>
      <c r="VHL17" s="451"/>
      <c r="VHM17" s="451"/>
      <c r="VHN17" s="451"/>
      <c r="VHO17" s="451"/>
      <c r="VHP17" s="451"/>
      <c r="VHQ17" s="451"/>
      <c r="VHR17" s="451"/>
      <c r="VHS17" s="451"/>
      <c r="VHT17" s="451"/>
      <c r="VHU17" s="451"/>
      <c r="VHV17" s="451"/>
      <c r="VHW17" s="451"/>
      <c r="VHX17" s="451"/>
      <c r="VHY17" s="451"/>
      <c r="VHZ17" s="451"/>
      <c r="VIA17" s="451"/>
      <c r="VIB17" s="451"/>
      <c r="VIC17" s="451"/>
      <c r="VID17" s="451"/>
      <c r="VIE17" s="451"/>
      <c r="VIF17" s="451"/>
      <c r="VIG17" s="451"/>
      <c r="VIH17" s="451"/>
      <c r="VII17" s="451"/>
      <c r="VIJ17" s="451"/>
      <c r="VIK17" s="451"/>
      <c r="VIL17" s="451"/>
      <c r="VIM17" s="451"/>
      <c r="VIN17" s="451"/>
      <c r="VIO17" s="451"/>
      <c r="VIP17" s="451"/>
      <c r="VIQ17" s="451"/>
      <c r="VIR17" s="451"/>
      <c r="VIS17" s="451"/>
      <c r="VIT17" s="451"/>
      <c r="VIU17" s="451"/>
      <c r="VIV17" s="451"/>
      <c r="VIW17" s="451"/>
      <c r="VIX17" s="451"/>
      <c r="VIY17" s="451"/>
      <c r="VIZ17" s="451"/>
      <c r="VJA17" s="451"/>
      <c r="VJB17" s="451"/>
      <c r="VJC17" s="451"/>
      <c r="VJD17" s="451"/>
      <c r="VJE17" s="451"/>
      <c r="VJF17" s="451"/>
      <c r="VJG17" s="451"/>
      <c r="VJH17" s="451"/>
      <c r="VJI17" s="451"/>
      <c r="VJJ17" s="451"/>
      <c r="VJK17" s="451"/>
      <c r="VJL17" s="451"/>
      <c r="VJM17" s="451"/>
      <c r="VJN17" s="451"/>
      <c r="VJO17" s="451"/>
      <c r="VJP17" s="451"/>
      <c r="VJQ17" s="451"/>
      <c r="VJR17" s="451"/>
      <c r="VJS17" s="451"/>
      <c r="VJT17" s="451"/>
      <c r="VJU17" s="451"/>
      <c r="VJV17" s="451"/>
      <c r="VJW17" s="451"/>
      <c r="VJX17" s="451"/>
      <c r="VJY17" s="451"/>
      <c r="VJZ17" s="451"/>
      <c r="VKA17" s="451"/>
      <c r="VKB17" s="451"/>
      <c r="VKC17" s="451"/>
      <c r="VKD17" s="451"/>
      <c r="VKE17" s="451"/>
      <c r="VKF17" s="451"/>
      <c r="VKG17" s="451"/>
      <c r="VKH17" s="451"/>
      <c r="VKI17" s="451"/>
      <c r="VKJ17" s="451"/>
      <c r="VKK17" s="451"/>
      <c r="VKL17" s="451"/>
      <c r="VKM17" s="451"/>
      <c r="VKN17" s="451"/>
      <c r="VKO17" s="451"/>
      <c r="VKP17" s="451"/>
      <c r="VKQ17" s="451"/>
      <c r="VKR17" s="451"/>
      <c r="VKS17" s="451"/>
      <c r="VKT17" s="451"/>
      <c r="VKU17" s="451"/>
      <c r="VKV17" s="451"/>
      <c r="VKW17" s="451"/>
      <c r="VKX17" s="451"/>
      <c r="VKY17" s="451"/>
      <c r="VKZ17" s="451"/>
      <c r="VLA17" s="451"/>
      <c r="VLB17" s="451"/>
      <c r="VLC17" s="451"/>
      <c r="VLD17" s="451"/>
      <c r="VLE17" s="451"/>
      <c r="VLF17" s="451"/>
      <c r="VLG17" s="451"/>
      <c r="VLH17" s="451"/>
      <c r="VLI17" s="451"/>
      <c r="VLJ17" s="451"/>
      <c r="VLK17" s="451"/>
      <c r="VLL17" s="451"/>
      <c r="VLM17" s="451"/>
      <c r="VLN17" s="451"/>
      <c r="VLO17" s="451"/>
      <c r="VLP17" s="451"/>
      <c r="VLQ17" s="451"/>
      <c r="VLR17" s="451"/>
      <c r="VLS17" s="451"/>
      <c r="VLT17" s="451"/>
      <c r="VLU17" s="451"/>
      <c r="VLV17" s="451"/>
      <c r="VLW17" s="451"/>
      <c r="VLX17" s="451"/>
      <c r="VLY17" s="451"/>
      <c r="VLZ17" s="451"/>
      <c r="VMA17" s="451"/>
      <c r="VMB17" s="451"/>
      <c r="VMC17" s="451"/>
      <c r="VMD17" s="451"/>
      <c r="VME17" s="451"/>
      <c r="VMF17" s="451"/>
      <c r="VMG17" s="451"/>
      <c r="VMH17" s="451"/>
      <c r="VMI17" s="451"/>
      <c r="VMJ17" s="451"/>
      <c r="VMK17" s="451"/>
      <c r="VML17" s="451"/>
      <c r="VMM17" s="451"/>
      <c r="VMN17" s="451"/>
      <c r="VMO17" s="451"/>
      <c r="VMP17" s="451"/>
      <c r="VMQ17" s="451"/>
      <c r="VMR17" s="451"/>
      <c r="VMS17" s="451"/>
      <c r="VMT17" s="451"/>
      <c r="VMU17" s="451"/>
      <c r="VMV17" s="451"/>
      <c r="VMW17" s="451"/>
      <c r="VMX17" s="451"/>
      <c r="VMY17" s="451"/>
      <c r="VMZ17" s="451"/>
      <c r="VNA17" s="451"/>
      <c r="VNB17" s="451"/>
      <c r="VNC17" s="451"/>
      <c r="VND17" s="451"/>
      <c r="VNE17" s="451"/>
      <c r="VNF17" s="451"/>
      <c r="VNG17" s="451"/>
      <c r="VNH17" s="451"/>
      <c r="VNI17" s="451"/>
      <c r="VNJ17" s="451"/>
      <c r="VNK17" s="451"/>
      <c r="VNL17" s="451"/>
      <c r="VNM17" s="451"/>
      <c r="VNN17" s="451"/>
      <c r="VNO17" s="451"/>
      <c r="VNP17" s="451"/>
      <c r="VNQ17" s="451"/>
      <c r="VNR17" s="451"/>
      <c r="VNS17" s="451"/>
      <c r="VNT17" s="451"/>
      <c r="VNU17" s="451"/>
      <c r="VNV17" s="451"/>
      <c r="VNW17" s="451"/>
      <c r="VNX17" s="451"/>
      <c r="VNY17" s="451"/>
      <c r="VNZ17" s="451"/>
      <c r="VOA17" s="451"/>
      <c r="VOB17" s="451"/>
      <c r="VOC17" s="451"/>
      <c r="VOD17" s="451"/>
      <c r="VOE17" s="451"/>
      <c r="VOF17" s="451"/>
      <c r="VOG17" s="451"/>
      <c r="VOH17" s="451"/>
      <c r="VOI17" s="451"/>
      <c r="VOJ17" s="451"/>
      <c r="VOK17" s="451"/>
      <c r="VOL17" s="451"/>
      <c r="VOM17" s="451"/>
      <c r="VON17" s="451"/>
      <c r="VOO17" s="451"/>
      <c r="VOP17" s="451"/>
      <c r="VOQ17" s="451"/>
      <c r="VOR17" s="451"/>
      <c r="VOS17" s="451"/>
      <c r="VOT17" s="451"/>
      <c r="VOU17" s="451"/>
      <c r="VOV17" s="451"/>
      <c r="VOW17" s="451"/>
      <c r="VOX17" s="451"/>
      <c r="VOY17" s="451"/>
      <c r="VOZ17" s="451"/>
      <c r="VPA17" s="451"/>
      <c r="VPB17" s="451"/>
      <c r="VPC17" s="451"/>
      <c r="VPD17" s="451"/>
      <c r="VPE17" s="451"/>
      <c r="VPF17" s="451"/>
      <c r="VPG17" s="451"/>
      <c r="VPH17" s="451"/>
      <c r="VPI17" s="451"/>
      <c r="VPJ17" s="451"/>
      <c r="VPK17" s="451"/>
      <c r="VPL17" s="451"/>
      <c r="VPM17" s="451"/>
      <c r="VPN17" s="451"/>
      <c r="VPO17" s="451"/>
      <c r="VPP17" s="451"/>
      <c r="VPQ17" s="451"/>
      <c r="VPR17" s="451"/>
      <c r="VPS17" s="451"/>
      <c r="VPT17" s="451"/>
      <c r="VPU17" s="451"/>
      <c r="VPV17" s="451"/>
      <c r="VPW17" s="451"/>
      <c r="VPX17" s="451"/>
      <c r="VPY17" s="451"/>
      <c r="VPZ17" s="451"/>
      <c r="VQA17" s="451"/>
      <c r="VQB17" s="451"/>
      <c r="VQC17" s="451"/>
      <c r="VQD17" s="451"/>
      <c r="VQE17" s="451"/>
      <c r="VQF17" s="451"/>
      <c r="VQG17" s="451"/>
      <c r="VQH17" s="451"/>
      <c r="VQI17" s="451"/>
      <c r="VQJ17" s="451"/>
      <c r="VQK17" s="451"/>
      <c r="VQL17" s="451"/>
      <c r="VQM17" s="451"/>
      <c r="VQN17" s="451"/>
      <c r="VQO17" s="451"/>
      <c r="VQP17" s="451"/>
      <c r="VQQ17" s="451"/>
      <c r="VQR17" s="451"/>
      <c r="VQS17" s="451"/>
      <c r="VQT17" s="451"/>
      <c r="VQU17" s="451"/>
      <c r="VQV17" s="451"/>
      <c r="VQW17" s="451"/>
      <c r="VQX17" s="451"/>
      <c r="VQY17" s="451"/>
      <c r="VQZ17" s="451"/>
      <c r="VRA17" s="451"/>
      <c r="VRB17" s="451"/>
      <c r="VRC17" s="451"/>
      <c r="VRD17" s="451"/>
      <c r="VRE17" s="451"/>
      <c r="VRF17" s="451"/>
      <c r="VRG17" s="451"/>
      <c r="VRH17" s="451"/>
      <c r="VRI17" s="451"/>
      <c r="VRJ17" s="451"/>
      <c r="VRK17" s="451"/>
      <c r="VRL17" s="451"/>
      <c r="VRM17" s="451"/>
      <c r="VRN17" s="451"/>
      <c r="VRO17" s="451"/>
      <c r="VRP17" s="451"/>
      <c r="VRQ17" s="451"/>
      <c r="VRR17" s="451"/>
      <c r="VRS17" s="451"/>
      <c r="VRT17" s="451"/>
      <c r="VRU17" s="451"/>
      <c r="VRV17" s="451"/>
      <c r="VRW17" s="451"/>
      <c r="VRX17" s="451"/>
      <c r="VRY17" s="451"/>
      <c r="VRZ17" s="451"/>
      <c r="VSA17" s="451"/>
      <c r="VSB17" s="451"/>
      <c r="VSC17" s="451"/>
      <c r="VSD17" s="451"/>
      <c r="VSE17" s="451"/>
      <c r="VSF17" s="451"/>
      <c r="VSG17" s="451"/>
      <c r="VSH17" s="451"/>
      <c r="VSI17" s="451"/>
      <c r="VSJ17" s="451"/>
      <c r="VSK17" s="451"/>
      <c r="VSL17" s="451"/>
      <c r="VSM17" s="451"/>
      <c r="VSN17" s="451"/>
      <c r="VSO17" s="451"/>
      <c r="VSP17" s="451"/>
      <c r="VSQ17" s="451"/>
      <c r="VSR17" s="451"/>
      <c r="VSS17" s="451"/>
      <c r="VST17" s="451"/>
      <c r="VSU17" s="451"/>
      <c r="VSV17" s="451"/>
      <c r="VSW17" s="451"/>
      <c r="VSX17" s="451"/>
      <c r="VSY17" s="451"/>
      <c r="VSZ17" s="451"/>
      <c r="VTA17" s="451"/>
      <c r="VTB17" s="451"/>
      <c r="VTC17" s="451"/>
      <c r="VTD17" s="451"/>
      <c r="VTE17" s="451"/>
      <c r="VTF17" s="451"/>
      <c r="VTG17" s="451"/>
      <c r="VTH17" s="451"/>
      <c r="VTI17" s="451"/>
      <c r="VTJ17" s="451"/>
      <c r="VTK17" s="451"/>
      <c r="VTL17" s="451"/>
      <c r="VTM17" s="451"/>
      <c r="VTN17" s="451"/>
      <c r="VTO17" s="451"/>
      <c r="VTP17" s="451"/>
      <c r="VTQ17" s="451"/>
      <c r="VTR17" s="451"/>
      <c r="VTS17" s="451"/>
      <c r="VTT17" s="451"/>
      <c r="VTU17" s="451"/>
      <c r="VTV17" s="451"/>
      <c r="VTW17" s="451"/>
      <c r="VTX17" s="451"/>
      <c r="VTY17" s="451"/>
      <c r="VTZ17" s="451"/>
      <c r="VUA17" s="451"/>
      <c r="VUB17" s="451"/>
      <c r="VUC17" s="451"/>
      <c r="VUD17" s="451"/>
      <c r="VUE17" s="451"/>
      <c r="VUF17" s="451"/>
      <c r="VUG17" s="451"/>
      <c r="VUH17" s="451"/>
      <c r="VUI17" s="451"/>
      <c r="VUJ17" s="451"/>
      <c r="VUK17" s="451"/>
      <c r="VUL17" s="451"/>
      <c r="VUM17" s="451"/>
      <c r="VUN17" s="451"/>
      <c r="VUO17" s="451"/>
      <c r="VUP17" s="451"/>
      <c r="VUQ17" s="451"/>
      <c r="VUR17" s="451"/>
      <c r="VUS17" s="451"/>
      <c r="VUT17" s="451"/>
      <c r="VUU17" s="451"/>
      <c r="VUV17" s="451"/>
      <c r="VUW17" s="451"/>
      <c r="VUX17" s="451"/>
      <c r="VUY17" s="451"/>
      <c r="VUZ17" s="451"/>
      <c r="VVA17" s="451"/>
      <c r="VVB17" s="451"/>
      <c r="VVC17" s="451"/>
      <c r="VVD17" s="451"/>
      <c r="VVE17" s="451"/>
      <c r="VVF17" s="451"/>
      <c r="VVG17" s="451"/>
      <c r="VVH17" s="451"/>
      <c r="VVI17" s="451"/>
      <c r="VVJ17" s="451"/>
      <c r="VVK17" s="451"/>
      <c r="VVL17" s="451"/>
      <c r="VVM17" s="451"/>
      <c r="VVN17" s="451"/>
      <c r="VVO17" s="451"/>
      <c r="VVP17" s="451"/>
      <c r="VVQ17" s="451"/>
      <c r="VVR17" s="451"/>
      <c r="VVS17" s="451"/>
      <c r="VVT17" s="451"/>
      <c r="VVU17" s="451"/>
      <c r="VVV17" s="451"/>
      <c r="VVW17" s="451"/>
      <c r="VVX17" s="451"/>
      <c r="VVY17" s="451"/>
      <c r="VVZ17" s="451"/>
      <c r="VWA17" s="451"/>
      <c r="VWB17" s="451"/>
      <c r="VWC17" s="451"/>
      <c r="VWD17" s="451"/>
      <c r="VWE17" s="451"/>
      <c r="VWF17" s="451"/>
      <c r="VWG17" s="451"/>
      <c r="VWH17" s="451"/>
      <c r="VWI17" s="451"/>
      <c r="VWJ17" s="451"/>
      <c r="VWK17" s="451"/>
      <c r="VWL17" s="451"/>
      <c r="VWM17" s="451"/>
      <c r="VWN17" s="451"/>
      <c r="VWO17" s="451"/>
      <c r="VWP17" s="451"/>
      <c r="VWQ17" s="451"/>
      <c r="VWR17" s="451"/>
      <c r="VWS17" s="451"/>
      <c r="VWT17" s="451"/>
      <c r="VWU17" s="451"/>
      <c r="VWV17" s="451"/>
      <c r="VWW17" s="451"/>
      <c r="VWX17" s="451"/>
      <c r="VWY17" s="451"/>
      <c r="VWZ17" s="451"/>
      <c r="VXA17" s="451"/>
      <c r="VXB17" s="451"/>
      <c r="VXC17" s="451"/>
      <c r="VXD17" s="451"/>
      <c r="VXE17" s="451"/>
      <c r="VXF17" s="451"/>
      <c r="VXG17" s="451"/>
      <c r="VXH17" s="451"/>
      <c r="VXI17" s="451"/>
      <c r="VXJ17" s="451"/>
      <c r="VXK17" s="451"/>
      <c r="VXL17" s="451"/>
      <c r="VXM17" s="451"/>
      <c r="VXN17" s="451"/>
      <c r="VXO17" s="451"/>
      <c r="VXP17" s="451"/>
      <c r="VXQ17" s="451"/>
      <c r="VXR17" s="451"/>
      <c r="VXS17" s="451"/>
      <c r="VXT17" s="451"/>
      <c r="VXU17" s="451"/>
      <c r="VXV17" s="451"/>
      <c r="VXW17" s="451"/>
      <c r="VXX17" s="451"/>
      <c r="VXY17" s="451"/>
      <c r="VXZ17" s="451"/>
      <c r="VYA17" s="451"/>
      <c r="VYB17" s="451"/>
      <c r="VYC17" s="451"/>
      <c r="VYD17" s="451"/>
      <c r="VYE17" s="451"/>
      <c r="VYF17" s="451"/>
      <c r="VYG17" s="451"/>
      <c r="VYH17" s="451"/>
      <c r="VYI17" s="451"/>
      <c r="VYJ17" s="451"/>
      <c r="VYK17" s="451"/>
      <c r="VYL17" s="451"/>
      <c r="VYM17" s="451"/>
      <c r="VYN17" s="451"/>
      <c r="VYO17" s="451"/>
      <c r="VYP17" s="451"/>
      <c r="VYQ17" s="451"/>
      <c r="VYR17" s="451"/>
      <c r="VYS17" s="451"/>
      <c r="VYT17" s="451"/>
      <c r="VYU17" s="451"/>
      <c r="VYV17" s="451"/>
      <c r="VYW17" s="451"/>
      <c r="VYX17" s="451"/>
      <c r="VYY17" s="451"/>
      <c r="VYZ17" s="451"/>
      <c r="VZA17" s="451"/>
      <c r="VZB17" s="451"/>
      <c r="VZC17" s="451"/>
      <c r="VZD17" s="451"/>
      <c r="VZE17" s="451"/>
      <c r="VZF17" s="451"/>
      <c r="VZG17" s="451"/>
      <c r="VZH17" s="451"/>
      <c r="VZI17" s="451"/>
      <c r="VZJ17" s="451"/>
      <c r="VZK17" s="451"/>
      <c r="VZL17" s="451"/>
      <c r="VZM17" s="451"/>
      <c r="VZN17" s="451"/>
      <c r="VZO17" s="451"/>
      <c r="VZP17" s="451"/>
      <c r="VZQ17" s="451"/>
      <c r="VZR17" s="451"/>
      <c r="VZS17" s="451"/>
      <c r="VZT17" s="451"/>
      <c r="VZU17" s="451"/>
      <c r="VZV17" s="451"/>
      <c r="VZW17" s="451"/>
      <c r="VZX17" s="451"/>
      <c r="VZY17" s="451"/>
      <c r="VZZ17" s="451"/>
      <c r="WAA17" s="451"/>
      <c r="WAB17" s="451"/>
      <c r="WAC17" s="451"/>
      <c r="WAD17" s="451"/>
      <c r="WAE17" s="451"/>
      <c r="WAF17" s="451"/>
      <c r="WAG17" s="451"/>
      <c r="WAH17" s="451"/>
      <c r="WAI17" s="451"/>
      <c r="WAJ17" s="451"/>
      <c r="WAK17" s="451"/>
      <c r="WAL17" s="451"/>
      <c r="WAM17" s="451"/>
      <c r="WAN17" s="451"/>
      <c r="WAO17" s="451"/>
      <c r="WAP17" s="451"/>
      <c r="WAQ17" s="451"/>
      <c r="WAR17" s="451"/>
      <c r="WAS17" s="451"/>
      <c r="WAT17" s="451"/>
      <c r="WAU17" s="451"/>
      <c r="WAV17" s="451"/>
      <c r="WAW17" s="451"/>
      <c r="WAX17" s="451"/>
      <c r="WAY17" s="451"/>
      <c r="WAZ17" s="451"/>
      <c r="WBA17" s="451"/>
      <c r="WBB17" s="451"/>
      <c r="WBC17" s="451"/>
      <c r="WBD17" s="451"/>
      <c r="WBE17" s="451"/>
      <c r="WBF17" s="451"/>
      <c r="WBG17" s="451"/>
      <c r="WBH17" s="451"/>
      <c r="WBI17" s="451"/>
      <c r="WBJ17" s="451"/>
      <c r="WBK17" s="451"/>
      <c r="WBL17" s="451"/>
      <c r="WBM17" s="451"/>
      <c r="WBN17" s="451"/>
      <c r="WBO17" s="451"/>
      <c r="WBP17" s="451"/>
      <c r="WBQ17" s="451"/>
      <c r="WBR17" s="451"/>
      <c r="WBS17" s="451"/>
      <c r="WBT17" s="451"/>
      <c r="WBU17" s="451"/>
      <c r="WBV17" s="451"/>
      <c r="WBW17" s="451"/>
      <c r="WBX17" s="451"/>
      <c r="WBY17" s="451"/>
      <c r="WBZ17" s="451"/>
      <c r="WCA17" s="451"/>
      <c r="WCB17" s="451"/>
      <c r="WCC17" s="451"/>
      <c r="WCD17" s="451"/>
      <c r="WCE17" s="451"/>
      <c r="WCF17" s="451"/>
      <c r="WCG17" s="451"/>
      <c r="WCH17" s="451"/>
      <c r="WCI17" s="451"/>
      <c r="WCJ17" s="451"/>
      <c r="WCK17" s="451"/>
      <c r="WCL17" s="451"/>
      <c r="WCM17" s="451"/>
      <c r="WCN17" s="451"/>
      <c r="WCO17" s="451"/>
      <c r="WCP17" s="451"/>
      <c r="WCQ17" s="451"/>
      <c r="WCR17" s="451"/>
      <c r="WCS17" s="451"/>
      <c r="WCT17" s="451"/>
      <c r="WCU17" s="451"/>
      <c r="WCV17" s="451"/>
      <c r="WCW17" s="451"/>
      <c r="WCX17" s="451"/>
      <c r="WCY17" s="451"/>
      <c r="WCZ17" s="451"/>
      <c r="WDA17" s="451"/>
      <c r="WDB17" s="451"/>
      <c r="WDC17" s="451"/>
      <c r="WDD17" s="451"/>
      <c r="WDE17" s="451"/>
      <c r="WDF17" s="451"/>
      <c r="WDG17" s="451"/>
      <c r="WDH17" s="451"/>
      <c r="WDI17" s="451"/>
      <c r="WDJ17" s="451"/>
      <c r="WDK17" s="451"/>
      <c r="WDL17" s="451"/>
      <c r="WDM17" s="451"/>
      <c r="WDN17" s="451"/>
      <c r="WDO17" s="451"/>
      <c r="WDP17" s="451"/>
      <c r="WDQ17" s="451"/>
      <c r="WDR17" s="451"/>
      <c r="WDS17" s="451"/>
      <c r="WDT17" s="451"/>
      <c r="WDU17" s="451"/>
      <c r="WDV17" s="451"/>
      <c r="WDW17" s="451"/>
      <c r="WDX17" s="451"/>
      <c r="WDY17" s="451"/>
      <c r="WDZ17" s="451"/>
      <c r="WEA17" s="451"/>
      <c r="WEB17" s="451"/>
      <c r="WEC17" s="451"/>
      <c r="WED17" s="451"/>
      <c r="WEE17" s="451"/>
      <c r="WEF17" s="451"/>
      <c r="WEG17" s="451"/>
      <c r="WEH17" s="451"/>
      <c r="WEI17" s="451"/>
      <c r="WEJ17" s="451"/>
      <c r="WEK17" s="451"/>
      <c r="WEL17" s="451"/>
      <c r="WEM17" s="451"/>
      <c r="WEN17" s="451"/>
      <c r="WEO17" s="451"/>
      <c r="WEP17" s="451"/>
      <c r="WEQ17" s="451"/>
      <c r="WER17" s="451"/>
      <c r="WES17" s="451"/>
      <c r="WET17" s="451"/>
      <c r="WEU17" s="451"/>
      <c r="WEV17" s="451"/>
      <c r="WEW17" s="451"/>
      <c r="WEX17" s="451"/>
      <c r="WEY17" s="451"/>
      <c r="WEZ17" s="451"/>
      <c r="WFA17" s="451"/>
      <c r="WFB17" s="451"/>
      <c r="WFC17" s="451"/>
      <c r="WFD17" s="451"/>
      <c r="WFE17" s="451"/>
      <c r="WFF17" s="451"/>
      <c r="WFG17" s="451"/>
      <c r="WFH17" s="451"/>
      <c r="WFI17" s="451"/>
      <c r="WFJ17" s="451"/>
      <c r="WFK17" s="451"/>
      <c r="WFL17" s="451"/>
      <c r="WFM17" s="451"/>
      <c r="WFN17" s="451"/>
      <c r="WFO17" s="451"/>
      <c r="WFP17" s="451"/>
      <c r="WFQ17" s="451"/>
      <c r="WFR17" s="451"/>
      <c r="WFS17" s="451"/>
      <c r="WFT17" s="451"/>
      <c r="WFU17" s="451"/>
      <c r="WFV17" s="451"/>
      <c r="WFW17" s="451"/>
      <c r="WFX17" s="451"/>
      <c r="WFY17" s="451"/>
      <c r="WFZ17" s="451"/>
      <c r="WGA17" s="451"/>
      <c r="WGB17" s="451"/>
      <c r="WGC17" s="451"/>
      <c r="WGD17" s="451"/>
      <c r="WGE17" s="451"/>
      <c r="WGF17" s="451"/>
      <c r="WGG17" s="451"/>
      <c r="WGH17" s="451"/>
      <c r="WGI17" s="451"/>
      <c r="WGJ17" s="451"/>
      <c r="WGK17" s="451"/>
      <c r="WGL17" s="451"/>
      <c r="WGM17" s="451"/>
      <c r="WGN17" s="451"/>
      <c r="WGO17" s="451"/>
      <c r="WGP17" s="451"/>
      <c r="WGQ17" s="451"/>
      <c r="WGR17" s="451"/>
      <c r="WGS17" s="451"/>
      <c r="WGT17" s="451"/>
      <c r="WGU17" s="451"/>
      <c r="WGV17" s="451"/>
      <c r="WGW17" s="451"/>
      <c r="WGX17" s="451"/>
      <c r="WGY17" s="451"/>
      <c r="WGZ17" s="451"/>
      <c r="WHA17" s="451"/>
      <c r="WHB17" s="451"/>
      <c r="WHC17" s="451"/>
      <c r="WHD17" s="451"/>
      <c r="WHE17" s="451"/>
      <c r="WHF17" s="451"/>
      <c r="WHG17" s="451"/>
      <c r="WHH17" s="451"/>
      <c r="WHI17" s="451"/>
      <c r="WHJ17" s="451"/>
      <c r="WHK17" s="451"/>
      <c r="WHL17" s="451"/>
      <c r="WHM17" s="451"/>
      <c r="WHN17" s="451"/>
      <c r="WHO17" s="451"/>
      <c r="WHP17" s="451"/>
      <c r="WHQ17" s="451"/>
      <c r="WHR17" s="451"/>
      <c r="WHS17" s="451"/>
      <c r="WHT17" s="451"/>
      <c r="WHU17" s="451"/>
      <c r="WHV17" s="451"/>
      <c r="WHW17" s="451"/>
      <c r="WHX17" s="451"/>
      <c r="WHY17" s="451"/>
      <c r="WHZ17" s="451"/>
      <c r="WIA17" s="451"/>
      <c r="WIB17" s="451"/>
      <c r="WIC17" s="451"/>
      <c r="WID17" s="451"/>
      <c r="WIE17" s="451"/>
      <c r="WIF17" s="451"/>
      <c r="WIG17" s="451"/>
      <c r="WIH17" s="451"/>
      <c r="WII17" s="451"/>
      <c r="WIJ17" s="451"/>
      <c r="WIK17" s="451"/>
      <c r="WIL17" s="451"/>
      <c r="WIM17" s="451"/>
      <c r="WIN17" s="451"/>
      <c r="WIO17" s="451"/>
      <c r="WIP17" s="451"/>
      <c r="WIQ17" s="451"/>
      <c r="WIR17" s="451"/>
      <c r="WIS17" s="451"/>
      <c r="WIT17" s="451"/>
      <c r="WIU17" s="451"/>
      <c r="WIV17" s="451"/>
      <c r="WIW17" s="451"/>
      <c r="WIX17" s="451"/>
      <c r="WIY17" s="451"/>
      <c r="WIZ17" s="451"/>
      <c r="WJA17" s="451"/>
      <c r="WJB17" s="451"/>
      <c r="WJC17" s="451"/>
      <c r="WJD17" s="451"/>
      <c r="WJE17" s="451"/>
      <c r="WJF17" s="451"/>
      <c r="WJG17" s="451"/>
      <c r="WJH17" s="451"/>
      <c r="WJI17" s="451"/>
      <c r="WJJ17" s="451"/>
      <c r="WJK17" s="451"/>
      <c r="WJL17" s="451"/>
      <c r="WJM17" s="451"/>
      <c r="WJN17" s="451"/>
      <c r="WJO17" s="451"/>
      <c r="WJP17" s="451"/>
      <c r="WJQ17" s="451"/>
      <c r="WJR17" s="451"/>
      <c r="WJS17" s="451"/>
      <c r="WJT17" s="451"/>
      <c r="WJU17" s="451"/>
      <c r="WJV17" s="451"/>
      <c r="WJW17" s="451"/>
    </row>
    <row r="18" spans="1:15831" ht="19.5" customHeight="1">
      <c r="C18" s="469" t="s">
        <v>379</v>
      </c>
      <c r="D18" s="468" t="s">
        <v>394</v>
      </c>
      <c r="E18" s="472" t="s">
        <v>374</v>
      </c>
      <c r="F18" s="473"/>
      <c r="G18" s="308" t="s">
        <v>389</v>
      </c>
      <c r="H18" s="454" t="s">
        <v>295</v>
      </c>
      <c r="I18" s="455"/>
      <c r="J18" s="455"/>
      <c r="K18" s="455"/>
      <c r="L18" s="455"/>
      <c r="M18" s="455"/>
      <c r="N18" s="455"/>
      <c r="O18" s="455"/>
      <c r="P18" s="455"/>
      <c r="Q18" s="455"/>
      <c r="R18" s="455"/>
      <c r="S18" s="455"/>
      <c r="T18" s="455"/>
      <c r="U18" s="455"/>
      <c r="V18" s="455"/>
      <c r="W18" s="455"/>
      <c r="X18" s="455"/>
      <c r="Y18" s="455"/>
      <c r="Z18" s="455"/>
      <c r="AA18" s="455"/>
      <c r="AB18" s="455"/>
      <c r="AC18" s="455"/>
      <c r="AD18" s="455"/>
      <c r="AE18" s="455"/>
      <c r="AF18" s="455"/>
      <c r="AG18" s="319"/>
      <c r="BE18" s="246"/>
      <c r="BF18" s="2"/>
    </row>
    <row r="19" spans="1:15831" ht="19.5" customHeight="1">
      <c r="C19" s="470"/>
      <c r="D19" s="453"/>
      <c r="E19" s="466"/>
      <c r="F19" s="467"/>
      <c r="G19" s="309" t="s">
        <v>390</v>
      </c>
      <c r="H19" s="314" t="s">
        <v>115</v>
      </c>
      <c r="I19" s="456" t="s">
        <v>115</v>
      </c>
      <c r="J19" s="456"/>
      <c r="K19" s="456"/>
      <c r="L19" s="456"/>
      <c r="M19" s="456"/>
      <c r="N19" s="456"/>
      <c r="O19" s="456"/>
      <c r="P19" s="456"/>
      <c r="Q19" s="456"/>
      <c r="R19" s="456"/>
      <c r="S19" s="456"/>
      <c r="T19" s="456"/>
      <c r="U19" s="456"/>
      <c r="V19" s="456"/>
      <c r="W19" s="456"/>
      <c r="X19" s="456"/>
      <c r="Y19" s="456"/>
      <c r="Z19" s="456"/>
      <c r="AA19" s="456"/>
      <c r="AB19" s="456"/>
      <c r="AC19" s="456"/>
      <c r="AD19" s="456"/>
      <c r="AE19" s="456"/>
      <c r="AF19" s="456"/>
      <c r="AG19" s="313"/>
      <c r="BE19" s="246"/>
      <c r="BF19" s="2"/>
    </row>
    <row r="20" spans="1:15831" ht="19.5" customHeight="1" thickBot="1">
      <c r="C20" s="470"/>
      <c r="D20" s="453"/>
      <c r="E20" s="466"/>
      <c r="F20" s="467"/>
      <c r="G20" s="309" t="s">
        <v>391</v>
      </c>
      <c r="H20" s="457" t="s">
        <v>294</v>
      </c>
      <c r="I20" s="458"/>
      <c r="J20" s="458"/>
      <c r="K20" s="458"/>
      <c r="L20" s="458"/>
      <c r="M20" s="458"/>
      <c r="N20" s="458"/>
      <c r="O20" s="458"/>
      <c r="P20" s="458"/>
      <c r="Q20" s="458"/>
      <c r="R20" s="458"/>
      <c r="S20" s="458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313"/>
      <c r="BE20" s="246"/>
      <c r="BF20" s="2"/>
    </row>
    <row r="21" spans="1:15831" ht="19.5" customHeight="1" thickTop="1">
      <c r="C21" s="470"/>
      <c r="D21" s="452" t="s">
        <v>395</v>
      </c>
      <c r="E21" s="466" t="s">
        <v>375</v>
      </c>
      <c r="F21" s="467"/>
      <c r="G21" s="310" t="s">
        <v>381</v>
      </c>
      <c r="H21" s="318" t="s">
        <v>249</v>
      </c>
      <c r="I21" s="459" t="s">
        <v>249</v>
      </c>
      <c r="J21" s="459"/>
      <c r="K21" s="459"/>
      <c r="L21" s="459"/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313"/>
      <c r="BE21" s="246"/>
      <c r="BF21" s="2"/>
    </row>
    <row r="22" spans="1:15831" ht="19.5" customHeight="1" thickBot="1">
      <c r="C22" s="470"/>
      <c r="D22" s="453"/>
      <c r="E22" s="466"/>
      <c r="F22" s="467"/>
      <c r="G22" s="309" t="s">
        <v>392</v>
      </c>
      <c r="H22" s="314" t="s">
        <v>248</v>
      </c>
      <c r="I22" s="458" t="s">
        <v>248</v>
      </c>
      <c r="J22" s="458"/>
      <c r="K22" s="458"/>
      <c r="L22" s="458"/>
      <c r="M22" s="458"/>
      <c r="N22" s="458"/>
      <c r="O22" s="458"/>
      <c r="P22" s="458"/>
      <c r="Q22" s="458"/>
      <c r="R22" s="458"/>
      <c r="S22" s="458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313"/>
      <c r="BE22" s="246"/>
      <c r="BF22" s="2"/>
    </row>
    <row r="23" spans="1:15831" ht="19.5" customHeight="1" thickTop="1" thickBot="1">
      <c r="C23" s="470"/>
      <c r="D23" s="297" t="s">
        <v>393</v>
      </c>
      <c r="E23" s="466"/>
      <c r="F23" s="467"/>
      <c r="G23" s="309" t="s">
        <v>178</v>
      </c>
      <c r="H23" s="457" t="s">
        <v>239</v>
      </c>
      <c r="I23" s="460"/>
      <c r="J23" s="460"/>
      <c r="K23" s="460"/>
      <c r="L23" s="460"/>
      <c r="M23" s="460"/>
      <c r="N23" s="460"/>
      <c r="O23" s="460"/>
      <c r="P23" s="460"/>
      <c r="Q23" s="460"/>
      <c r="R23" s="460"/>
      <c r="S23" s="460"/>
      <c r="T23" s="460"/>
      <c r="U23" s="460"/>
      <c r="V23" s="460"/>
      <c r="W23" s="460"/>
      <c r="X23" s="460"/>
      <c r="Y23" s="460"/>
      <c r="Z23" s="460"/>
      <c r="AA23" s="460"/>
      <c r="AB23" s="460"/>
      <c r="AC23" s="460"/>
      <c r="AD23" s="460"/>
      <c r="AE23" s="460"/>
      <c r="AF23" s="460"/>
      <c r="AG23" s="313"/>
      <c r="BE23" s="246"/>
      <c r="BF23" s="2"/>
    </row>
    <row r="24" spans="1:15831" ht="19.5" customHeight="1" thickTop="1" thickBot="1">
      <c r="C24" s="471"/>
      <c r="D24" s="298" t="s">
        <v>398</v>
      </c>
      <c r="E24" s="464" t="s">
        <v>376</v>
      </c>
      <c r="F24" s="465"/>
      <c r="G24" s="311" t="s">
        <v>400</v>
      </c>
      <c r="H24" s="474" t="s">
        <v>255</v>
      </c>
      <c r="I24" s="475"/>
      <c r="J24" s="475"/>
      <c r="K24" s="475"/>
      <c r="L24" s="475"/>
      <c r="M24" s="475"/>
      <c r="N24" s="475"/>
      <c r="O24" s="475"/>
      <c r="P24" s="475"/>
      <c r="Q24" s="475"/>
      <c r="R24" s="475"/>
      <c r="S24" s="475"/>
      <c r="T24" s="475"/>
      <c r="U24" s="475"/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315"/>
      <c r="BE24" s="246"/>
      <c r="BF24" s="2"/>
    </row>
    <row r="25" spans="1:15831" ht="19.5" customHeight="1"/>
    <row r="26" spans="1:15831" ht="19.5" customHeight="1">
      <c r="D26" s="484" t="s">
        <v>377</v>
      </c>
      <c r="E26" s="484"/>
      <c r="F26" s="484"/>
      <c r="G26" s="484"/>
      <c r="H26" s="484"/>
      <c r="I26" s="484"/>
      <c r="J26" s="484"/>
      <c r="K26" s="484"/>
      <c r="L26" s="484"/>
      <c r="M26" s="484"/>
      <c r="N26" s="484"/>
      <c r="O26" s="484"/>
      <c r="P26" s="484"/>
      <c r="Q26" s="484"/>
      <c r="R26" s="484"/>
      <c r="S26" s="484"/>
      <c r="T26" s="484"/>
      <c r="U26" s="484"/>
      <c r="V26" s="484"/>
      <c r="W26" s="484"/>
      <c r="X26" s="484"/>
      <c r="Y26" s="484"/>
      <c r="Z26" s="484"/>
      <c r="AA26" s="484"/>
      <c r="AB26" s="484"/>
      <c r="AC26" s="484"/>
      <c r="AD26" s="484"/>
      <c r="AE26" s="301" t="s">
        <v>377</v>
      </c>
    </row>
    <row r="27" spans="1:15831" ht="19.5" customHeight="1"/>
    <row r="28" spans="1:15831" ht="19.5" customHeight="1"/>
    <row r="29" spans="1:15831" ht="19.5" customHeight="1"/>
    <row r="30" spans="1:15831" ht="19.5" customHeight="1"/>
    <row r="31" spans="1:15831" ht="19.5" customHeight="1"/>
    <row r="32" spans="1:15831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59" ht="19.5" customHeight="1"/>
    <row r="50" spans="1:59" ht="19.5" customHeight="1"/>
    <row r="51" spans="1:59" ht="19.5" customHeight="1"/>
    <row r="52" spans="1:59" ht="19.5" customHeight="1"/>
    <row r="53" spans="1:59" ht="19.5" customHeight="1"/>
    <row r="54" spans="1:59" ht="19.5" customHeight="1"/>
    <row r="55" spans="1:59" ht="19.5" customHeight="1"/>
    <row r="56" spans="1:59" s="303" customFormat="1" ht="18.75">
      <c r="A56" s="188"/>
      <c r="B56" s="188"/>
      <c r="C56" s="188"/>
      <c r="D56" s="188"/>
      <c r="E56" s="188"/>
      <c r="F56" s="188"/>
      <c r="G56" s="188"/>
      <c r="H56" s="188"/>
      <c r="I56" s="188"/>
      <c r="J56" s="188"/>
      <c r="K56" s="266" t="s">
        <v>291</v>
      </c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188"/>
      <c r="BD56" s="188"/>
      <c r="BE56" s="188"/>
      <c r="BF56" s="222"/>
      <c r="BG56" s="188"/>
    </row>
    <row r="57" spans="1:59" s="303" customFormat="1" ht="18.75">
      <c r="A57" s="162"/>
      <c r="B57" s="162"/>
      <c r="C57" s="162"/>
      <c r="D57" s="188"/>
      <c r="E57" s="188"/>
      <c r="F57" s="188"/>
      <c r="G57" s="188"/>
      <c r="H57" s="188"/>
      <c r="I57" s="188" t="s">
        <v>65</v>
      </c>
      <c r="J57" s="188"/>
      <c r="K57" s="188"/>
      <c r="L57" s="188"/>
      <c r="M57" s="266"/>
      <c r="N57" s="266"/>
      <c r="O57" s="266"/>
      <c r="P57" s="266"/>
      <c r="Q57" s="266"/>
      <c r="R57" s="266"/>
      <c r="S57" s="296"/>
      <c r="T57" s="296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296"/>
      <c r="AG57" s="296"/>
      <c r="AH57" s="296"/>
      <c r="AI57" s="296"/>
      <c r="AJ57" s="296"/>
      <c r="AK57" s="296"/>
      <c r="AL57" s="296"/>
      <c r="AM57" s="296"/>
      <c r="AN57" s="296"/>
      <c r="AO57" s="188"/>
      <c r="AP57" s="296"/>
      <c r="AQ57" s="296"/>
      <c r="AR57" s="296"/>
      <c r="AS57" s="296"/>
      <c r="AT57" s="188"/>
      <c r="AU57" s="296"/>
      <c r="AV57" s="296"/>
      <c r="AW57" s="296"/>
      <c r="AX57" s="296"/>
      <c r="AY57" s="296"/>
      <c r="AZ57" s="296"/>
      <c r="BA57" s="296"/>
      <c r="BB57" s="296"/>
      <c r="BC57" s="296"/>
      <c r="BD57" s="296"/>
      <c r="BE57" s="296"/>
      <c r="BF57" s="222"/>
      <c r="BG57" s="188"/>
    </row>
    <row r="58" spans="1:59" s="303" customFormat="1" ht="18.75">
      <c r="A58" s="162"/>
      <c r="B58" s="162"/>
      <c r="C58" s="162"/>
      <c r="D58" s="188"/>
      <c r="E58" s="188"/>
      <c r="F58" s="188"/>
      <c r="G58" s="188"/>
      <c r="H58" s="188"/>
      <c r="I58" s="188"/>
      <c r="J58" s="188"/>
      <c r="K58" s="266" t="s">
        <v>296</v>
      </c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296"/>
      <c r="AH58" s="296"/>
      <c r="AI58" s="296"/>
      <c r="AJ58" s="296"/>
      <c r="AK58" s="296"/>
      <c r="AL58" s="296"/>
      <c r="AM58" s="296"/>
      <c r="AN58" s="296"/>
      <c r="AO58" s="188"/>
      <c r="AP58" s="266"/>
      <c r="AQ58" s="266"/>
      <c r="AR58" s="266"/>
      <c r="AS58" s="266"/>
      <c r="AT58" s="188"/>
      <c r="AU58" s="266"/>
      <c r="AV58" s="266"/>
      <c r="AW58" s="266"/>
      <c r="AX58" s="266"/>
      <c r="AY58" s="266"/>
      <c r="AZ58" s="266"/>
      <c r="BA58" s="266"/>
      <c r="BB58" s="266"/>
      <c r="BC58" s="266"/>
      <c r="BD58" s="266"/>
      <c r="BE58" s="266"/>
      <c r="BF58" s="222"/>
      <c r="BG58" s="188"/>
    </row>
    <row r="59" spans="1:59" s="303" customFormat="1" ht="18.75">
      <c r="A59" s="266" t="s">
        <v>183</v>
      </c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22"/>
      <c r="BG59" s="188"/>
    </row>
    <row r="60" spans="1:59" s="303" customFormat="1" ht="18.75">
      <c r="A60" s="266" t="s">
        <v>67</v>
      </c>
      <c r="B60" s="266"/>
      <c r="C60" s="296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222"/>
      <c r="Q60" s="222"/>
      <c r="R60" s="222"/>
      <c r="S60" s="222"/>
      <c r="T60" s="222"/>
      <c r="U60" s="222"/>
      <c r="V60" s="222"/>
      <c r="W60" s="222"/>
      <c r="X60" s="222"/>
      <c r="Y60" s="296"/>
      <c r="Z60" s="296"/>
      <c r="AA60" s="162"/>
      <c r="AB60" s="162"/>
      <c r="AC60" s="188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88"/>
      <c r="AU60" s="162"/>
      <c r="AV60" s="162"/>
      <c r="AW60" s="162"/>
      <c r="AX60" s="162"/>
      <c r="AY60" s="162"/>
      <c r="AZ60" s="162"/>
      <c r="BA60" s="162"/>
      <c r="BB60" s="162"/>
      <c r="BC60" s="162"/>
      <c r="BD60" s="162"/>
      <c r="BE60" s="162"/>
      <c r="BF60" s="222"/>
      <c r="BG60" s="188"/>
    </row>
    <row r="61" spans="1:59" s="303" customFormat="1" ht="18.75">
      <c r="A61" s="266" t="s">
        <v>368</v>
      </c>
      <c r="B61" s="266"/>
      <c r="C61" s="266"/>
      <c r="D61" s="296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88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222"/>
      <c r="BG61" s="188"/>
    </row>
    <row r="62" spans="1:59" ht="18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BB62" s="8"/>
      <c r="BC62" s="8"/>
      <c r="BD62" s="8"/>
      <c r="BE62" s="8"/>
      <c r="BF62" s="241"/>
    </row>
    <row r="63" spans="1:59" ht="19.5">
      <c r="A63" s="187" t="s">
        <v>191</v>
      </c>
      <c r="B63" s="7"/>
      <c r="C63" s="7"/>
      <c r="D63" s="483" t="s">
        <v>370</v>
      </c>
      <c r="E63" s="483"/>
      <c r="F63" s="483"/>
      <c r="G63" s="483"/>
      <c r="H63" s="483"/>
      <c r="I63" s="483"/>
      <c r="J63" s="483"/>
      <c r="K63" s="483"/>
      <c r="L63" s="483"/>
      <c r="M63" s="483"/>
      <c r="N63" s="483"/>
      <c r="O63" s="483"/>
      <c r="P63" s="483"/>
      <c r="Q63" s="483"/>
      <c r="R63" s="483"/>
      <c r="S63" s="483"/>
      <c r="T63" s="483"/>
      <c r="U63" s="483"/>
      <c r="V63" s="483"/>
      <c r="W63" s="483"/>
      <c r="X63" s="483"/>
      <c r="Y63" s="483"/>
      <c r="Z63" s="483"/>
      <c r="AA63" s="483"/>
      <c r="AB63" s="483"/>
      <c r="AC63" s="483"/>
      <c r="AD63" s="483"/>
      <c r="AE63" s="483"/>
      <c r="AG63" s="57"/>
      <c r="AH63" s="57"/>
      <c r="AI63" s="57"/>
      <c r="AL63" s="7"/>
      <c r="AM63" s="7"/>
      <c r="AP63" s="7"/>
      <c r="AQ63" s="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242"/>
    </row>
    <row r="64" spans="1:59" ht="18.75">
      <c r="A64" s="188" t="s">
        <v>206</v>
      </c>
      <c r="B64" s="7"/>
      <c r="C64" s="7"/>
      <c r="D64" s="7"/>
      <c r="E64" s="7"/>
      <c r="F64" s="7"/>
      <c r="AG64" s="57"/>
      <c r="AH64" s="57"/>
      <c r="AI64" s="57"/>
      <c r="AM64" s="7"/>
      <c r="AP64" s="7"/>
      <c r="AQ64" s="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242"/>
    </row>
    <row r="65" spans="1:59" ht="30" customHeight="1">
      <c r="G65" s="372" t="s">
        <v>1</v>
      </c>
      <c r="H65" s="372"/>
      <c r="I65" s="372"/>
      <c r="J65" s="372"/>
      <c r="K65" s="372"/>
      <c r="L65" s="372"/>
      <c r="M65" s="372"/>
      <c r="N65" s="372"/>
      <c r="O65" s="372"/>
      <c r="P65" s="372"/>
      <c r="Q65" s="372"/>
      <c r="R65" s="372"/>
      <c r="S65" s="372"/>
      <c r="T65" s="372"/>
      <c r="U65" s="372"/>
      <c r="V65" s="372"/>
      <c r="W65" s="372"/>
      <c r="X65" s="372"/>
      <c r="Y65" s="372"/>
      <c r="Z65" s="372"/>
      <c r="AA65" s="372"/>
      <c r="AB65" s="158"/>
      <c r="AC65" s="42"/>
      <c r="AD65" s="43"/>
      <c r="AE65" s="43"/>
      <c r="AF65" s="372" t="s">
        <v>2</v>
      </c>
      <c r="AG65" s="372"/>
      <c r="AH65" s="372"/>
      <c r="AI65" s="372"/>
      <c r="AJ65" s="372"/>
      <c r="AK65" s="372"/>
      <c r="AL65" s="372"/>
      <c r="AM65" s="372"/>
      <c r="AN65" s="372"/>
      <c r="AO65" s="372"/>
      <c r="AP65" s="372"/>
      <c r="AQ65" s="372"/>
      <c r="AR65" s="372"/>
      <c r="AS65" s="372"/>
      <c r="AT65" s="372"/>
      <c r="AU65" s="372"/>
      <c r="AV65" s="372"/>
      <c r="AW65" s="372"/>
      <c r="AX65" s="372"/>
      <c r="AY65" s="372"/>
      <c r="AZ65" s="372"/>
      <c r="BA65" s="158"/>
      <c r="BB65" s="42"/>
      <c r="BC65" s="45"/>
      <c r="BD65" s="36"/>
      <c r="BF65" s="243"/>
    </row>
    <row r="66" spans="1:59" ht="30" customHeight="1" thickBot="1">
      <c r="A66" s="4"/>
      <c r="B66" s="4"/>
      <c r="C66" s="4"/>
      <c r="D66" s="4"/>
      <c r="E66" s="4"/>
      <c r="F66" s="4"/>
      <c r="G66" s="376" t="s">
        <v>300</v>
      </c>
      <c r="H66" s="377"/>
      <c r="I66" s="377"/>
      <c r="J66" s="377"/>
      <c r="K66" s="377"/>
      <c r="L66" s="377"/>
      <c r="M66" s="377"/>
      <c r="N66" s="157"/>
      <c r="O66" s="374" t="s">
        <v>200</v>
      </c>
      <c r="P66" s="375"/>
      <c r="Q66" s="375"/>
      <c r="R66" s="375"/>
      <c r="S66" s="378"/>
      <c r="T66" s="181"/>
      <c r="U66" s="374" t="s">
        <v>299</v>
      </c>
      <c r="V66" s="375"/>
      <c r="W66" s="375"/>
      <c r="X66" s="181"/>
      <c r="Y66" s="373" t="s">
        <v>205</v>
      </c>
      <c r="Z66" s="373"/>
      <c r="AA66" s="373"/>
      <c r="AB66" s="182"/>
      <c r="AC66" s="183"/>
      <c r="AD66" s="183"/>
      <c r="AE66" s="183"/>
      <c r="AF66" s="380" t="s">
        <v>194</v>
      </c>
      <c r="AG66" s="380"/>
      <c r="AH66" s="380"/>
      <c r="AI66" s="380"/>
      <c r="AJ66" s="380"/>
      <c r="AK66" s="380"/>
      <c r="AL66" s="380"/>
      <c r="AM66" s="295"/>
      <c r="AN66" s="376" t="s">
        <v>286</v>
      </c>
      <c r="AO66" s="377"/>
      <c r="AP66" s="377"/>
      <c r="AQ66" s="377"/>
      <c r="AR66" s="377"/>
      <c r="AS66" s="295"/>
      <c r="AT66" s="380" t="s">
        <v>301</v>
      </c>
      <c r="AU66" s="380"/>
      <c r="AV66" s="380"/>
      <c r="AW66" s="295"/>
      <c r="AX66" s="380" t="s">
        <v>198</v>
      </c>
      <c r="AY66" s="380"/>
      <c r="AZ66" s="380"/>
      <c r="BA66" s="182"/>
      <c r="BB66" s="46"/>
      <c r="BC66" s="46"/>
      <c r="BD66" s="37"/>
      <c r="BE66" s="37"/>
      <c r="BF66" s="244"/>
    </row>
    <row r="67" spans="1:59" s="304" customFormat="1" ht="30" customHeight="1" thickBot="1">
      <c r="A67" s="224" t="s">
        <v>3</v>
      </c>
      <c r="B67" s="224" t="s">
        <v>72</v>
      </c>
      <c r="C67" s="224" t="s">
        <v>7</v>
      </c>
      <c r="D67" s="224" t="s">
        <v>8</v>
      </c>
      <c r="E67" s="224" t="s">
        <v>192</v>
      </c>
      <c r="F67" s="225" t="s">
        <v>193</v>
      </c>
      <c r="G67" s="226" t="s">
        <v>9</v>
      </c>
      <c r="H67" s="227" t="s">
        <v>18</v>
      </c>
      <c r="I67" s="228" t="s">
        <v>10</v>
      </c>
      <c r="J67" s="229" t="s">
        <v>18</v>
      </c>
      <c r="K67" s="226" t="s">
        <v>11</v>
      </c>
      <c r="L67" s="227" t="s">
        <v>18</v>
      </c>
      <c r="M67" s="230" t="s">
        <v>12</v>
      </c>
      <c r="N67" s="231" t="s">
        <v>18</v>
      </c>
      <c r="O67" s="226" t="s">
        <v>13</v>
      </c>
      <c r="P67" s="227" t="s">
        <v>18</v>
      </c>
      <c r="Q67" s="228" t="s">
        <v>14</v>
      </c>
      <c r="R67" s="229" t="s">
        <v>18</v>
      </c>
      <c r="S67" s="226" t="s">
        <v>202</v>
      </c>
      <c r="T67" s="231" t="s">
        <v>18</v>
      </c>
      <c r="U67" s="232" t="s">
        <v>15</v>
      </c>
      <c r="V67" s="229" t="s">
        <v>18</v>
      </c>
      <c r="W67" s="226" t="s">
        <v>203</v>
      </c>
      <c r="X67" s="231" t="s">
        <v>18</v>
      </c>
      <c r="Y67" s="233" t="s">
        <v>16</v>
      </c>
      <c r="Z67" s="229" t="s">
        <v>18</v>
      </c>
      <c r="AA67" s="226" t="s">
        <v>204</v>
      </c>
      <c r="AB67" s="227" t="s">
        <v>18</v>
      </c>
      <c r="AC67" s="229" t="s">
        <v>17</v>
      </c>
      <c r="AD67" s="226" t="s">
        <v>18</v>
      </c>
      <c r="AE67" s="245" t="s">
        <v>289</v>
      </c>
      <c r="AF67" s="234" t="s">
        <v>287</v>
      </c>
      <c r="AG67" s="191"/>
      <c r="AH67" s="191" t="s">
        <v>288</v>
      </c>
      <c r="AI67" s="191"/>
      <c r="AJ67" s="191" t="s">
        <v>21</v>
      </c>
      <c r="AK67" s="191"/>
      <c r="AL67" s="191" t="s">
        <v>22</v>
      </c>
      <c r="AM67" s="191"/>
      <c r="AN67" s="191" t="s">
        <v>10</v>
      </c>
      <c r="AO67" s="191"/>
      <c r="AP67" s="191" t="s">
        <v>23</v>
      </c>
      <c r="AQ67" s="191"/>
      <c r="AR67" s="191" t="s">
        <v>25</v>
      </c>
      <c r="AS67" s="191"/>
      <c r="AT67" s="191" t="s">
        <v>15</v>
      </c>
      <c r="AU67" s="191"/>
      <c r="AV67" s="191" t="s">
        <v>26</v>
      </c>
      <c r="AW67" s="191"/>
      <c r="AX67" s="191" t="s">
        <v>27</v>
      </c>
      <c r="AY67" s="191"/>
      <c r="AZ67" s="191" t="s">
        <v>28</v>
      </c>
      <c r="BA67" s="191"/>
      <c r="BB67" s="224" t="s">
        <v>29</v>
      </c>
      <c r="BC67" s="224" t="s">
        <v>18</v>
      </c>
      <c r="BD67" s="224" t="s">
        <v>30</v>
      </c>
      <c r="BE67" s="224" t="s">
        <v>290</v>
      </c>
      <c r="BF67" s="245" t="s">
        <v>289</v>
      </c>
      <c r="BG67" s="203"/>
    </row>
    <row r="68" spans="1:59" s="305" customFormat="1" ht="30" customHeight="1">
      <c r="A68" s="247">
        <v>1</v>
      </c>
      <c r="B68" s="270" t="s">
        <v>80</v>
      </c>
      <c r="C68" s="270" t="s">
        <v>81</v>
      </c>
      <c r="D68" s="270" t="s">
        <v>82</v>
      </c>
      <c r="E68" s="270" t="s">
        <v>317</v>
      </c>
      <c r="F68" s="270" t="s">
        <v>119</v>
      </c>
      <c r="G68" s="271">
        <f>'Saisie Note'!H16</f>
        <v>11</v>
      </c>
      <c r="H68" s="272">
        <f>IF(G68&gt;=9.995,6,0)</f>
        <v>6</v>
      </c>
      <c r="I68" s="273">
        <f>'Saisie Note'!K16</f>
        <v>7.5</v>
      </c>
      <c r="J68" s="272">
        <f>IF(I68&gt;=9.995,6,0)</f>
        <v>0</v>
      </c>
      <c r="K68" s="273">
        <f>'Saisie Note'!N16</f>
        <v>8.67</v>
      </c>
      <c r="L68" s="272">
        <f>IF(K68&gt;=9.995,6,0)</f>
        <v>0</v>
      </c>
      <c r="M68" s="273">
        <f>((G68*4)+(I68*4)+(K68*4))/12</f>
        <v>9.0566666666666666</v>
      </c>
      <c r="N68" s="274">
        <f>IF(M68&gt;=9.995,18,H68+J68+L68)</f>
        <v>6</v>
      </c>
      <c r="O68" s="273">
        <f>'Saisie Note'!P16</f>
        <v>12.5</v>
      </c>
      <c r="P68" s="272">
        <f>IF(O68&gt;=9.995,3,0)</f>
        <v>3</v>
      </c>
      <c r="Q68" s="273">
        <f>'Saisie Note'!R16</f>
        <v>13</v>
      </c>
      <c r="R68" s="272">
        <f>IF(Q68&gt;=9.995,3,0)</f>
        <v>3</v>
      </c>
      <c r="S68" s="273">
        <f>((O68*2)+(Q68*2))/4</f>
        <v>12.75</v>
      </c>
      <c r="T68" s="274">
        <f>IF(S68&gt;=9.995,6,P68+R68)</f>
        <v>6</v>
      </c>
      <c r="U68" s="273">
        <f>'Saisie Note'!S16</f>
        <v>12.5</v>
      </c>
      <c r="V68" s="272">
        <f>IF(U68&gt;=9.995,3,0)</f>
        <v>3</v>
      </c>
      <c r="W68" s="273">
        <f>U68</f>
        <v>12.5</v>
      </c>
      <c r="X68" s="274">
        <f>IF(W68&gt;=9.995,3,0)</f>
        <v>3</v>
      </c>
      <c r="Y68" s="273">
        <f>'Saisie Note'!U16</f>
        <v>8</v>
      </c>
      <c r="Z68" s="272">
        <f>IF(Y68&gt;=9.995,3,0)</f>
        <v>0</v>
      </c>
      <c r="AA68" s="273">
        <f>Y68</f>
        <v>8</v>
      </c>
      <c r="AB68" s="272">
        <f>IF(AA68&gt;=9.995,3,0)</f>
        <v>0</v>
      </c>
      <c r="AC68" s="273">
        <f>((M68*12)+(S68*4)+(W68*2)+(AA68*2))/20</f>
        <v>10.034000000000001</v>
      </c>
      <c r="AD68" s="275">
        <f>IF(AC68&gt;=9.995,30,N68+T68+X68+AB68)</f>
        <v>30</v>
      </c>
      <c r="AE68" s="280" t="str">
        <f>IF(AC68&gt;=9.995,"Admis(e)","Rattrapage")</f>
        <v>Admis(e)</v>
      </c>
      <c r="AF68" s="276">
        <f>'Saisie Note'!Z16</f>
        <v>9</v>
      </c>
      <c r="AG68" s="274">
        <f>IF(AF68&gt;=9.995,6,0)</f>
        <v>0</v>
      </c>
      <c r="AH68" s="276">
        <f>'Saisie Note'!AC16</f>
        <v>10.67</v>
      </c>
      <c r="AI68" s="274">
        <f>IF(AH68&gt;=9.995,6,0)</f>
        <v>6</v>
      </c>
      <c r="AJ68" s="276">
        <f>'Saisie Note'!AF16</f>
        <v>10</v>
      </c>
      <c r="AK68" s="274">
        <f>IF(AJ68&gt;=9.995,6,0)</f>
        <v>6</v>
      </c>
      <c r="AL68" s="276">
        <f>((AF68*4)+(AH68*4)+(AJ68*4))/12</f>
        <v>9.89</v>
      </c>
      <c r="AM68" s="274">
        <f>IF(AL68&gt;=9.995,18,AG68+AI68+AK68)</f>
        <v>12</v>
      </c>
      <c r="AN68" s="276">
        <f>'Saisie Note'!AG16</f>
        <v>4</v>
      </c>
      <c r="AO68" s="274">
        <f t="shared" ref="AO68:AO91" si="0">IF(AN68&gt;=9.995,3,0)</f>
        <v>0</v>
      </c>
      <c r="AP68" s="276">
        <f>'Saisie Note'!AH16</f>
        <v>11</v>
      </c>
      <c r="AQ68" s="274">
        <f t="shared" ref="AQ68:AQ91" si="1">IF(AP68&gt;=9.995,3,0)</f>
        <v>3</v>
      </c>
      <c r="AR68" s="276">
        <f>((AN68*2)+(AP68*2))/4</f>
        <v>7.5</v>
      </c>
      <c r="AS68" s="274">
        <f t="shared" ref="AS68:AS91" si="2">IF(AR68&gt;=9.995,6,AO68+AQ68)</f>
        <v>3</v>
      </c>
      <c r="AT68" s="276">
        <f>'Saisie Note'!AI16</f>
        <v>11.5</v>
      </c>
      <c r="AU68" s="274">
        <f t="shared" ref="AU68:AU91" si="3">IF(AT68&gt;=9.995,3,0)</f>
        <v>3</v>
      </c>
      <c r="AV68" s="276">
        <f>AT68</f>
        <v>11.5</v>
      </c>
      <c r="AW68" s="274">
        <f t="shared" ref="AW68:AW91" si="4">IF(AV68&gt;=9.995,3,0)</f>
        <v>3</v>
      </c>
      <c r="AX68" s="276">
        <f>'Saisie Note'!AJ16</f>
        <v>12</v>
      </c>
      <c r="AY68" s="274">
        <f t="shared" ref="AY68:AY91" si="5">IF(AX68&gt;=9.995,3,0)</f>
        <v>3</v>
      </c>
      <c r="AZ68" s="276">
        <f>AX68</f>
        <v>12</v>
      </c>
      <c r="BA68" s="274">
        <f t="shared" ref="BA68:BA91" si="6">IF(AZ68&gt;=9.995,3,0)</f>
        <v>3</v>
      </c>
      <c r="BB68" s="277">
        <f t="shared" ref="BB68:BB91" si="7">((AL68*12)+(AR68*4)+(AV68*2)+(AZ68*2))/20</f>
        <v>9.7840000000000007</v>
      </c>
      <c r="BC68" s="278">
        <f>IF(BB68&gt;=9.995,30,AM68+AS68+AW68+BA68)</f>
        <v>21</v>
      </c>
      <c r="BD68" s="276">
        <f>(AC68+BB68)/2</f>
        <v>9.9090000000000007</v>
      </c>
      <c r="BE68" s="279">
        <f>AD68+BC68</f>
        <v>51</v>
      </c>
      <c r="BF68" s="280" t="str">
        <f>IF(AND(AC68&gt;=9.995,BB68&gt;=9.995),"Admis(e)","Rattrapage")</f>
        <v>Rattrapage</v>
      </c>
      <c r="BG68" s="73"/>
    </row>
    <row r="69" spans="1:59" s="305" customFormat="1" ht="30" customHeight="1">
      <c r="A69" s="248">
        <f>A68+1</f>
        <v>2</v>
      </c>
      <c r="B69" s="270" t="s">
        <v>83</v>
      </c>
      <c r="C69" s="270" t="s">
        <v>84</v>
      </c>
      <c r="D69" s="270" t="s">
        <v>85</v>
      </c>
      <c r="E69" s="270" t="s">
        <v>318</v>
      </c>
      <c r="F69" s="270" t="s">
        <v>121</v>
      </c>
      <c r="G69" s="271">
        <f>'Saisie Note'!H17</f>
        <v>5.833333333333333</v>
      </c>
      <c r="H69" s="272">
        <f t="shared" ref="H69:H91" si="8">IF(G69&gt;=9.995,6,0)</f>
        <v>0</v>
      </c>
      <c r="I69" s="273">
        <f>'Saisie Note'!K17</f>
        <v>5</v>
      </c>
      <c r="J69" s="272">
        <f t="shared" ref="J69:J91" si="9">IF(I69&gt;=9.995,6,0)</f>
        <v>0</v>
      </c>
      <c r="K69" s="273">
        <f>'Saisie Note'!N17</f>
        <v>9.6666666666666661</v>
      </c>
      <c r="L69" s="272">
        <f t="shared" ref="L69:L91" si="10">IF(K69&gt;=9.995,6,0)</f>
        <v>0</v>
      </c>
      <c r="M69" s="273">
        <f t="shared" ref="M69:M91" si="11">((G69*4)+(I69*4)+(K69*4))/12</f>
        <v>6.833333333333333</v>
      </c>
      <c r="N69" s="274">
        <f t="shared" ref="N69:N91" si="12">IF(M69&gt;=9.995,18,H69+J69+L69)</f>
        <v>0</v>
      </c>
      <c r="O69" s="273">
        <f>'Saisie Note'!P17</f>
        <v>10</v>
      </c>
      <c r="P69" s="272">
        <f t="shared" ref="P69:P91" si="13">IF(O69&gt;=9.995,3,0)</f>
        <v>3</v>
      </c>
      <c r="Q69" s="273">
        <f>'Saisie Note'!R17</f>
        <v>10</v>
      </c>
      <c r="R69" s="272">
        <f t="shared" ref="R69:R91" si="14">IF(Q69&gt;=9.995,3,0)</f>
        <v>3</v>
      </c>
      <c r="S69" s="273">
        <f t="shared" ref="S69:S91" si="15">((O69*2)+(Q69*2))/4</f>
        <v>10</v>
      </c>
      <c r="T69" s="274">
        <f t="shared" ref="T69:T91" si="16">IF(S69&gt;=9.995,6,P69+R69)</f>
        <v>6</v>
      </c>
      <c r="U69" s="273">
        <f>'Saisie Note'!S17</f>
        <v>12</v>
      </c>
      <c r="V69" s="272">
        <f t="shared" ref="V69:V91" si="17">IF(U69&gt;=9.995,3,0)</f>
        <v>3</v>
      </c>
      <c r="W69" s="273">
        <f t="shared" ref="W69:W91" si="18">U69</f>
        <v>12</v>
      </c>
      <c r="X69" s="274">
        <f t="shared" ref="X69:X91" si="19">IF(W69&gt;=9.995,3,0)</f>
        <v>3</v>
      </c>
      <c r="Y69" s="273">
        <f>'Saisie Note'!U17</f>
        <v>9</v>
      </c>
      <c r="Z69" s="272">
        <f t="shared" ref="Z69:Z91" si="20">IF(Y69&gt;=9.995,3,0)</f>
        <v>0</v>
      </c>
      <c r="AA69" s="273">
        <f t="shared" ref="AA69:AA91" si="21">Y69</f>
        <v>9</v>
      </c>
      <c r="AB69" s="272">
        <f t="shared" ref="AB69:AB91" si="22">IF(AA69&gt;=9.995,3,0)</f>
        <v>0</v>
      </c>
      <c r="AC69" s="273">
        <f t="shared" ref="AC69:AC91" si="23">((M69*12)+(S69*4)+(W69*2)+(AA69*2))/20</f>
        <v>8.1999999999999993</v>
      </c>
      <c r="AD69" s="275">
        <f t="shared" ref="AD69:AD91" si="24">IF(AC69&gt;=9.995,30,N69+T69+X69+AB69)</f>
        <v>9</v>
      </c>
      <c r="AE69" s="280" t="str">
        <f t="shared" ref="AE69:AE91" si="25">IF(AC69&gt;=9.995,"Admis(e)","Rattrapage")</f>
        <v>Rattrapage</v>
      </c>
      <c r="AF69" s="276">
        <f>'Saisie Note'!Z17</f>
        <v>7.666666666666667</v>
      </c>
      <c r="AG69" s="274">
        <f t="shared" ref="AG69:AG91" si="26">IF(AF69&gt;=9.995,6,0)</f>
        <v>0</v>
      </c>
      <c r="AH69" s="276">
        <f>'Saisie Note'!AC17</f>
        <v>9</v>
      </c>
      <c r="AI69" s="274">
        <f t="shared" ref="AI69:AI91" si="27">IF(AH69&gt;=9.995,6,0)</f>
        <v>0</v>
      </c>
      <c r="AJ69" s="276">
        <f>'Saisie Note'!AF17</f>
        <v>10</v>
      </c>
      <c r="AK69" s="274">
        <f t="shared" ref="AK69:AK91" si="28">IF(AJ69&gt;=9.995,6,0)</f>
        <v>6</v>
      </c>
      <c r="AL69" s="276">
        <f t="shared" ref="AL69:AL91" si="29">((AF69*4)+(AH69*4)+(AJ69*4))/12</f>
        <v>8.8888888888888893</v>
      </c>
      <c r="AM69" s="274">
        <f t="shared" ref="AM69:AM91" si="30">IF(AL69&gt;=9.995,18,AG69+AI69+AK69)</f>
        <v>6</v>
      </c>
      <c r="AN69" s="276">
        <f>'Saisie Note'!AG17</f>
        <v>6</v>
      </c>
      <c r="AO69" s="274">
        <f t="shared" si="0"/>
        <v>0</v>
      </c>
      <c r="AP69" s="276">
        <f>'Saisie Note'!AH17</f>
        <v>12</v>
      </c>
      <c r="AQ69" s="274">
        <f t="shared" si="1"/>
        <v>3</v>
      </c>
      <c r="AR69" s="276">
        <f t="shared" ref="AR69:AR91" si="31">((AN69*2)+(AP69*2))/4</f>
        <v>9</v>
      </c>
      <c r="AS69" s="274">
        <f t="shared" si="2"/>
        <v>3</v>
      </c>
      <c r="AT69" s="276">
        <f>'Saisie Note'!AI17</f>
        <v>12</v>
      </c>
      <c r="AU69" s="274">
        <f t="shared" si="3"/>
        <v>3</v>
      </c>
      <c r="AV69" s="276">
        <f t="shared" ref="AV69:AV91" si="32">AT69</f>
        <v>12</v>
      </c>
      <c r="AW69" s="274">
        <f t="shared" si="4"/>
        <v>3</v>
      </c>
      <c r="AX69" s="276">
        <f>'Saisie Note'!AJ17</f>
        <v>13.5</v>
      </c>
      <c r="AY69" s="274">
        <f t="shared" si="5"/>
        <v>3</v>
      </c>
      <c r="AZ69" s="276">
        <f t="shared" ref="AZ69:AZ91" si="33">AX69</f>
        <v>13.5</v>
      </c>
      <c r="BA69" s="274">
        <f t="shared" si="6"/>
        <v>3</v>
      </c>
      <c r="BB69" s="277">
        <f t="shared" si="7"/>
        <v>9.6833333333333336</v>
      </c>
      <c r="BC69" s="278">
        <f t="shared" ref="BC69:BC91" si="34">IF(BB69&gt;=9.995,30,AM69+AS69+AW69+BA69)</f>
        <v>15</v>
      </c>
      <c r="BD69" s="276">
        <f t="shared" ref="BD69:BD91" si="35">(AC69+BB69)/2</f>
        <v>8.9416666666666664</v>
      </c>
      <c r="BE69" s="279">
        <f t="shared" ref="BE69:BE91" si="36">AD69+BC69</f>
        <v>24</v>
      </c>
      <c r="BF69" s="280" t="str">
        <f t="shared" ref="BF69:BF91" si="37">IF(AND(AC69&gt;=9.995,BB69&gt;=9.995),"Admis(e)","Rattrapage")</f>
        <v>Rattrapage</v>
      </c>
      <c r="BG69" s="73"/>
    </row>
    <row r="70" spans="1:59" s="305" customFormat="1" ht="30" customHeight="1">
      <c r="A70" s="248">
        <f t="shared" ref="A70:A91" si="38">A69+1</f>
        <v>3</v>
      </c>
      <c r="B70" s="270" t="s">
        <v>86</v>
      </c>
      <c r="C70" s="270" t="s">
        <v>87</v>
      </c>
      <c r="D70" s="270" t="s">
        <v>88</v>
      </c>
      <c r="E70" s="270" t="s">
        <v>319</v>
      </c>
      <c r="F70" s="270" t="s">
        <v>37</v>
      </c>
      <c r="G70" s="271">
        <f>'Saisie Note'!H18</f>
        <v>11</v>
      </c>
      <c r="H70" s="272">
        <f t="shared" si="8"/>
        <v>6</v>
      </c>
      <c r="I70" s="273">
        <f>'Saisie Note'!K18</f>
        <v>4.833333333333333</v>
      </c>
      <c r="J70" s="272">
        <f t="shared" si="9"/>
        <v>0</v>
      </c>
      <c r="K70" s="273">
        <f>'Saisie Note'!N18</f>
        <v>7.333333333333333</v>
      </c>
      <c r="L70" s="272">
        <f t="shared" si="10"/>
        <v>0</v>
      </c>
      <c r="M70" s="273">
        <f t="shared" si="11"/>
        <v>7.7222222222222214</v>
      </c>
      <c r="N70" s="274">
        <f t="shared" si="12"/>
        <v>6</v>
      </c>
      <c r="O70" s="273">
        <f>'Saisie Note'!P18</f>
        <v>6.5</v>
      </c>
      <c r="P70" s="272">
        <f t="shared" si="13"/>
        <v>0</v>
      </c>
      <c r="Q70" s="273">
        <f>'Saisie Note'!R18</f>
        <v>3</v>
      </c>
      <c r="R70" s="272">
        <f t="shared" si="14"/>
        <v>0</v>
      </c>
      <c r="S70" s="273">
        <f t="shared" si="15"/>
        <v>4.75</v>
      </c>
      <c r="T70" s="274">
        <f t="shared" si="16"/>
        <v>0</v>
      </c>
      <c r="U70" s="273">
        <f>'Saisie Note'!S18</f>
        <v>11</v>
      </c>
      <c r="V70" s="272">
        <f t="shared" si="17"/>
        <v>3</v>
      </c>
      <c r="W70" s="273">
        <f t="shared" si="18"/>
        <v>11</v>
      </c>
      <c r="X70" s="274">
        <f t="shared" si="19"/>
        <v>3</v>
      </c>
      <c r="Y70" s="273">
        <f>'Saisie Note'!U18</f>
        <v>8</v>
      </c>
      <c r="Z70" s="272">
        <f t="shared" si="20"/>
        <v>0</v>
      </c>
      <c r="AA70" s="273">
        <f t="shared" si="21"/>
        <v>8</v>
      </c>
      <c r="AB70" s="272">
        <f t="shared" si="22"/>
        <v>0</v>
      </c>
      <c r="AC70" s="273">
        <f t="shared" si="23"/>
        <v>7.4833333333333325</v>
      </c>
      <c r="AD70" s="275">
        <f t="shared" si="24"/>
        <v>9</v>
      </c>
      <c r="AE70" s="280" t="str">
        <f t="shared" si="25"/>
        <v>Rattrapage</v>
      </c>
      <c r="AF70" s="276">
        <f>'Saisie Note'!Z18</f>
        <v>8.5</v>
      </c>
      <c r="AG70" s="274">
        <f t="shared" si="26"/>
        <v>0</v>
      </c>
      <c r="AH70" s="276">
        <f>'Saisie Note'!AC18</f>
        <v>12</v>
      </c>
      <c r="AI70" s="274">
        <f t="shared" si="27"/>
        <v>6</v>
      </c>
      <c r="AJ70" s="276">
        <f>'Saisie Note'!AF18</f>
        <v>7.333333333333333</v>
      </c>
      <c r="AK70" s="274">
        <f t="shared" si="28"/>
        <v>0</v>
      </c>
      <c r="AL70" s="276">
        <f t="shared" si="29"/>
        <v>9.2777777777777768</v>
      </c>
      <c r="AM70" s="274">
        <f t="shared" si="30"/>
        <v>6</v>
      </c>
      <c r="AN70" s="276">
        <f>'Saisie Note'!AG18</f>
        <v>10</v>
      </c>
      <c r="AO70" s="274">
        <f t="shared" si="0"/>
        <v>3</v>
      </c>
      <c r="AP70" s="276">
        <f>'Saisie Note'!AH18</f>
        <v>11</v>
      </c>
      <c r="AQ70" s="274">
        <f t="shared" si="1"/>
        <v>3</v>
      </c>
      <c r="AR70" s="276">
        <f t="shared" si="31"/>
        <v>10.5</v>
      </c>
      <c r="AS70" s="274">
        <f t="shared" si="2"/>
        <v>6</v>
      </c>
      <c r="AT70" s="276">
        <f>'Saisie Note'!AI18</f>
        <v>12</v>
      </c>
      <c r="AU70" s="274">
        <f t="shared" si="3"/>
        <v>3</v>
      </c>
      <c r="AV70" s="276">
        <f t="shared" si="32"/>
        <v>12</v>
      </c>
      <c r="AW70" s="274">
        <f t="shared" si="4"/>
        <v>3</v>
      </c>
      <c r="AX70" s="276">
        <f>'Saisie Note'!AJ18</f>
        <v>10</v>
      </c>
      <c r="AY70" s="274">
        <f t="shared" si="5"/>
        <v>3</v>
      </c>
      <c r="AZ70" s="276">
        <f t="shared" si="33"/>
        <v>10</v>
      </c>
      <c r="BA70" s="274">
        <f t="shared" si="6"/>
        <v>3</v>
      </c>
      <c r="BB70" s="277">
        <f t="shared" si="7"/>
        <v>9.8666666666666654</v>
      </c>
      <c r="BC70" s="278">
        <f t="shared" si="34"/>
        <v>18</v>
      </c>
      <c r="BD70" s="276">
        <f t="shared" si="35"/>
        <v>8.6749999999999989</v>
      </c>
      <c r="BE70" s="279">
        <f t="shared" si="36"/>
        <v>27</v>
      </c>
      <c r="BF70" s="280" t="str">
        <f t="shared" si="37"/>
        <v>Rattrapage</v>
      </c>
      <c r="BG70" s="73"/>
    </row>
    <row r="71" spans="1:59" s="305" customFormat="1" ht="30" customHeight="1">
      <c r="A71" s="248">
        <f t="shared" si="38"/>
        <v>4</v>
      </c>
      <c r="B71" s="270" t="s">
        <v>92</v>
      </c>
      <c r="C71" s="270" t="s">
        <v>93</v>
      </c>
      <c r="D71" s="270" t="s">
        <v>51</v>
      </c>
      <c r="E71" s="270" t="s">
        <v>320</v>
      </c>
      <c r="F71" s="270" t="s">
        <v>32</v>
      </c>
      <c r="G71" s="271">
        <f>'Saisie Note'!H19</f>
        <v>10</v>
      </c>
      <c r="H71" s="272">
        <f t="shared" si="8"/>
        <v>6</v>
      </c>
      <c r="I71" s="273">
        <f>'Saisie Note'!K19</f>
        <v>11</v>
      </c>
      <c r="J71" s="272">
        <f t="shared" si="9"/>
        <v>6</v>
      </c>
      <c r="K71" s="273">
        <f>'Saisie Note'!N19</f>
        <v>8.1666666666666661</v>
      </c>
      <c r="L71" s="272">
        <f t="shared" si="10"/>
        <v>0</v>
      </c>
      <c r="M71" s="273">
        <f t="shared" si="11"/>
        <v>9.7222222222222214</v>
      </c>
      <c r="N71" s="274">
        <f t="shared" si="12"/>
        <v>12</v>
      </c>
      <c r="O71" s="273">
        <f>'Saisie Note'!P19</f>
        <v>10</v>
      </c>
      <c r="P71" s="272">
        <f t="shared" si="13"/>
        <v>3</v>
      </c>
      <c r="Q71" s="273">
        <f>'Saisie Note'!R19</f>
        <v>10</v>
      </c>
      <c r="R71" s="272">
        <f t="shared" si="14"/>
        <v>3</v>
      </c>
      <c r="S71" s="273">
        <f t="shared" si="15"/>
        <v>10</v>
      </c>
      <c r="T71" s="274">
        <f t="shared" si="16"/>
        <v>6</v>
      </c>
      <c r="U71" s="273">
        <f>'Saisie Note'!S19</f>
        <v>12</v>
      </c>
      <c r="V71" s="272">
        <f t="shared" si="17"/>
        <v>3</v>
      </c>
      <c r="W71" s="273">
        <f t="shared" si="18"/>
        <v>12</v>
      </c>
      <c r="X71" s="274">
        <f t="shared" si="19"/>
        <v>3</v>
      </c>
      <c r="Y71" s="273">
        <f>'Saisie Note'!U19</f>
        <v>10</v>
      </c>
      <c r="Z71" s="272">
        <f t="shared" si="20"/>
        <v>3</v>
      </c>
      <c r="AA71" s="273">
        <f t="shared" si="21"/>
        <v>10</v>
      </c>
      <c r="AB71" s="272">
        <f t="shared" si="22"/>
        <v>3</v>
      </c>
      <c r="AC71" s="273">
        <f t="shared" si="23"/>
        <v>10.033333333333333</v>
      </c>
      <c r="AD71" s="275">
        <f t="shared" si="24"/>
        <v>30</v>
      </c>
      <c r="AE71" s="280" t="str">
        <f t="shared" si="25"/>
        <v>Admis(e)</v>
      </c>
      <c r="AF71" s="276">
        <f>'Saisie Note'!Z19</f>
        <v>14.333333333333334</v>
      </c>
      <c r="AG71" s="274">
        <f t="shared" si="26"/>
        <v>6</v>
      </c>
      <c r="AH71" s="276">
        <f>'Saisie Note'!AC19</f>
        <v>12.5</v>
      </c>
      <c r="AI71" s="274">
        <f t="shared" si="27"/>
        <v>6</v>
      </c>
      <c r="AJ71" s="276">
        <f>'Saisie Note'!AF19</f>
        <v>10</v>
      </c>
      <c r="AK71" s="274">
        <f t="shared" si="28"/>
        <v>6</v>
      </c>
      <c r="AL71" s="276">
        <f t="shared" si="29"/>
        <v>12.277777777777779</v>
      </c>
      <c r="AM71" s="274">
        <f t="shared" si="30"/>
        <v>18</v>
      </c>
      <c r="AN71" s="276">
        <f>'Saisie Note'!AG19</f>
        <v>4</v>
      </c>
      <c r="AO71" s="274">
        <f t="shared" si="0"/>
        <v>0</v>
      </c>
      <c r="AP71" s="276">
        <f>'Saisie Note'!AH19</f>
        <v>11</v>
      </c>
      <c r="AQ71" s="274">
        <f t="shared" si="1"/>
        <v>3</v>
      </c>
      <c r="AR71" s="276">
        <f t="shared" si="31"/>
        <v>7.5</v>
      </c>
      <c r="AS71" s="274">
        <f t="shared" si="2"/>
        <v>3</v>
      </c>
      <c r="AT71" s="276">
        <f>'Saisie Note'!AI19</f>
        <v>12.5</v>
      </c>
      <c r="AU71" s="274">
        <f t="shared" si="3"/>
        <v>3</v>
      </c>
      <c r="AV71" s="276">
        <f t="shared" si="32"/>
        <v>12.5</v>
      </c>
      <c r="AW71" s="274">
        <f t="shared" si="4"/>
        <v>3</v>
      </c>
      <c r="AX71" s="276">
        <f>'Saisie Note'!AJ19</f>
        <v>0</v>
      </c>
      <c r="AY71" s="274">
        <f t="shared" si="5"/>
        <v>0</v>
      </c>
      <c r="AZ71" s="276">
        <f t="shared" si="33"/>
        <v>0</v>
      </c>
      <c r="BA71" s="274">
        <f t="shared" si="6"/>
        <v>0</v>
      </c>
      <c r="BB71" s="277">
        <f t="shared" si="7"/>
        <v>10.116666666666667</v>
      </c>
      <c r="BC71" s="278">
        <f t="shared" si="34"/>
        <v>30</v>
      </c>
      <c r="BD71" s="276">
        <f t="shared" si="35"/>
        <v>10.074999999999999</v>
      </c>
      <c r="BE71" s="279">
        <f t="shared" si="36"/>
        <v>60</v>
      </c>
      <c r="BF71" s="280" t="str">
        <f t="shared" si="37"/>
        <v>Admis(e)</v>
      </c>
      <c r="BG71" s="73"/>
    </row>
    <row r="72" spans="1:59" s="305" customFormat="1" ht="30" customHeight="1">
      <c r="A72" s="248">
        <f t="shared" si="38"/>
        <v>5</v>
      </c>
      <c r="B72" s="270" t="s">
        <v>321</v>
      </c>
      <c r="C72" s="270" t="s">
        <v>322</v>
      </c>
      <c r="D72" s="270" t="s">
        <v>323</v>
      </c>
      <c r="E72" s="270" t="s">
        <v>324</v>
      </c>
      <c r="F72" s="270" t="s">
        <v>37</v>
      </c>
      <c r="G72" s="269">
        <f>'Saisie Note'!H20</f>
        <v>12</v>
      </c>
      <c r="H72" s="251">
        <f t="shared" si="8"/>
        <v>6</v>
      </c>
      <c r="I72" s="282">
        <f>'Saisie Note'!K20</f>
        <v>7.333333333333333</v>
      </c>
      <c r="J72" s="251">
        <f t="shared" si="9"/>
        <v>0</v>
      </c>
      <c r="K72" s="282">
        <f>'Saisie Note'!N20</f>
        <v>7.5</v>
      </c>
      <c r="L72" s="251">
        <f t="shared" si="10"/>
        <v>0</v>
      </c>
      <c r="M72" s="252">
        <f t="shared" si="11"/>
        <v>8.9444444444444446</v>
      </c>
      <c r="N72" s="238">
        <f t="shared" si="12"/>
        <v>6</v>
      </c>
      <c r="O72" s="250">
        <f>'Saisie Note'!P20</f>
        <v>6</v>
      </c>
      <c r="P72" s="251">
        <f t="shared" si="13"/>
        <v>0</v>
      </c>
      <c r="Q72" s="250">
        <f>'Saisie Note'!R20</f>
        <v>7.5</v>
      </c>
      <c r="R72" s="251">
        <f t="shared" si="14"/>
        <v>0</v>
      </c>
      <c r="S72" s="252">
        <f t="shared" si="15"/>
        <v>6.75</v>
      </c>
      <c r="T72" s="238">
        <f t="shared" si="16"/>
        <v>0</v>
      </c>
      <c r="U72" s="250">
        <f>'Saisie Note'!S20</f>
        <v>12</v>
      </c>
      <c r="V72" s="251">
        <f t="shared" si="17"/>
        <v>3</v>
      </c>
      <c r="W72" s="252">
        <f t="shared" si="18"/>
        <v>12</v>
      </c>
      <c r="X72" s="236">
        <f t="shared" si="19"/>
        <v>3</v>
      </c>
      <c r="Y72" s="250">
        <f>'Saisie Note'!U20</f>
        <v>6.5</v>
      </c>
      <c r="Z72" s="251">
        <f t="shared" si="20"/>
        <v>0</v>
      </c>
      <c r="AA72" s="252">
        <f t="shared" si="21"/>
        <v>6.5</v>
      </c>
      <c r="AB72" s="251">
        <f t="shared" si="22"/>
        <v>0</v>
      </c>
      <c r="AC72" s="250">
        <f t="shared" si="23"/>
        <v>8.5666666666666664</v>
      </c>
      <c r="AD72" s="306">
        <f t="shared" si="24"/>
        <v>9</v>
      </c>
      <c r="AE72" s="283" t="str">
        <f t="shared" si="25"/>
        <v>Rattrapage</v>
      </c>
      <c r="AF72" s="235">
        <f>'Saisie Note'!Z20</f>
        <v>13.666666666666666</v>
      </c>
      <c r="AG72" s="236">
        <f t="shared" si="26"/>
        <v>6</v>
      </c>
      <c r="AH72" s="235">
        <f>'Saisie Note'!AC20</f>
        <v>8.3333333333333339</v>
      </c>
      <c r="AI72" s="236">
        <f t="shared" si="27"/>
        <v>0</v>
      </c>
      <c r="AJ72" s="235">
        <f>'Saisie Note'!AF20</f>
        <v>10</v>
      </c>
      <c r="AK72" s="236">
        <f t="shared" si="28"/>
        <v>6</v>
      </c>
      <c r="AL72" s="237">
        <f t="shared" si="29"/>
        <v>10.666666666666666</v>
      </c>
      <c r="AM72" s="238">
        <f t="shared" si="30"/>
        <v>18</v>
      </c>
      <c r="AN72" s="235">
        <f>'Saisie Note'!AG20</f>
        <v>5</v>
      </c>
      <c r="AO72" s="236">
        <f t="shared" si="0"/>
        <v>0</v>
      </c>
      <c r="AP72" s="235">
        <f>'Saisie Note'!AH20</f>
        <v>12</v>
      </c>
      <c r="AQ72" s="236">
        <f t="shared" si="1"/>
        <v>3</v>
      </c>
      <c r="AR72" s="237">
        <f t="shared" si="31"/>
        <v>8.5</v>
      </c>
      <c r="AS72" s="238">
        <f t="shared" si="2"/>
        <v>3</v>
      </c>
      <c r="AT72" s="235">
        <f>'Saisie Note'!AI20</f>
        <v>12</v>
      </c>
      <c r="AU72" s="236">
        <f t="shared" si="3"/>
        <v>3</v>
      </c>
      <c r="AV72" s="237">
        <f t="shared" si="32"/>
        <v>12</v>
      </c>
      <c r="AW72" s="236">
        <f t="shared" si="4"/>
        <v>3</v>
      </c>
      <c r="AX72" s="235">
        <f>'Saisie Note'!AJ20</f>
        <v>10</v>
      </c>
      <c r="AY72" s="236">
        <f t="shared" si="5"/>
        <v>3</v>
      </c>
      <c r="AZ72" s="237">
        <f t="shared" si="33"/>
        <v>10</v>
      </c>
      <c r="BA72" s="236">
        <f t="shared" si="6"/>
        <v>3</v>
      </c>
      <c r="BB72" s="38">
        <f t="shared" si="7"/>
        <v>10.3</v>
      </c>
      <c r="BC72" s="239">
        <f t="shared" si="34"/>
        <v>30</v>
      </c>
      <c r="BD72" s="235">
        <f t="shared" si="35"/>
        <v>9.4333333333333336</v>
      </c>
      <c r="BE72" s="240">
        <f t="shared" si="36"/>
        <v>39</v>
      </c>
      <c r="BF72" s="249" t="str">
        <f t="shared" si="37"/>
        <v>Rattrapage</v>
      </c>
      <c r="BG72" s="73"/>
    </row>
    <row r="73" spans="1:59" s="305" customFormat="1" ht="30" customHeight="1">
      <c r="A73" s="248">
        <f t="shared" si="38"/>
        <v>6</v>
      </c>
      <c r="B73" s="270" t="s">
        <v>96</v>
      </c>
      <c r="C73" s="270" t="s">
        <v>97</v>
      </c>
      <c r="D73" s="270" t="s">
        <v>98</v>
      </c>
      <c r="E73" s="270" t="s">
        <v>325</v>
      </c>
      <c r="F73" s="270" t="s">
        <v>37</v>
      </c>
      <c r="G73" s="271">
        <f>'Saisie Note'!H21</f>
        <v>3.6666666666666665</v>
      </c>
      <c r="H73" s="272">
        <f t="shared" si="8"/>
        <v>0</v>
      </c>
      <c r="I73" s="273">
        <f>'Saisie Note'!K21</f>
        <v>2.9166666666666665</v>
      </c>
      <c r="J73" s="272">
        <f t="shared" si="9"/>
        <v>0</v>
      </c>
      <c r="K73" s="273">
        <f>'Saisie Note'!N21</f>
        <v>8</v>
      </c>
      <c r="L73" s="272">
        <f t="shared" si="10"/>
        <v>0</v>
      </c>
      <c r="M73" s="273">
        <f t="shared" si="11"/>
        <v>4.8611111111111107</v>
      </c>
      <c r="N73" s="274">
        <f t="shared" si="12"/>
        <v>0</v>
      </c>
      <c r="O73" s="273">
        <f>'Saisie Note'!P21</f>
        <v>4</v>
      </c>
      <c r="P73" s="272">
        <f t="shared" si="13"/>
        <v>0</v>
      </c>
      <c r="Q73" s="273">
        <f>'Saisie Note'!R21</f>
        <v>6</v>
      </c>
      <c r="R73" s="272">
        <f t="shared" si="14"/>
        <v>0</v>
      </c>
      <c r="S73" s="273">
        <f t="shared" si="15"/>
        <v>5</v>
      </c>
      <c r="T73" s="274">
        <f t="shared" si="16"/>
        <v>0</v>
      </c>
      <c r="U73" s="273">
        <f>'Saisie Note'!S21</f>
        <v>11.5</v>
      </c>
      <c r="V73" s="272">
        <f t="shared" si="17"/>
        <v>3</v>
      </c>
      <c r="W73" s="273">
        <f t="shared" si="18"/>
        <v>11.5</v>
      </c>
      <c r="X73" s="274">
        <f t="shared" si="19"/>
        <v>3</v>
      </c>
      <c r="Y73" s="273">
        <f>'Saisie Note'!U21</f>
        <v>3.5</v>
      </c>
      <c r="Z73" s="272">
        <f t="shared" si="20"/>
        <v>0</v>
      </c>
      <c r="AA73" s="273">
        <f t="shared" si="21"/>
        <v>3.5</v>
      </c>
      <c r="AB73" s="272">
        <f t="shared" si="22"/>
        <v>0</v>
      </c>
      <c r="AC73" s="273">
        <f t="shared" si="23"/>
        <v>5.4166666666666661</v>
      </c>
      <c r="AD73" s="275">
        <f t="shared" si="24"/>
        <v>3</v>
      </c>
      <c r="AE73" s="280" t="str">
        <f t="shared" si="25"/>
        <v>Rattrapage</v>
      </c>
      <c r="AF73" s="276">
        <f>'Saisie Note'!Z21</f>
        <v>2</v>
      </c>
      <c r="AG73" s="274">
        <f t="shared" si="26"/>
        <v>0</v>
      </c>
      <c r="AH73" s="276" t="e">
        <f>'Saisie Note'!AC21</f>
        <v>#VALUE!</v>
      </c>
      <c r="AI73" s="274" t="e">
        <f t="shared" si="27"/>
        <v>#VALUE!</v>
      </c>
      <c r="AJ73" s="276" t="str">
        <f>'Saisie Note'!AF21</f>
        <v>Exclu</v>
      </c>
      <c r="AK73" s="274">
        <f t="shared" si="28"/>
        <v>6</v>
      </c>
      <c r="AL73" s="276" t="e">
        <f t="shared" si="29"/>
        <v>#VALUE!</v>
      </c>
      <c r="AM73" s="274" t="e">
        <f t="shared" si="30"/>
        <v>#VALUE!</v>
      </c>
      <c r="AN73" s="276">
        <f>'Saisie Note'!AG21</f>
        <v>1</v>
      </c>
      <c r="AO73" s="274">
        <f t="shared" si="0"/>
        <v>0</v>
      </c>
      <c r="AP73" s="276" t="str">
        <f>'Saisie Note'!AH21</f>
        <v>Abs</v>
      </c>
      <c r="AQ73" s="274">
        <f t="shared" si="1"/>
        <v>3</v>
      </c>
      <c r="AR73" s="276" t="e">
        <f t="shared" si="31"/>
        <v>#VALUE!</v>
      </c>
      <c r="AS73" s="274" t="e">
        <f t="shared" si="2"/>
        <v>#VALUE!</v>
      </c>
      <c r="AT73" s="276" t="str">
        <f>'Saisie Note'!AI21</f>
        <v>\</v>
      </c>
      <c r="AU73" s="274">
        <f t="shared" si="3"/>
        <v>3</v>
      </c>
      <c r="AV73" s="276" t="str">
        <f t="shared" si="32"/>
        <v>\</v>
      </c>
      <c r="AW73" s="274">
        <f t="shared" si="4"/>
        <v>3</v>
      </c>
      <c r="AX73" s="276" t="str">
        <f>'Saisie Note'!AJ21</f>
        <v>\</v>
      </c>
      <c r="AY73" s="274">
        <f t="shared" si="5"/>
        <v>3</v>
      </c>
      <c r="AZ73" s="276" t="str">
        <f t="shared" si="33"/>
        <v>\</v>
      </c>
      <c r="BA73" s="274">
        <f t="shared" si="6"/>
        <v>3</v>
      </c>
      <c r="BB73" s="277" t="e">
        <f t="shared" si="7"/>
        <v>#VALUE!</v>
      </c>
      <c r="BC73" s="278" t="e">
        <f t="shared" si="34"/>
        <v>#VALUE!</v>
      </c>
      <c r="BD73" s="276" t="e">
        <f t="shared" si="35"/>
        <v>#VALUE!</v>
      </c>
      <c r="BE73" s="279" t="e">
        <f t="shared" si="36"/>
        <v>#VALUE!</v>
      </c>
      <c r="BF73" s="280" t="e">
        <f t="shared" si="37"/>
        <v>#VALUE!</v>
      </c>
      <c r="BG73" s="73"/>
    </row>
    <row r="74" spans="1:59" s="305" customFormat="1" ht="30" customHeight="1">
      <c r="A74" s="248">
        <f t="shared" si="38"/>
        <v>7</v>
      </c>
      <c r="B74" s="270" t="s">
        <v>326</v>
      </c>
      <c r="C74" s="270" t="s">
        <v>327</v>
      </c>
      <c r="D74" s="270" t="s">
        <v>328</v>
      </c>
      <c r="E74" s="270" t="s">
        <v>329</v>
      </c>
      <c r="F74" s="270" t="s">
        <v>330</v>
      </c>
      <c r="G74" s="285">
        <f>'Saisie Note'!H22</f>
        <v>9</v>
      </c>
      <c r="H74" s="286">
        <f t="shared" si="8"/>
        <v>0</v>
      </c>
      <c r="I74" s="287">
        <f>'Saisie Note'!K22</f>
        <v>6.5</v>
      </c>
      <c r="J74" s="286">
        <f t="shared" si="9"/>
        <v>0</v>
      </c>
      <c r="K74" s="287">
        <f>'Saisie Note'!N22</f>
        <v>8.6666666666666661</v>
      </c>
      <c r="L74" s="286">
        <f t="shared" si="10"/>
        <v>0</v>
      </c>
      <c r="M74" s="288">
        <f t="shared" si="11"/>
        <v>8.0555555555555554</v>
      </c>
      <c r="N74" s="238">
        <f t="shared" si="12"/>
        <v>0</v>
      </c>
      <c r="O74" s="250">
        <f>'Saisie Note'!P22</f>
        <v>13</v>
      </c>
      <c r="P74" s="251">
        <f t="shared" si="13"/>
        <v>3</v>
      </c>
      <c r="Q74" s="250">
        <f>'Saisie Note'!R22</f>
        <v>10.5</v>
      </c>
      <c r="R74" s="251">
        <f t="shared" si="14"/>
        <v>3</v>
      </c>
      <c r="S74" s="288">
        <f t="shared" si="15"/>
        <v>11.75</v>
      </c>
      <c r="T74" s="238">
        <f t="shared" si="16"/>
        <v>6</v>
      </c>
      <c r="U74" s="250">
        <f>'Saisie Note'!S22</f>
        <v>11</v>
      </c>
      <c r="V74" s="251">
        <f t="shared" si="17"/>
        <v>3</v>
      </c>
      <c r="W74" s="252">
        <f t="shared" si="18"/>
        <v>11</v>
      </c>
      <c r="X74" s="236">
        <f t="shared" si="19"/>
        <v>3</v>
      </c>
      <c r="Y74" s="250">
        <f>'Saisie Note'!U22</f>
        <v>8</v>
      </c>
      <c r="Z74" s="251">
        <f t="shared" si="20"/>
        <v>0</v>
      </c>
      <c r="AA74" s="252">
        <f t="shared" si="21"/>
        <v>8</v>
      </c>
      <c r="AB74" s="251">
        <f t="shared" si="22"/>
        <v>0</v>
      </c>
      <c r="AC74" s="291">
        <f t="shared" si="23"/>
        <v>9.0833333333333321</v>
      </c>
      <c r="AD74" s="306">
        <f t="shared" si="24"/>
        <v>9</v>
      </c>
      <c r="AE74" s="292" t="str">
        <f t="shared" si="25"/>
        <v>Rattrapage</v>
      </c>
      <c r="AF74" s="235">
        <f>'Saisie Note'!Z22</f>
        <v>9</v>
      </c>
      <c r="AG74" s="236">
        <f t="shared" si="26"/>
        <v>0</v>
      </c>
      <c r="AH74" s="235">
        <f>'Saisie Note'!AC22</f>
        <v>8.3333333333333339</v>
      </c>
      <c r="AI74" s="236">
        <f t="shared" si="27"/>
        <v>0</v>
      </c>
      <c r="AJ74" s="235">
        <f>'Saisie Note'!AF22</f>
        <v>7.333333333333333</v>
      </c>
      <c r="AK74" s="236">
        <f t="shared" si="28"/>
        <v>0</v>
      </c>
      <c r="AL74" s="237">
        <f t="shared" si="29"/>
        <v>8.2222222222222232</v>
      </c>
      <c r="AM74" s="238">
        <f t="shared" si="30"/>
        <v>0</v>
      </c>
      <c r="AN74" s="235">
        <f>'Saisie Note'!AG22</f>
        <v>3</v>
      </c>
      <c r="AO74" s="236">
        <f t="shared" si="0"/>
        <v>0</v>
      </c>
      <c r="AP74" s="235">
        <f>'Saisie Note'!AH22</f>
        <v>12</v>
      </c>
      <c r="AQ74" s="236">
        <f t="shared" si="1"/>
        <v>3</v>
      </c>
      <c r="AR74" s="237">
        <f t="shared" si="31"/>
        <v>7.5</v>
      </c>
      <c r="AS74" s="238">
        <f t="shared" si="2"/>
        <v>3</v>
      </c>
      <c r="AT74" s="235">
        <f>'Saisie Note'!AI22</f>
        <v>11.5</v>
      </c>
      <c r="AU74" s="236">
        <f t="shared" si="3"/>
        <v>3</v>
      </c>
      <c r="AV74" s="237">
        <f t="shared" si="32"/>
        <v>11.5</v>
      </c>
      <c r="AW74" s="236">
        <f t="shared" si="4"/>
        <v>3</v>
      </c>
      <c r="AX74" s="235">
        <f>'Saisie Note'!AJ22</f>
        <v>10.5</v>
      </c>
      <c r="AY74" s="236">
        <f t="shared" si="5"/>
        <v>3</v>
      </c>
      <c r="AZ74" s="237">
        <f t="shared" si="33"/>
        <v>10.5</v>
      </c>
      <c r="BA74" s="236">
        <f t="shared" si="6"/>
        <v>3</v>
      </c>
      <c r="BB74" s="38">
        <f t="shared" si="7"/>
        <v>8.6333333333333346</v>
      </c>
      <c r="BC74" s="239">
        <f t="shared" si="34"/>
        <v>9</v>
      </c>
      <c r="BD74" s="235">
        <f t="shared" si="35"/>
        <v>8.8583333333333343</v>
      </c>
      <c r="BE74" s="240">
        <f t="shared" si="36"/>
        <v>18</v>
      </c>
      <c r="BF74" s="249" t="str">
        <f t="shared" si="37"/>
        <v>Rattrapage</v>
      </c>
      <c r="BG74" s="73"/>
    </row>
    <row r="75" spans="1:59" s="305" customFormat="1" ht="30" customHeight="1">
      <c r="A75" s="248">
        <f t="shared" si="38"/>
        <v>8</v>
      </c>
      <c r="B75" s="270" t="s">
        <v>331</v>
      </c>
      <c r="C75" s="270" t="s">
        <v>332</v>
      </c>
      <c r="D75" s="270" t="s">
        <v>333</v>
      </c>
      <c r="E75" s="270" t="s">
        <v>334</v>
      </c>
      <c r="F75" s="270" t="s">
        <v>335</v>
      </c>
      <c r="G75" s="269">
        <f>'Saisie Note'!H23</f>
        <v>11.333333333333334</v>
      </c>
      <c r="H75" s="251">
        <f t="shared" si="8"/>
        <v>6</v>
      </c>
      <c r="I75" s="282">
        <f>'Saisie Note'!K23</f>
        <v>9.6666666666666661</v>
      </c>
      <c r="J75" s="251">
        <f t="shared" si="9"/>
        <v>0</v>
      </c>
      <c r="K75" s="282">
        <f>'Saisie Note'!N23</f>
        <v>10.166666666666666</v>
      </c>
      <c r="L75" s="251">
        <f t="shared" si="10"/>
        <v>6</v>
      </c>
      <c r="M75" s="252">
        <f t="shared" si="11"/>
        <v>10.388888888888888</v>
      </c>
      <c r="N75" s="238">
        <f t="shared" si="12"/>
        <v>18</v>
      </c>
      <c r="O75" s="250">
        <f>'Saisie Note'!P23</f>
        <v>13</v>
      </c>
      <c r="P75" s="251">
        <f t="shared" si="13"/>
        <v>3</v>
      </c>
      <c r="Q75" s="250">
        <f>'Saisie Note'!R23</f>
        <v>10</v>
      </c>
      <c r="R75" s="251">
        <f t="shared" si="14"/>
        <v>3</v>
      </c>
      <c r="S75" s="252">
        <f t="shared" si="15"/>
        <v>11.5</v>
      </c>
      <c r="T75" s="238">
        <f t="shared" si="16"/>
        <v>6</v>
      </c>
      <c r="U75" s="250">
        <f>'Saisie Note'!S23</f>
        <v>11.5</v>
      </c>
      <c r="V75" s="251">
        <f t="shared" si="17"/>
        <v>3</v>
      </c>
      <c r="W75" s="252">
        <f t="shared" si="18"/>
        <v>11.5</v>
      </c>
      <c r="X75" s="236">
        <f t="shared" si="19"/>
        <v>3</v>
      </c>
      <c r="Y75" s="250">
        <f>'Saisie Note'!U23</f>
        <v>13.5</v>
      </c>
      <c r="Z75" s="251">
        <f t="shared" si="20"/>
        <v>3</v>
      </c>
      <c r="AA75" s="252">
        <f t="shared" si="21"/>
        <v>13.5</v>
      </c>
      <c r="AB75" s="251">
        <f t="shared" si="22"/>
        <v>3</v>
      </c>
      <c r="AC75" s="250">
        <f t="shared" si="23"/>
        <v>11.033333333333333</v>
      </c>
      <c r="AD75" s="306">
        <f t="shared" si="24"/>
        <v>30</v>
      </c>
      <c r="AE75" s="283" t="str">
        <f t="shared" si="25"/>
        <v>Admis(e)</v>
      </c>
      <c r="AF75" s="235">
        <f>'Saisie Note'!Z23</f>
        <v>13</v>
      </c>
      <c r="AG75" s="236">
        <f t="shared" si="26"/>
        <v>6</v>
      </c>
      <c r="AH75" s="235">
        <f>'Saisie Note'!AC23</f>
        <v>11</v>
      </c>
      <c r="AI75" s="236">
        <f t="shared" si="27"/>
        <v>6</v>
      </c>
      <c r="AJ75" s="235">
        <f>'Saisie Note'!AF23</f>
        <v>10.833333333333334</v>
      </c>
      <c r="AK75" s="236">
        <f t="shared" si="28"/>
        <v>6</v>
      </c>
      <c r="AL75" s="237">
        <f t="shared" si="29"/>
        <v>11.611111111111112</v>
      </c>
      <c r="AM75" s="238">
        <f t="shared" si="30"/>
        <v>18</v>
      </c>
      <c r="AN75" s="235">
        <f>'Saisie Note'!AG23</f>
        <v>8</v>
      </c>
      <c r="AO75" s="236">
        <f t="shared" si="0"/>
        <v>0</v>
      </c>
      <c r="AP75" s="235">
        <f>'Saisie Note'!AH23</f>
        <v>12</v>
      </c>
      <c r="AQ75" s="236">
        <f t="shared" si="1"/>
        <v>3</v>
      </c>
      <c r="AR75" s="237">
        <f t="shared" si="31"/>
        <v>10</v>
      </c>
      <c r="AS75" s="238">
        <f t="shared" si="2"/>
        <v>6</v>
      </c>
      <c r="AT75" s="235">
        <f>'Saisie Note'!AI23</f>
        <v>11.5</v>
      </c>
      <c r="AU75" s="236">
        <f t="shared" si="3"/>
        <v>3</v>
      </c>
      <c r="AV75" s="237">
        <f t="shared" si="32"/>
        <v>11.5</v>
      </c>
      <c r="AW75" s="236">
        <f t="shared" si="4"/>
        <v>3</v>
      </c>
      <c r="AX75" s="235">
        <f>'Saisie Note'!AJ23</f>
        <v>13.5</v>
      </c>
      <c r="AY75" s="236">
        <f t="shared" si="5"/>
        <v>3</v>
      </c>
      <c r="AZ75" s="237">
        <f t="shared" si="33"/>
        <v>13.5</v>
      </c>
      <c r="BA75" s="236">
        <f t="shared" si="6"/>
        <v>3</v>
      </c>
      <c r="BB75" s="38">
        <f t="shared" si="7"/>
        <v>11.466666666666667</v>
      </c>
      <c r="BC75" s="239">
        <f t="shared" si="34"/>
        <v>30</v>
      </c>
      <c r="BD75" s="235">
        <f t="shared" si="35"/>
        <v>11.25</v>
      </c>
      <c r="BE75" s="240">
        <f t="shared" si="36"/>
        <v>60</v>
      </c>
      <c r="BF75" s="249" t="str">
        <f t="shared" si="37"/>
        <v>Admis(e)</v>
      </c>
      <c r="BG75" s="73"/>
    </row>
    <row r="76" spans="1:59" s="305" customFormat="1" ht="30" customHeight="1">
      <c r="A76" s="248">
        <f t="shared" si="38"/>
        <v>9</v>
      </c>
      <c r="B76" s="270" t="s">
        <v>336</v>
      </c>
      <c r="C76" s="270" t="s">
        <v>337</v>
      </c>
      <c r="D76" s="270" t="s">
        <v>338</v>
      </c>
      <c r="E76" s="270" t="s">
        <v>339</v>
      </c>
      <c r="F76" s="270" t="s">
        <v>45</v>
      </c>
      <c r="G76" s="285" t="e">
        <f>'Saisie Note'!H24</f>
        <v>#VALUE!</v>
      </c>
      <c r="H76" s="251" t="e">
        <f t="shared" si="8"/>
        <v>#VALUE!</v>
      </c>
      <c r="I76" s="282" t="e">
        <f>'Saisie Note'!K24</f>
        <v>#VALUE!</v>
      </c>
      <c r="J76" s="251" t="e">
        <f t="shared" si="9"/>
        <v>#VALUE!</v>
      </c>
      <c r="K76" s="282" t="e">
        <f>'Saisie Note'!N24</f>
        <v>#VALUE!</v>
      </c>
      <c r="L76" s="251" t="e">
        <f t="shared" si="10"/>
        <v>#VALUE!</v>
      </c>
      <c r="M76" s="288" t="e">
        <f t="shared" si="11"/>
        <v>#VALUE!</v>
      </c>
      <c r="N76" s="238" t="e">
        <f t="shared" si="12"/>
        <v>#VALUE!</v>
      </c>
      <c r="O76" s="250" t="str">
        <f>'Saisie Note'!P24</f>
        <v>\</v>
      </c>
      <c r="P76" s="251">
        <f t="shared" si="13"/>
        <v>3</v>
      </c>
      <c r="Q76" s="250" t="str">
        <f>'Saisie Note'!R24</f>
        <v>\</v>
      </c>
      <c r="R76" s="251">
        <f t="shared" si="14"/>
        <v>3</v>
      </c>
      <c r="S76" s="252" t="e">
        <f t="shared" si="15"/>
        <v>#VALUE!</v>
      </c>
      <c r="T76" s="238" t="e">
        <f t="shared" si="16"/>
        <v>#VALUE!</v>
      </c>
      <c r="U76" s="250" t="str">
        <f>'Saisie Note'!S24</f>
        <v>\</v>
      </c>
      <c r="V76" s="251">
        <f t="shared" si="17"/>
        <v>3</v>
      </c>
      <c r="W76" s="252" t="str">
        <f t="shared" si="18"/>
        <v>\</v>
      </c>
      <c r="X76" s="236">
        <f t="shared" si="19"/>
        <v>3</v>
      </c>
      <c r="Y76" s="250">
        <f>'Saisie Note'!U24</f>
        <v>0</v>
      </c>
      <c r="Z76" s="251">
        <f t="shared" si="20"/>
        <v>0</v>
      </c>
      <c r="AA76" s="252">
        <f t="shared" si="21"/>
        <v>0</v>
      </c>
      <c r="AB76" s="251">
        <f t="shared" si="22"/>
        <v>0</v>
      </c>
      <c r="AC76" s="291" t="e">
        <f t="shared" si="23"/>
        <v>#VALUE!</v>
      </c>
      <c r="AD76" s="306" t="e">
        <f t="shared" si="24"/>
        <v>#VALUE!</v>
      </c>
      <c r="AE76" s="283" t="e">
        <f t="shared" si="25"/>
        <v>#VALUE!</v>
      </c>
      <c r="AF76" s="235" t="e">
        <f>'Saisie Note'!Z24</f>
        <v>#VALUE!</v>
      </c>
      <c r="AG76" s="236" t="e">
        <f t="shared" si="26"/>
        <v>#VALUE!</v>
      </c>
      <c r="AH76" s="235" t="e">
        <f>'Saisie Note'!AC24</f>
        <v>#VALUE!</v>
      </c>
      <c r="AI76" s="236" t="e">
        <f t="shared" si="27"/>
        <v>#VALUE!</v>
      </c>
      <c r="AJ76" s="235" t="str">
        <f>'Saisie Note'!AF24</f>
        <v>Exclu</v>
      </c>
      <c r="AK76" s="236">
        <f t="shared" si="28"/>
        <v>6</v>
      </c>
      <c r="AL76" s="237" t="e">
        <f t="shared" si="29"/>
        <v>#VALUE!</v>
      </c>
      <c r="AM76" s="238" t="e">
        <f t="shared" si="30"/>
        <v>#VALUE!</v>
      </c>
      <c r="AN76" s="235" t="str">
        <f>'Saisie Note'!AG24</f>
        <v>\</v>
      </c>
      <c r="AO76" s="236">
        <f t="shared" si="0"/>
        <v>3</v>
      </c>
      <c r="AP76" s="235" t="str">
        <f>'Saisie Note'!AH24</f>
        <v>Abs</v>
      </c>
      <c r="AQ76" s="236">
        <f t="shared" si="1"/>
        <v>3</v>
      </c>
      <c r="AR76" s="237" t="e">
        <f t="shared" si="31"/>
        <v>#VALUE!</v>
      </c>
      <c r="AS76" s="238" t="e">
        <f t="shared" si="2"/>
        <v>#VALUE!</v>
      </c>
      <c r="AT76" s="235" t="str">
        <f>'Saisie Note'!AI24</f>
        <v>\</v>
      </c>
      <c r="AU76" s="236">
        <f t="shared" si="3"/>
        <v>3</v>
      </c>
      <c r="AV76" s="237" t="str">
        <f t="shared" si="32"/>
        <v>\</v>
      </c>
      <c r="AW76" s="236">
        <f t="shared" si="4"/>
        <v>3</v>
      </c>
      <c r="AX76" s="235" t="str">
        <f>'Saisie Note'!AJ24</f>
        <v>\</v>
      </c>
      <c r="AY76" s="236">
        <f t="shared" si="5"/>
        <v>3</v>
      </c>
      <c r="AZ76" s="237" t="str">
        <f t="shared" si="33"/>
        <v>\</v>
      </c>
      <c r="BA76" s="236">
        <f t="shared" si="6"/>
        <v>3</v>
      </c>
      <c r="BB76" s="38" t="e">
        <f t="shared" si="7"/>
        <v>#VALUE!</v>
      </c>
      <c r="BC76" s="239" t="e">
        <f t="shared" si="34"/>
        <v>#VALUE!</v>
      </c>
      <c r="BD76" s="235" t="e">
        <f t="shared" si="35"/>
        <v>#VALUE!</v>
      </c>
      <c r="BE76" s="240" t="e">
        <f t="shared" si="36"/>
        <v>#VALUE!</v>
      </c>
      <c r="BF76" s="249" t="e">
        <f t="shared" si="37"/>
        <v>#VALUE!</v>
      </c>
      <c r="BG76" s="73"/>
    </row>
    <row r="77" spans="1:59" s="305" customFormat="1" ht="30" customHeight="1">
      <c r="A77" s="248">
        <f t="shared" si="38"/>
        <v>10</v>
      </c>
      <c r="B77" s="270" t="s">
        <v>109</v>
      </c>
      <c r="C77" s="270" t="s">
        <v>110</v>
      </c>
      <c r="D77" s="270" t="s">
        <v>91</v>
      </c>
      <c r="E77" s="270" t="s">
        <v>340</v>
      </c>
      <c r="F77" s="270" t="s">
        <v>58</v>
      </c>
      <c r="G77" s="271">
        <f>'Saisie Note'!H25</f>
        <v>11.833333333333334</v>
      </c>
      <c r="H77" s="272">
        <f t="shared" si="8"/>
        <v>6</v>
      </c>
      <c r="I77" s="273">
        <f>'Saisie Note'!K25</f>
        <v>10.666666666666666</v>
      </c>
      <c r="J77" s="272">
        <f t="shared" si="9"/>
        <v>6</v>
      </c>
      <c r="K77" s="273">
        <f>'Saisie Note'!N25</f>
        <v>12.5</v>
      </c>
      <c r="L77" s="272">
        <f t="shared" si="10"/>
        <v>6</v>
      </c>
      <c r="M77" s="273">
        <f t="shared" si="11"/>
        <v>11.666666666666666</v>
      </c>
      <c r="N77" s="274">
        <f t="shared" si="12"/>
        <v>18</v>
      </c>
      <c r="O77" s="273">
        <f>'Saisie Note'!P25</f>
        <v>13.5</v>
      </c>
      <c r="P77" s="272">
        <f t="shared" si="13"/>
        <v>3</v>
      </c>
      <c r="Q77" s="273">
        <f>'Saisie Note'!R25</f>
        <v>10</v>
      </c>
      <c r="R77" s="272">
        <f t="shared" si="14"/>
        <v>3</v>
      </c>
      <c r="S77" s="273">
        <f t="shared" si="15"/>
        <v>11.75</v>
      </c>
      <c r="T77" s="274">
        <f t="shared" si="16"/>
        <v>6</v>
      </c>
      <c r="U77" s="273">
        <f>'Saisie Note'!S25</f>
        <v>13.5</v>
      </c>
      <c r="V77" s="272">
        <f t="shared" si="17"/>
        <v>3</v>
      </c>
      <c r="W77" s="273">
        <f t="shared" si="18"/>
        <v>13.5</v>
      </c>
      <c r="X77" s="274">
        <f t="shared" si="19"/>
        <v>3</v>
      </c>
      <c r="Y77" s="273">
        <f>'Saisie Note'!U25</f>
        <v>12.5</v>
      </c>
      <c r="Z77" s="272">
        <f t="shared" si="20"/>
        <v>3</v>
      </c>
      <c r="AA77" s="273">
        <f t="shared" si="21"/>
        <v>12.5</v>
      </c>
      <c r="AB77" s="272">
        <f t="shared" si="22"/>
        <v>3</v>
      </c>
      <c r="AC77" s="273">
        <f t="shared" si="23"/>
        <v>11.95</v>
      </c>
      <c r="AD77" s="275">
        <f t="shared" si="24"/>
        <v>30</v>
      </c>
      <c r="AE77" s="280" t="str">
        <f t="shared" si="25"/>
        <v>Admis(e)</v>
      </c>
      <c r="AF77" s="276">
        <f>'Saisie Note'!Z25</f>
        <v>9.1666666666666661</v>
      </c>
      <c r="AG77" s="274">
        <f t="shared" si="26"/>
        <v>0</v>
      </c>
      <c r="AH77" s="276">
        <f>'Saisie Note'!AC25</f>
        <v>12.333333333333334</v>
      </c>
      <c r="AI77" s="274">
        <f t="shared" si="27"/>
        <v>6</v>
      </c>
      <c r="AJ77" s="276">
        <f>'Saisie Note'!AF25</f>
        <v>11</v>
      </c>
      <c r="AK77" s="274">
        <f t="shared" si="28"/>
        <v>6</v>
      </c>
      <c r="AL77" s="276">
        <f t="shared" si="29"/>
        <v>10.833333333333334</v>
      </c>
      <c r="AM77" s="274">
        <f t="shared" si="30"/>
        <v>18</v>
      </c>
      <c r="AN77" s="276">
        <f>'Saisie Note'!AG25</f>
        <v>9</v>
      </c>
      <c r="AO77" s="274">
        <f t="shared" si="0"/>
        <v>0</v>
      </c>
      <c r="AP77" s="276">
        <f>'Saisie Note'!AH25</f>
        <v>12</v>
      </c>
      <c r="AQ77" s="274">
        <f t="shared" si="1"/>
        <v>3</v>
      </c>
      <c r="AR77" s="276">
        <f t="shared" si="31"/>
        <v>10.5</v>
      </c>
      <c r="AS77" s="274">
        <f t="shared" si="2"/>
        <v>6</v>
      </c>
      <c r="AT77" s="276">
        <f>'Saisie Note'!AI25</f>
        <v>13.5</v>
      </c>
      <c r="AU77" s="274">
        <f t="shared" si="3"/>
        <v>3</v>
      </c>
      <c r="AV77" s="276">
        <f t="shared" si="32"/>
        <v>13.5</v>
      </c>
      <c r="AW77" s="274">
        <f t="shared" si="4"/>
        <v>3</v>
      </c>
      <c r="AX77" s="276">
        <f>'Saisie Note'!AJ25</f>
        <v>10</v>
      </c>
      <c r="AY77" s="274">
        <f t="shared" si="5"/>
        <v>3</v>
      </c>
      <c r="AZ77" s="276">
        <f t="shared" si="33"/>
        <v>10</v>
      </c>
      <c r="BA77" s="274">
        <f t="shared" si="6"/>
        <v>3</v>
      </c>
      <c r="BB77" s="277">
        <f t="shared" si="7"/>
        <v>10.95</v>
      </c>
      <c r="BC77" s="278">
        <f t="shared" si="34"/>
        <v>30</v>
      </c>
      <c r="BD77" s="276">
        <f t="shared" si="35"/>
        <v>11.45</v>
      </c>
      <c r="BE77" s="279">
        <f t="shared" si="36"/>
        <v>60</v>
      </c>
      <c r="BF77" s="280" t="str">
        <f t="shared" si="37"/>
        <v>Admis(e)</v>
      </c>
      <c r="BG77" s="73"/>
    </row>
    <row r="78" spans="1:59" s="305" customFormat="1" ht="30" customHeight="1">
      <c r="A78" s="248">
        <f t="shared" si="38"/>
        <v>11</v>
      </c>
      <c r="B78" s="270" t="s">
        <v>111</v>
      </c>
      <c r="C78" s="270" t="s">
        <v>112</v>
      </c>
      <c r="D78" s="270" t="s">
        <v>113</v>
      </c>
      <c r="E78" s="270" t="s">
        <v>341</v>
      </c>
      <c r="F78" s="270" t="s">
        <v>131</v>
      </c>
      <c r="G78" s="271">
        <f>'Saisie Note'!H26</f>
        <v>9.6666666666666661</v>
      </c>
      <c r="H78" s="272">
        <f t="shared" si="8"/>
        <v>0</v>
      </c>
      <c r="I78" s="289">
        <f>'Saisie Note'!K26</f>
        <v>4.5</v>
      </c>
      <c r="J78" s="272">
        <f t="shared" si="9"/>
        <v>0</v>
      </c>
      <c r="K78" s="273">
        <f>'Saisie Note'!N26</f>
        <v>7</v>
      </c>
      <c r="L78" s="272">
        <f t="shared" si="10"/>
        <v>0</v>
      </c>
      <c r="M78" s="289">
        <f t="shared" si="11"/>
        <v>7.0555555555555545</v>
      </c>
      <c r="N78" s="274">
        <f t="shared" si="12"/>
        <v>0</v>
      </c>
      <c r="O78" s="273">
        <f>'Saisie Note'!P26</f>
        <v>6.5</v>
      </c>
      <c r="P78" s="272">
        <f t="shared" si="13"/>
        <v>0</v>
      </c>
      <c r="Q78" s="273">
        <f>'Saisie Note'!R26</f>
        <v>4.5</v>
      </c>
      <c r="R78" s="272">
        <f t="shared" si="14"/>
        <v>0</v>
      </c>
      <c r="S78" s="273">
        <f t="shared" si="15"/>
        <v>5.5</v>
      </c>
      <c r="T78" s="274">
        <f t="shared" si="16"/>
        <v>0</v>
      </c>
      <c r="U78" s="273">
        <f>'Saisie Note'!S26</f>
        <v>12</v>
      </c>
      <c r="V78" s="272">
        <f t="shared" si="17"/>
        <v>3</v>
      </c>
      <c r="W78" s="273">
        <f t="shared" si="18"/>
        <v>12</v>
      </c>
      <c r="X78" s="274">
        <f t="shared" si="19"/>
        <v>3</v>
      </c>
      <c r="Y78" s="273">
        <f>'Saisie Note'!U26</f>
        <v>3.5</v>
      </c>
      <c r="Z78" s="272">
        <f t="shared" si="20"/>
        <v>0</v>
      </c>
      <c r="AA78" s="273">
        <f t="shared" si="21"/>
        <v>3.5</v>
      </c>
      <c r="AB78" s="272">
        <f t="shared" si="22"/>
        <v>0</v>
      </c>
      <c r="AC78" s="289">
        <f t="shared" si="23"/>
        <v>6.8833333333333329</v>
      </c>
      <c r="AD78" s="275">
        <f t="shared" si="24"/>
        <v>3</v>
      </c>
      <c r="AE78" s="293" t="str">
        <f t="shared" si="25"/>
        <v>Rattrapage</v>
      </c>
      <c r="AF78" s="276">
        <f>'Saisie Note'!Z26</f>
        <v>9.6666666666666661</v>
      </c>
      <c r="AG78" s="274">
        <f t="shared" si="26"/>
        <v>0</v>
      </c>
      <c r="AH78" s="276">
        <f>'Saisie Note'!AC26</f>
        <v>8.3333333333333339</v>
      </c>
      <c r="AI78" s="274">
        <f t="shared" si="27"/>
        <v>0</v>
      </c>
      <c r="AJ78" s="276">
        <f>'Saisie Note'!AF26</f>
        <v>9.6666666666666661</v>
      </c>
      <c r="AK78" s="274">
        <f t="shared" si="28"/>
        <v>0</v>
      </c>
      <c r="AL78" s="276">
        <f t="shared" si="29"/>
        <v>9.2222222222222214</v>
      </c>
      <c r="AM78" s="274">
        <f t="shared" si="30"/>
        <v>0</v>
      </c>
      <c r="AN78" s="276">
        <f>'Saisie Note'!AG26</f>
        <v>7</v>
      </c>
      <c r="AO78" s="274">
        <f t="shared" si="0"/>
        <v>0</v>
      </c>
      <c r="AP78" s="276">
        <f>'Saisie Note'!AH26</f>
        <v>11</v>
      </c>
      <c r="AQ78" s="274">
        <f t="shared" si="1"/>
        <v>3</v>
      </c>
      <c r="AR78" s="276">
        <f t="shared" si="31"/>
        <v>9</v>
      </c>
      <c r="AS78" s="274">
        <f t="shared" si="2"/>
        <v>3</v>
      </c>
      <c r="AT78" s="276">
        <f>'Saisie Note'!AI26</f>
        <v>11.5</v>
      </c>
      <c r="AU78" s="274">
        <f t="shared" si="3"/>
        <v>3</v>
      </c>
      <c r="AV78" s="276">
        <f t="shared" si="32"/>
        <v>11.5</v>
      </c>
      <c r="AW78" s="274">
        <f t="shared" si="4"/>
        <v>3</v>
      </c>
      <c r="AX78" s="276">
        <f>'Saisie Note'!AJ26</f>
        <v>10</v>
      </c>
      <c r="AY78" s="274">
        <f t="shared" si="5"/>
        <v>3</v>
      </c>
      <c r="AZ78" s="276">
        <f t="shared" si="33"/>
        <v>10</v>
      </c>
      <c r="BA78" s="274">
        <f t="shared" si="6"/>
        <v>3</v>
      </c>
      <c r="BB78" s="277">
        <f t="shared" si="7"/>
        <v>9.4833333333333325</v>
      </c>
      <c r="BC78" s="278">
        <f t="shared" si="34"/>
        <v>9</v>
      </c>
      <c r="BD78" s="276">
        <f t="shared" si="35"/>
        <v>8.1833333333333336</v>
      </c>
      <c r="BE78" s="279">
        <f t="shared" si="36"/>
        <v>12</v>
      </c>
      <c r="BF78" s="280" t="str">
        <f t="shared" si="37"/>
        <v>Rattrapage</v>
      </c>
      <c r="BG78" s="73"/>
    </row>
    <row r="79" spans="1:59" s="305" customFormat="1" ht="30" customHeight="1">
      <c r="A79" s="248">
        <f t="shared" si="38"/>
        <v>12</v>
      </c>
      <c r="B79" s="270" t="s">
        <v>132</v>
      </c>
      <c r="C79" s="270" t="s">
        <v>133</v>
      </c>
      <c r="D79" s="270" t="s">
        <v>108</v>
      </c>
      <c r="E79" s="270" t="s">
        <v>342</v>
      </c>
      <c r="F79" s="270" t="s">
        <v>53</v>
      </c>
      <c r="G79" s="271">
        <f>'Saisie Note'!H27</f>
        <v>12.666666666666666</v>
      </c>
      <c r="H79" s="272">
        <f t="shared" si="8"/>
        <v>6</v>
      </c>
      <c r="I79" s="273">
        <f>'Saisie Note'!K27</f>
        <v>11.416666666666666</v>
      </c>
      <c r="J79" s="272">
        <f t="shared" si="9"/>
        <v>6</v>
      </c>
      <c r="K79" s="273">
        <f>'Saisie Note'!N27</f>
        <v>12.666666666666666</v>
      </c>
      <c r="L79" s="272">
        <f t="shared" si="10"/>
        <v>6</v>
      </c>
      <c r="M79" s="273">
        <f t="shared" si="11"/>
        <v>12.25</v>
      </c>
      <c r="N79" s="274">
        <f t="shared" si="12"/>
        <v>18</v>
      </c>
      <c r="O79" s="273">
        <f>'Saisie Note'!P27</f>
        <v>7.5</v>
      </c>
      <c r="P79" s="272">
        <f t="shared" si="13"/>
        <v>0</v>
      </c>
      <c r="Q79" s="273">
        <f>'Saisie Note'!R27</f>
        <v>10</v>
      </c>
      <c r="R79" s="272">
        <f t="shared" si="14"/>
        <v>3</v>
      </c>
      <c r="S79" s="273">
        <f t="shared" si="15"/>
        <v>8.75</v>
      </c>
      <c r="T79" s="274">
        <f t="shared" si="16"/>
        <v>3</v>
      </c>
      <c r="U79" s="273">
        <f>'Saisie Note'!S27</f>
        <v>11</v>
      </c>
      <c r="V79" s="272">
        <f t="shared" si="17"/>
        <v>3</v>
      </c>
      <c r="W79" s="273">
        <f t="shared" si="18"/>
        <v>11</v>
      </c>
      <c r="X79" s="274">
        <f t="shared" si="19"/>
        <v>3</v>
      </c>
      <c r="Y79" s="273">
        <f>'Saisie Note'!U27</f>
        <v>16.5</v>
      </c>
      <c r="Z79" s="272">
        <f t="shared" si="20"/>
        <v>3</v>
      </c>
      <c r="AA79" s="273">
        <f t="shared" si="21"/>
        <v>16.5</v>
      </c>
      <c r="AB79" s="272">
        <f t="shared" si="22"/>
        <v>3</v>
      </c>
      <c r="AC79" s="273">
        <f t="shared" si="23"/>
        <v>11.85</v>
      </c>
      <c r="AD79" s="275">
        <f t="shared" si="24"/>
        <v>30</v>
      </c>
      <c r="AE79" s="280" t="str">
        <f t="shared" si="25"/>
        <v>Admis(e)</v>
      </c>
      <c r="AF79" s="276">
        <f>'Saisie Note'!Z27</f>
        <v>12.833333333333334</v>
      </c>
      <c r="AG79" s="274">
        <f t="shared" si="26"/>
        <v>6</v>
      </c>
      <c r="AH79" s="276">
        <f>'Saisie Note'!AC27</f>
        <v>12</v>
      </c>
      <c r="AI79" s="274">
        <f t="shared" si="27"/>
        <v>6</v>
      </c>
      <c r="AJ79" s="276">
        <f>'Saisie Note'!AF27</f>
        <v>10.5</v>
      </c>
      <c r="AK79" s="274">
        <f t="shared" si="28"/>
        <v>6</v>
      </c>
      <c r="AL79" s="276">
        <f t="shared" si="29"/>
        <v>11.777777777777779</v>
      </c>
      <c r="AM79" s="274">
        <f t="shared" si="30"/>
        <v>18</v>
      </c>
      <c r="AN79" s="276">
        <f>'Saisie Note'!AG27</f>
        <v>6</v>
      </c>
      <c r="AO79" s="274">
        <f t="shared" si="0"/>
        <v>0</v>
      </c>
      <c r="AP79" s="276">
        <f>'Saisie Note'!AH27</f>
        <v>11</v>
      </c>
      <c r="AQ79" s="274">
        <f t="shared" si="1"/>
        <v>3</v>
      </c>
      <c r="AR79" s="276">
        <f t="shared" si="31"/>
        <v>8.5</v>
      </c>
      <c r="AS79" s="274">
        <f t="shared" si="2"/>
        <v>3</v>
      </c>
      <c r="AT79" s="276">
        <f>'Saisie Note'!AI27</f>
        <v>11</v>
      </c>
      <c r="AU79" s="274">
        <f t="shared" si="3"/>
        <v>3</v>
      </c>
      <c r="AV79" s="276">
        <f t="shared" si="32"/>
        <v>11</v>
      </c>
      <c r="AW79" s="274">
        <f t="shared" si="4"/>
        <v>3</v>
      </c>
      <c r="AX79" s="276">
        <f>'Saisie Note'!AJ27</f>
        <v>8</v>
      </c>
      <c r="AY79" s="274">
        <f t="shared" si="5"/>
        <v>0</v>
      </c>
      <c r="AZ79" s="276">
        <f t="shared" si="33"/>
        <v>8</v>
      </c>
      <c r="BA79" s="274">
        <f t="shared" si="6"/>
        <v>0</v>
      </c>
      <c r="BB79" s="277">
        <f t="shared" si="7"/>
        <v>10.666666666666668</v>
      </c>
      <c r="BC79" s="278">
        <f t="shared" si="34"/>
        <v>30</v>
      </c>
      <c r="BD79" s="276">
        <f t="shared" si="35"/>
        <v>11.258333333333333</v>
      </c>
      <c r="BE79" s="279">
        <f t="shared" si="36"/>
        <v>60</v>
      </c>
      <c r="BF79" s="280" t="str">
        <f t="shared" si="37"/>
        <v>Admis(e)</v>
      </c>
      <c r="BG79" s="73"/>
    </row>
    <row r="80" spans="1:59" s="305" customFormat="1" ht="30" customHeight="1">
      <c r="A80" s="248">
        <f t="shared" si="38"/>
        <v>13</v>
      </c>
      <c r="B80" s="270" t="s">
        <v>134</v>
      </c>
      <c r="C80" s="270" t="s">
        <v>135</v>
      </c>
      <c r="D80" s="270" t="s">
        <v>136</v>
      </c>
      <c r="E80" s="270" t="s">
        <v>343</v>
      </c>
      <c r="F80" s="270" t="s">
        <v>41</v>
      </c>
      <c r="G80" s="271">
        <f>'Saisie Note'!H28</f>
        <v>5.666666666666667</v>
      </c>
      <c r="H80" s="272">
        <f t="shared" si="8"/>
        <v>0</v>
      </c>
      <c r="I80" s="273">
        <f>'Saisie Note'!K28</f>
        <v>5.333333333333333</v>
      </c>
      <c r="J80" s="272">
        <f t="shared" si="9"/>
        <v>0</v>
      </c>
      <c r="K80" s="273">
        <f>'Saisie Note'!N28</f>
        <v>8.5</v>
      </c>
      <c r="L80" s="272">
        <f t="shared" si="10"/>
        <v>0</v>
      </c>
      <c r="M80" s="273">
        <f t="shared" si="11"/>
        <v>6.5</v>
      </c>
      <c r="N80" s="274">
        <f t="shared" si="12"/>
        <v>0</v>
      </c>
      <c r="O80" s="273">
        <f>'Saisie Note'!P28</f>
        <v>7.5</v>
      </c>
      <c r="P80" s="272">
        <f t="shared" si="13"/>
        <v>0</v>
      </c>
      <c r="Q80" s="273">
        <f>'Saisie Note'!R28</f>
        <v>5</v>
      </c>
      <c r="R80" s="272">
        <f t="shared" si="14"/>
        <v>0</v>
      </c>
      <c r="S80" s="273">
        <f t="shared" si="15"/>
        <v>6.25</v>
      </c>
      <c r="T80" s="274">
        <f t="shared" si="16"/>
        <v>0</v>
      </c>
      <c r="U80" s="273">
        <f>'Saisie Note'!S28</f>
        <v>11</v>
      </c>
      <c r="V80" s="272">
        <f t="shared" si="17"/>
        <v>3</v>
      </c>
      <c r="W80" s="273">
        <f t="shared" si="18"/>
        <v>11</v>
      </c>
      <c r="X80" s="274">
        <f t="shared" si="19"/>
        <v>3</v>
      </c>
      <c r="Y80" s="273">
        <f>'Saisie Note'!U28</f>
        <v>4</v>
      </c>
      <c r="Z80" s="272">
        <f t="shared" si="20"/>
        <v>0</v>
      </c>
      <c r="AA80" s="273">
        <f t="shared" si="21"/>
        <v>4</v>
      </c>
      <c r="AB80" s="272">
        <f t="shared" si="22"/>
        <v>0</v>
      </c>
      <c r="AC80" s="273">
        <f t="shared" si="23"/>
        <v>6.65</v>
      </c>
      <c r="AD80" s="275">
        <f t="shared" si="24"/>
        <v>3</v>
      </c>
      <c r="AE80" s="280" t="str">
        <f t="shared" si="25"/>
        <v>Rattrapage</v>
      </c>
      <c r="AF80" s="276" t="e">
        <f>'Saisie Note'!Z28</f>
        <v>#VALUE!</v>
      </c>
      <c r="AG80" s="274" t="e">
        <f t="shared" si="26"/>
        <v>#VALUE!</v>
      </c>
      <c r="AH80" s="276" t="e">
        <f>'Saisie Note'!AC28</f>
        <v>#VALUE!</v>
      </c>
      <c r="AI80" s="274" t="e">
        <f t="shared" si="27"/>
        <v>#VALUE!</v>
      </c>
      <c r="AJ80" s="276" t="str">
        <f>'Saisie Note'!AF28</f>
        <v>Exclu</v>
      </c>
      <c r="AK80" s="274">
        <f t="shared" si="28"/>
        <v>6</v>
      </c>
      <c r="AL80" s="276" t="e">
        <f t="shared" si="29"/>
        <v>#VALUE!</v>
      </c>
      <c r="AM80" s="274" t="e">
        <f t="shared" si="30"/>
        <v>#VALUE!</v>
      </c>
      <c r="AN80" s="276" t="str">
        <f>'Saisie Note'!AG28</f>
        <v>\</v>
      </c>
      <c r="AO80" s="274">
        <f t="shared" si="0"/>
        <v>3</v>
      </c>
      <c r="AP80" s="276">
        <f>'Saisie Note'!AH28</f>
        <v>11</v>
      </c>
      <c r="AQ80" s="274">
        <f t="shared" si="1"/>
        <v>3</v>
      </c>
      <c r="AR80" s="276" t="e">
        <f t="shared" si="31"/>
        <v>#VALUE!</v>
      </c>
      <c r="AS80" s="274" t="e">
        <f t="shared" si="2"/>
        <v>#VALUE!</v>
      </c>
      <c r="AT80" s="276" t="str">
        <f>'Saisie Note'!AI28</f>
        <v>\</v>
      </c>
      <c r="AU80" s="274">
        <f t="shared" si="3"/>
        <v>3</v>
      </c>
      <c r="AV80" s="276" t="str">
        <f t="shared" si="32"/>
        <v>\</v>
      </c>
      <c r="AW80" s="274">
        <f t="shared" si="4"/>
        <v>3</v>
      </c>
      <c r="AX80" s="276" t="str">
        <f>'Saisie Note'!AJ28</f>
        <v>\</v>
      </c>
      <c r="AY80" s="274">
        <f t="shared" si="5"/>
        <v>3</v>
      </c>
      <c r="AZ80" s="276" t="str">
        <f t="shared" si="33"/>
        <v>\</v>
      </c>
      <c r="BA80" s="274">
        <f t="shared" si="6"/>
        <v>3</v>
      </c>
      <c r="BB80" s="277" t="e">
        <f t="shared" si="7"/>
        <v>#VALUE!</v>
      </c>
      <c r="BC80" s="278" t="e">
        <f t="shared" si="34"/>
        <v>#VALUE!</v>
      </c>
      <c r="BD80" s="276" t="e">
        <f t="shared" si="35"/>
        <v>#VALUE!</v>
      </c>
      <c r="BE80" s="279" t="e">
        <f t="shared" si="36"/>
        <v>#VALUE!</v>
      </c>
      <c r="BF80" s="280" t="e">
        <f t="shared" si="37"/>
        <v>#VALUE!</v>
      </c>
      <c r="BG80" s="73"/>
    </row>
    <row r="81" spans="1:59" s="305" customFormat="1" ht="30" customHeight="1">
      <c r="A81" s="248">
        <f t="shared" si="38"/>
        <v>14</v>
      </c>
      <c r="B81" s="270" t="s">
        <v>137</v>
      </c>
      <c r="C81" s="270" t="s">
        <v>138</v>
      </c>
      <c r="D81" s="270" t="s">
        <v>49</v>
      </c>
      <c r="E81" s="270" t="s">
        <v>344</v>
      </c>
      <c r="F81" s="270" t="s">
        <v>139</v>
      </c>
      <c r="G81" s="271">
        <f>'Saisie Note'!H29</f>
        <v>13</v>
      </c>
      <c r="H81" s="272">
        <f t="shared" si="8"/>
        <v>6</v>
      </c>
      <c r="I81" s="273">
        <f>'Saisie Note'!K29</f>
        <v>9.75</v>
      </c>
      <c r="J81" s="272">
        <f t="shared" si="9"/>
        <v>0</v>
      </c>
      <c r="K81" s="273">
        <f>'Saisie Note'!N29</f>
        <v>10</v>
      </c>
      <c r="L81" s="272">
        <f t="shared" si="10"/>
        <v>6</v>
      </c>
      <c r="M81" s="273">
        <f t="shared" si="11"/>
        <v>10.916666666666666</v>
      </c>
      <c r="N81" s="274">
        <f t="shared" si="12"/>
        <v>18</v>
      </c>
      <c r="O81" s="273">
        <f>'Saisie Note'!P29</f>
        <v>7</v>
      </c>
      <c r="P81" s="272">
        <f t="shared" si="13"/>
        <v>0</v>
      </c>
      <c r="Q81" s="273">
        <f>'Saisie Note'!R29</f>
        <v>5</v>
      </c>
      <c r="R81" s="272">
        <f t="shared" si="14"/>
        <v>0</v>
      </c>
      <c r="S81" s="273">
        <f t="shared" si="15"/>
        <v>6</v>
      </c>
      <c r="T81" s="274">
        <f t="shared" si="16"/>
        <v>0</v>
      </c>
      <c r="U81" s="273">
        <f>'Saisie Note'!S29</f>
        <v>14</v>
      </c>
      <c r="V81" s="272">
        <f t="shared" si="17"/>
        <v>3</v>
      </c>
      <c r="W81" s="273">
        <f t="shared" si="18"/>
        <v>14</v>
      </c>
      <c r="X81" s="274">
        <f t="shared" si="19"/>
        <v>3</v>
      </c>
      <c r="Y81" s="273">
        <f>'Saisie Note'!U29</f>
        <v>11.5</v>
      </c>
      <c r="Z81" s="272">
        <f t="shared" si="20"/>
        <v>3</v>
      </c>
      <c r="AA81" s="273">
        <f t="shared" si="21"/>
        <v>11.5</v>
      </c>
      <c r="AB81" s="272">
        <f t="shared" si="22"/>
        <v>3</v>
      </c>
      <c r="AC81" s="273">
        <f t="shared" si="23"/>
        <v>10.3</v>
      </c>
      <c r="AD81" s="275">
        <f t="shared" si="24"/>
        <v>30</v>
      </c>
      <c r="AE81" s="280" t="str">
        <f t="shared" si="25"/>
        <v>Admis(e)</v>
      </c>
      <c r="AF81" s="276">
        <f>'Saisie Note'!Z29</f>
        <v>12.166666666666666</v>
      </c>
      <c r="AG81" s="274">
        <f t="shared" si="26"/>
        <v>6</v>
      </c>
      <c r="AH81" s="276">
        <f>'Saisie Note'!AC29</f>
        <v>16</v>
      </c>
      <c r="AI81" s="274">
        <f t="shared" si="27"/>
        <v>6</v>
      </c>
      <c r="AJ81" s="276">
        <f>'Saisie Note'!AF29</f>
        <v>11.666666666666666</v>
      </c>
      <c r="AK81" s="274">
        <f t="shared" si="28"/>
        <v>6</v>
      </c>
      <c r="AL81" s="276">
        <f t="shared" si="29"/>
        <v>13.277777777777777</v>
      </c>
      <c r="AM81" s="274">
        <f t="shared" si="30"/>
        <v>18</v>
      </c>
      <c r="AN81" s="276">
        <f>'Saisie Note'!AG29</f>
        <v>10.5</v>
      </c>
      <c r="AO81" s="274">
        <f t="shared" si="0"/>
        <v>3</v>
      </c>
      <c r="AP81" s="276">
        <f>'Saisie Note'!AH29</f>
        <v>12</v>
      </c>
      <c r="AQ81" s="274">
        <f t="shared" si="1"/>
        <v>3</v>
      </c>
      <c r="AR81" s="276">
        <f t="shared" si="31"/>
        <v>11.25</v>
      </c>
      <c r="AS81" s="274">
        <f t="shared" si="2"/>
        <v>6</v>
      </c>
      <c r="AT81" s="276">
        <f>'Saisie Note'!AI29</f>
        <v>14.5</v>
      </c>
      <c r="AU81" s="274">
        <f t="shared" si="3"/>
        <v>3</v>
      </c>
      <c r="AV81" s="276">
        <f t="shared" si="32"/>
        <v>14.5</v>
      </c>
      <c r="AW81" s="274">
        <f t="shared" si="4"/>
        <v>3</v>
      </c>
      <c r="AX81" s="276">
        <f>'Saisie Note'!AJ29</f>
        <v>15.5</v>
      </c>
      <c r="AY81" s="274">
        <f t="shared" si="5"/>
        <v>3</v>
      </c>
      <c r="AZ81" s="276">
        <f t="shared" si="33"/>
        <v>15.5</v>
      </c>
      <c r="BA81" s="274">
        <f t="shared" si="6"/>
        <v>3</v>
      </c>
      <c r="BB81" s="277">
        <f t="shared" si="7"/>
        <v>13.216666666666665</v>
      </c>
      <c r="BC81" s="278">
        <f t="shared" si="34"/>
        <v>30</v>
      </c>
      <c r="BD81" s="276">
        <f t="shared" si="35"/>
        <v>11.758333333333333</v>
      </c>
      <c r="BE81" s="279">
        <f t="shared" si="36"/>
        <v>60</v>
      </c>
      <c r="BF81" s="280" t="str">
        <f t="shared" si="37"/>
        <v>Admis(e)</v>
      </c>
      <c r="BG81" s="73"/>
    </row>
    <row r="82" spans="1:59" s="305" customFormat="1" ht="30" customHeight="1">
      <c r="A82" s="248">
        <f t="shared" si="38"/>
        <v>15</v>
      </c>
      <c r="B82" s="270" t="s">
        <v>140</v>
      </c>
      <c r="C82" s="270" t="s">
        <v>141</v>
      </c>
      <c r="D82" s="270" t="s">
        <v>82</v>
      </c>
      <c r="E82" s="270" t="s">
        <v>345</v>
      </c>
      <c r="F82" s="270" t="s">
        <v>40</v>
      </c>
      <c r="G82" s="271">
        <f>'Saisie Note'!H30</f>
        <v>12.333333333333334</v>
      </c>
      <c r="H82" s="272">
        <f t="shared" si="8"/>
        <v>6</v>
      </c>
      <c r="I82" s="273">
        <f>'Saisie Note'!K30</f>
        <v>10.5</v>
      </c>
      <c r="J82" s="272">
        <f t="shared" si="9"/>
        <v>6</v>
      </c>
      <c r="K82" s="273">
        <f>'Saisie Note'!N30</f>
        <v>11.666666666666666</v>
      </c>
      <c r="L82" s="272">
        <f t="shared" si="10"/>
        <v>6</v>
      </c>
      <c r="M82" s="273">
        <f t="shared" si="11"/>
        <v>11.5</v>
      </c>
      <c r="N82" s="274">
        <f t="shared" si="12"/>
        <v>18</v>
      </c>
      <c r="O82" s="273">
        <f>'Saisie Note'!P30</f>
        <v>11.5</v>
      </c>
      <c r="P82" s="272">
        <f t="shared" si="13"/>
        <v>3</v>
      </c>
      <c r="Q82" s="273">
        <f>'Saisie Note'!R30</f>
        <v>10</v>
      </c>
      <c r="R82" s="272">
        <f t="shared" si="14"/>
        <v>3</v>
      </c>
      <c r="S82" s="273">
        <f t="shared" si="15"/>
        <v>10.75</v>
      </c>
      <c r="T82" s="274">
        <f t="shared" si="16"/>
        <v>6</v>
      </c>
      <c r="U82" s="273">
        <f>'Saisie Note'!S30</f>
        <v>14</v>
      </c>
      <c r="V82" s="272">
        <f t="shared" si="17"/>
        <v>3</v>
      </c>
      <c r="W82" s="273">
        <f t="shared" si="18"/>
        <v>14</v>
      </c>
      <c r="X82" s="274">
        <f t="shared" si="19"/>
        <v>3</v>
      </c>
      <c r="Y82" s="273">
        <f>'Saisie Note'!U30</f>
        <v>11</v>
      </c>
      <c r="Z82" s="272">
        <f t="shared" si="20"/>
        <v>3</v>
      </c>
      <c r="AA82" s="273">
        <f t="shared" si="21"/>
        <v>11</v>
      </c>
      <c r="AB82" s="272">
        <f t="shared" si="22"/>
        <v>3</v>
      </c>
      <c r="AC82" s="273">
        <f t="shared" si="23"/>
        <v>11.55</v>
      </c>
      <c r="AD82" s="275">
        <f t="shared" si="24"/>
        <v>30</v>
      </c>
      <c r="AE82" s="280" t="str">
        <f t="shared" si="25"/>
        <v>Admis(e)</v>
      </c>
      <c r="AF82" s="276">
        <f>'Saisie Note'!Z30</f>
        <v>13.666666666666666</v>
      </c>
      <c r="AG82" s="274">
        <f t="shared" si="26"/>
        <v>6</v>
      </c>
      <c r="AH82" s="276">
        <f>'Saisie Note'!AC30</f>
        <v>15</v>
      </c>
      <c r="AI82" s="274">
        <f t="shared" si="27"/>
        <v>6</v>
      </c>
      <c r="AJ82" s="276">
        <f>'Saisie Note'!AF30</f>
        <v>12.333333333333334</v>
      </c>
      <c r="AK82" s="274">
        <f t="shared" si="28"/>
        <v>6</v>
      </c>
      <c r="AL82" s="276">
        <f t="shared" si="29"/>
        <v>13.666666666666666</v>
      </c>
      <c r="AM82" s="274">
        <f t="shared" si="30"/>
        <v>18</v>
      </c>
      <c r="AN82" s="276">
        <f>'Saisie Note'!AG30</f>
        <v>10</v>
      </c>
      <c r="AO82" s="274">
        <f t="shared" si="0"/>
        <v>3</v>
      </c>
      <c r="AP82" s="276">
        <f>'Saisie Note'!AH30</f>
        <v>12</v>
      </c>
      <c r="AQ82" s="274">
        <f t="shared" si="1"/>
        <v>3</v>
      </c>
      <c r="AR82" s="276">
        <f t="shared" si="31"/>
        <v>11</v>
      </c>
      <c r="AS82" s="274">
        <f t="shared" si="2"/>
        <v>6</v>
      </c>
      <c r="AT82" s="276">
        <f>'Saisie Note'!AI30</f>
        <v>14</v>
      </c>
      <c r="AU82" s="274">
        <f t="shared" si="3"/>
        <v>3</v>
      </c>
      <c r="AV82" s="276">
        <f t="shared" si="32"/>
        <v>14</v>
      </c>
      <c r="AW82" s="274">
        <f t="shared" si="4"/>
        <v>3</v>
      </c>
      <c r="AX82" s="276">
        <f>'Saisie Note'!AJ30</f>
        <v>16</v>
      </c>
      <c r="AY82" s="274">
        <f t="shared" si="5"/>
        <v>3</v>
      </c>
      <c r="AZ82" s="276">
        <f t="shared" si="33"/>
        <v>16</v>
      </c>
      <c r="BA82" s="274">
        <f t="shared" si="6"/>
        <v>3</v>
      </c>
      <c r="BB82" s="277">
        <f t="shared" si="7"/>
        <v>13.4</v>
      </c>
      <c r="BC82" s="278">
        <f t="shared" si="34"/>
        <v>30</v>
      </c>
      <c r="BD82" s="276">
        <f t="shared" si="35"/>
        <v>12.475000000000001</v>
      </c>
      <c r="BE82" s="279">
        <f t="shared" si="36"/>
        <v>60</v>
      </c>
      <c r="BF82" s="280" t="str">
        <f t="shared" si="37"/>
        <v>Admis(e)</v>
      </c>
      <c r="BG82" s="73"/>
    </row>
    <row r="83" spans="1:59" s="305" customFormat="1" ht="30" customHeight="1">
      <c r="A83" s="248">
        <f t="shared" si="38"/>
        <v>16</v>
      </c>
      <c r="B83" s="270" t="s">
        <v>142</v>
      </c>
      <c r="C83" s="270" t="s">
        <v>143</v>
      </c>
      <c r="D83" s="270" t="s">
        <v>44</v>
      </c>
      <c r="E83" s="270" t="s">
        <v>346</v>
      </c>
      <c r="F83" s="270" t="s">
        <v>144</v>
      </c>
      <c r="G83" s="271">
        <f>'Saisie Note'!H31</f>
        <v>14.333333333333334</v>
      </c>
      <c r="H83" s="272">
        <f t="shared" si="8"/>
        <v>6</v>
      </c>
      <c r="I83" s="273">
        <f>'Saisie Note'!K31</f>
        <v>4</v>
      </c>
      <c r="J83" s="272">
        <f t="shared" si="9"/>
        <v>0</v>
      </c>
      <c r="K83" s="273">
        <f>'Saisie Note'!N31</f>
        <v>12.166666666666666</v>
      </c>
      <c r="L83" s="272">
        <f t="shared" si="10"/>
        <v>6</v>
      </c>
      <c r="M83" s="273">
        <f t="shared" si="11"/>
        <v>10.166666666666666</v>
      </c>
      <c r="N83" s="274">
        <f t="shared" si="12"/>
        <v>18</v>
      </c>
      <c r="O83" s="273">
        <f>'Saisie Note'!P31</f>
        <v>8.5</v>
      </c>
      <c r="P83" s="272">
        <f t="shared" si="13"/>
        <v>0</v>
      </c>
      <c r="Q83" s="273">
        <f>'Saisie Note'!R31</f>
        <v>10</v>
      </c>
      <c r="R83" s="272">
        <f t="shared" si="14"/>
        <v>3</v>
      </c>
      <c r="S83" s="273">
        <f t="shared" si="15"/>
        <v>9.25</v>
      </c>
      <c r="T83" s="274">
        <f t="shared" si="16"/>
        <v>3</v>
      </c>
      <c r="U83" s="273">
        <f>'Saisie Note'!S31</f>
        <v>11.5</v>
      </c>
      <c r="V83" s="272">
        <f t="shared" si="17"/>
        <v>3</v>
      </c>
      <c r="W83" s="273">
        <f t="shared" si="18"/>
        <v>11.5</v>
      </c>
      <c r="X83" s="274">
        <f t="shared" si="19"/>
        <v>3</v>
      </c>
      <c r="Y83" s="273">
        <f>'Saisie Note'!U31</f>
        <v>5</v>
      </c>
      <c r="Z83" s="272">
        <f t="shared" si="20"/>
        <v>0</v>
      </c>
      <c r="AA83" s="273">
        <f t="shared" si="21"/>
        <v>5</v>
      </c>
      <c r="AB83" s="272">
        <f t="shared" si="22"/>
        <v>0</v>
      </c>
      <c r="AC83" s="273">
        <f t="shared" si="23"/>
        <v>9.6</v>
      </c>
      <c r="AD83" s="275">
        <f t="shared" si="24"/>
        <v>24</v>
      </c>
      <c r="AE83" s="280" t="str">
        <f t="shared" si="25"/>
        <v>Rattrapage</v>
      </c>
      <c r="AF83" s="276">
        <f>'Saisie Note'!Z31</f>
        <v>13.5</v>
      </c>
      <c r="AG83" s="274">
        <f t="shared" si="26"/>
        <v>6</v>
      </c>
      <c r="AH83" s="276">
        <f>'Saisie Note'!AC31</f>
        <v>10.666666666666666</v>
      </c>
      <c r="AI83" s="274">
        <f t="shared" si="27"/>
        <v>6</v>
      </c>
      <c r="AJ83" s="276">
        <f>'Saisie Note'!AF31</f>
        <v>10.333333333333334</v>
      </c>
      <c r="AK83" s="274">
        <f t="shared" si="28"/>
        <v>6</v>
      </c>
      <c r="AL83" s="276">
        <f t="shared" si="29"/>
        <v>11.5</v>
      </c>
      <c r="AM83" s="274">
        <f t="shared" si="30"/>
        <v>18</v>
      </c>
      <c r="AN83" s="276">
        <f>'Saisie Note'!AG31</f>
        <v>8</v>
      </c>
      <c r="AO83" s="274">
        <f t="shared" si="0"/>
        <v>0</v>
      </c>
      <c r="AP83" s="276">
        <f>'Saisie Note'!AH31</f>
        <v>12</v>
      </c>
      <c r="AQ83" s="274">
        <f t="shared" si="1"/>
        <v>3</v>
      </c>
      <c r="AR83" s="276">
        <f t="shared" si="31"/>
        <v>10</v>
      </c>
      <c r="AS83" s="274">
        <f t="shared" si="2"/>
        <v>6</v>
      </c>
      <c r="AT83" s="276">
        <f>'Saisie Note'!AI31</f>
        <v>12</v>
      </c>
      <c r="AU83" s="274">
        <f t="shared" si="3"/>
        <v>3</v>
      </c>
      <c r="AV83" s="276">
        <f t="shared" si="32"/>
        <v>12</v>
      </c>
      <c r="AW83" s="274">
        <f t="shared" si="4"/>
        <v>3</v>
      </c>
      <c r="AX83" s="276">
        <f>'Saisie Note'!AJ31</f>
        <v>11.5</v>
      </c>
      <c r="AY83" s="274">
        <f t="shared" si="5"/>
        <v>3</v>
      </c>
      <c r="AZ83" s="276">
        <f t="shared" si="33"/>
        <v>11.5</v>
      </c>
      <c r="BA83" s="274">
        <f t="shared" si="6"/>
        <v>3</v>
      </c>
      <c r="BB83" s="277">
        <f t="shared" si="7"/>
        <v>11.25</v>
      </c>
      <c r="BC83" s="278">
        <f t="shared" si="34"/>
        <v>30</v>
      </c>
      <c r="BD83" s="276">
        <f t="shared" si="35"/>
        <v>10.425000000000001</v>
      </c>
      <c r="BE83" s="279">
        <f t="shared" si="36"/>
        <v>54</v>
      </c>
      <c r="BF83" s="280" t="str">
        <f t="shared" si="37"/>
        <v>Rattrapage</v>
      </c>
      <c r="BG83" s="73"/>
    </row>
    <row r="84" spans="1:59" s="305" customFormat="1" ht="30" customHeight="1">
      <c r="A84" s="248">
        <f t="shared" si="38"/>
        <v>17</v>
      </c>
      <c r="B84" s="270" t="s">
        <v>145</v>
      </c>
      <c r="C84" s="270" t="s">
        <v>146</v>
      </c>
      <c r="D84" s="270" t="s">
        <v>50</v>
      </c>
      <c r="E84" s="270" t="s">
        <v>347</v>
      </c>
      <c r="F84" s="270" t="s">
        <v>147</v>
      </c>
      <c r="G84" s="271">
        <f>'Saisie Note'!H32</f>
        <v>12</v>
      </c>
      <c r="H84" s="272">
        <f t="shared" si="8"/>
        <v>6</v>
      </c>
      <c r="I84" s="273">
        <f>'Saisie Note'!K32</f>
        <v>4.333333333333333</v>
      </c>
      <c r="J84" s="272">
        <f t="shared" si="9"/>
        <v>0</v>
      </c>
      <c r="K84" s="273">
        <f>'Saisie Note'!N32</f>
        <v>10.333333333333334</v>
      </c>
      <c r="L84" s="272">
        <f t="shared" si="10"/>
        <v>6</v>
      </c>
      <c r="M84" s="273">
        <f t="shared" si="11"/>
        <v>8.8888888888888875</v>
      </c>
      <c r="N84" s="274">
        <f t="shared" si="12"/>
        <v>12</v>
      </c>
      <c r="O84" s="273">
        <f>'Saisie Note'!P32</f>
        <v>8.5</v>
      </c>
      <c r="P84" s="272">
        <f t="shared" si="13"/>
        <v>0</v>
      </c>
      <c r="Q84" s="273">
        <f>'Saisie Note'!R32</f>
        <v>10</v>
      </c>
      <c r="R84" s="272">
        <f t="shared" si="14"/>
        <v>3</v>
      </c>
      <c r="S84" s="273">
        <f t="shared" si="15"/>
        <v>9.25</v>
      </c>
      <c r="T84" s="274">
        <f t="shared" si="16"/>
        <v>3</v>
      </c>
      <c r="U84" s="273">
        <f>'Saisie Note'!S32</f>
        <v>11.5</v>
      </c>
      <c r="V84" s="272">
        <f t="shared" si="17"/>
        <v>3</v>
      </c>
      <c r="W84" s="273">
        <f t="shared" si="18"/>
        <v>11.5</v>
      </c>
      <c r="X84" s="274">
        <f t="shared" si="19"/>
        <v>3</v>
      </c>
      <c r="Y84" s="273">
        <f>'Saisie Note'!U32</f>
        <v>8.5</v>
      </c>
      <c r="Z84" s="272">
        <f t="shared" si="20"/>
        <v>0</v>
      </c>
      <c r="AA84" s="273">
        <f t="shared" si="21"/>
        <v>8.5</v>
      </c>
      <c r="AB84" s="272">
        <f t="shared" si="22"/>
        <v>0</v>
      </c>
      <c r="AC84" s="273">
        <f t="shared" si="23"/>
        <v>9.1833333333333336</v>
      </c>
      <c r="AD84" s="275">
        <f t="shared" si="24"/>
        <v>18</v>
      </c>
      <c r="AE84" s="280" t="str">
        <f t="shared" si="25"/>
        <v>Rattrapage</v>
      </c>
      <c r="AF84" s="276">
        <f>'Saisie Note'!Z32</f>
        <v>8.5</v>
      </c>
      <c r="AG84" s="274">
        <f t="shared" si="26"/>
        <v>0</v>
      </c>
      <c r="AH84" s="276">
        <f>'Saisie Note'!AC32</f>
        <v>9.6666666666666661</v>
      </c>
      <c r="AI84" s="274">
        <f t="shared" si="27"/>
        <v>0</v>
      </c>
      <c r="AJ84" s="276">
        <f>'Saisie Note'!AF32</f>
        <v>7.333333333333333</v>
      </c>
      <c r="AK84" s="274">
        <f t="shared" si="28"/>
        <v>0</v>
      </c>
      <c r="AL84" s="276">
        <f t="shared" si="29"/>
        <v>8.4999999999999982</v>
      </c>
      <c r="AM84" s="274">
        <f t="shared" si="30"/>
        <v>0</v>
      </c>
      <c r="AN84" s="276">
        <f>'Saisie Note'!AG32</f>
        <v>4</v>
      </c>
      <c r="AO84" s="274">
        <f t="shared" si="0"/>
        <v>0</v>
      </c>
      <c r="AP84" s="276">
        <f>'Saisie Note'!AH32</f>
        <v>11</v>
      </c>
      <c r="AQ84" s="274">
        <f t="shared" si="1"/>
        <v>3</v>
      </c>
      <c r="AR84" s="276">
        <f t="shared" si="31"/>
        <v>7.5</v>
      </c>
      <c r="AS84" s="274">
        <f t="shared" si="2"/>
        <v>3</v>
      </c>
      <c r="AT84" s="276">
        <f>'Saisie Note'!AI32</f>
        <v>11.5</v>
      </c>
      <c r="AU84" s="274">
        <f t="shared" si="3"/>
        <v>3</v>
      </c>
      <c r="AV84" s="276">
        <f t="shared" si="32"/>
        <v>11.5</v>
      </c>
      <c r="AW84" s="274">
        <f t="shared" si="4"/>
        <v>3</v>
      </c>
      <c r="AX84" s="276">
        <f>'Saisie Note'!AJ32</f>
        <v>13.5</v>
      </c>
      <c r="AY84" s="274">
        <f t="shared" si="5"/>
        <v>3</v>
      </c>
      <c r="AZ84" s="276">
        <f t="shared" si="33"/>
        <v>13.5</v>
      </c>
      <c r="BA84" s="274">
        <f t="shared" si="6"/>
        <v>3</v>
      </c>
      <c r="BB84" s="277">
        <f t="shared" si="7"/>
        <v>9.0999999999999979</v>
      </c>
      <c r="BC84" s="278">
        <f t="shared" si="34"/>
        <v>9</v>
      </c>
      <c r="BD84" s="276">
        <f t="shared" si="35"/>
        <v>9.1416666666666657</v>
      </c>
      <c r="BE84" s="279">
        <f t="shared" si="36"/>
        <v>27</v>
      </c>
      <c r="BF84" s="280" t="str">
        <f t="shared" si="37"/>
        <v>Rattrapage</v>
      </c>
      <c r="BG84" s="73"/>
    </row>
    <row r="85" spans="1:59" s="305" customFormat="1" ht="30" customHeight="1">
      <c r="A85" s="248">
        <f t="shared" si="38"/>
        <v>18</v>
      </c>
      <c r="B85" s="270" t="s">
        <v>348</v>
      </c>
      <c r="C85" s="270" t="s">
        <v>349</v>
      </c>
      <c r="D85" s="270" t="s">
        <v>350</v>
      </c>
      <c r="E85" s="270" t="s">
        <v>351</v>
      </c>
      <c r="F85" s="270" t="s">
        <v>37</v>
      </c>
      <c r="G85" s="285">
        <f>'Saisie Note'!H33</f>
        <v>10.5</v>
      </c>
      <c r="H85" s="286">
        <f t="shared" si="8"/>
        <v>6</v>
      </c>
      <c r="I85" s="287">
        <f>'Saisie Note'!K33</f>
        <v>7.333333333333333</v>
      </c>
      <c r="J85" s="286">
        <f t="shared" si="9"/>
        <v>0</v>
      </c>
      <c r="K85" s="287">
        <f>'Saisie Note'!N33</f>
        <v>8.3333333333333339</v>
      </c>
      <c r="L85" s="286">
        <f t="shared" si="10"/>
        <v>0</v>
      </c>
      <c r="M85" s="288">
        <f t="shared" si="11"/>
        <v>8.7222222222222214</v>
      </c>
      <c r="N85" s="238">
        <f t="shared" si="12"/>
        <v>6</v>
      </c>
      <c r="O85" s="250">
        <f>'Saisie Note'!P33</f>
        <v>8</v>
      </c>
      <c r="P85" s="251">
        <f t="shared" si="13"/>
        <v>0</v>
      </c>
      <c r="Q85" s="250">
        <f>'Saisie Note'!R33</f>
        <v>11</v>
      </c>
      <c r="R85" s="251">
        <f t="shared" si="14"/>
        <v>3</v>
      </c>
      <c r="S85" s="288">
        <f t="shared" si="15"/>
        <v>9.5</v>
      </c>
      <c r="T85" s="238">
        <f t="shared" si="16"/>
        <v>3</v>
      </c>
      <c r="U85" s="250">
        <f>'Saisie Note'!S33</f>
        <v>10</v>
      </c>
      <c r="V85" s="251">
        <f t="shared" si="17"/>
        <v>3</v>
      </c>
      <c r="W85" s="252">
        <f t="shared" si="18"/>
        <v>10</v>
      </c>
      <c r="X85" s="236">
        <f t="shared" si="19"/>
        <v>3</v>
      </c>
      <c r="Y85" s="250">
        <f>'Saisie Note'!U33</f>
        <v>3.5</v>
      </c>
      <c r="Z85" s="251">
        <f t="shared" si="20"/>
        <v>0</v>
      </c>
      <c r="AA85" s="252">
        <f t="shared" si="21"/>
        <v>3.5</v>
      </c>
      <c r="AB85" s="251">
        <f t="shared" si="22"/>
        <v>0</v>
      </c>
      <c r="AC85" s="291">
        <f t="shared" si="23"/>
        <v>8.4833333333333325</v>
      </c>
      <c r="AD85" s="307">
        <f t="shared" si="24"/>
        <v>12</v>
      </c>
      <c r="AE85" s="292" t="str">
        <f t="shared" si="25"/>
        <v>Rattrapage</v>
      </c>
      <c r="AF85" s="235">
        <f>'Saisie Note'!Z33</f>
        <v>4.333333333333333</v>
      </c>
      <c r="AG85" s="236">
        <f t="shared" si="26"/>
        <v>0</v>
      </c>
      <c r="AH85" s="235">
        <f>'Saisie Note'!AC33</f>
        <v>10</v>
      </c>
      <c r="AI85" s="236">
        <f t="shared" si="27"/>
        <v>6</v>
      </c>
      <c r="AJ85" s="235">
        <f>'Saisie Note'!AF33</f>
        <v>4</v>
      </c>
      <c r="AK85" s="236">
        <f t="shared" si="28"/>
        <v>0</v>
      </c>
      <c r="AL85" s="237">
        <f t="shared" si="29"/>
        <v>6.1111111111111107</v>
      </c>
      <c r="AM85" s="238">
        <f t="shared" si="30"/>
        <v>6</v>
      </c>
      <c r="AN85" s="235">
        <f>'Saisie Note'!AG33</f>
        <v>3</v>
      </c>
      <c r="AO85" s="236">
        <f t="shared" si="0"/>
        <v>0</v>
      </c>
      <c r="AP85" s="235" t="str">
        <f>'Saisie Note'!AH33</f>
        <v>Abs</v>
      </c>
      <c r="AQ85" s="236">
        <f t="shared" si="1"/>
        <v>3</v>
      </c>
      <c r="AR85" s="237" t="e">
        <f t="shared" si="31"/>
        <v>#VALUE!</v>
      </c>
      <c r="AS85" s="238" t="e">
        <f t="shared" si="2"/>
        <v>#VALUE!</v>
      </c>
      <c r="AT85" s="235">
        <f>'Saisie Note'!AI33</f>
        <v>10</v>
      </c>
      <c r="AU85" s="236">
        <f t="shared" si="3"/>
        <v>3</v>
      </c>
      <c r="AV85" s="237">
        <f t="shared" si="32"/>
        <v>10</v>
      </c>
      <c r="AW85" s="236">
        <f t="shared" si="4"/>
        <v>3</v>
      </c>
      <c r="AX85" s="235" t="str">
        <f>'Saisie Note'!AJ33</f>
        <v>\</v>
      </c>
      <c r="AY85" s="236">
        <f t="shared" si="5"/>
        <v>3</v>
      </c>
      <c r="AZ85" s="237" t="str">
        <f t="shared" si="33"/>
        <v>\</v>
      </c>
      <c r="BA85" s="236">
        <f t="shared" si="6"/>
        <v>3</v>
      </c>
      <c r="BB85" s="38" t="e">
        <f t="shared" si="7"/>
        <v>#VALUE!</v>
      </c>
      <c r="BC85" s="239" t="e">
        <f t="shared" si="34"/>
        <v>#VALUE!</v>
      </c>
      <c r="BD85" s="235" t="e">
        <f t="shared" si="35"/>
        <v>#VALUE!</v>
      </c>
      <c r="BE85" s="240" t="e">
        <f t="shared" si="36"/>
        <v>#VALUE!</v>
      </c>
      <c r="BF85" s="249" t="e">
        <f t="shared" si="37"/>
        <v>#VALUE!</v>
      </c>
      <c r="BG85" s="73"/>
    </row>
    <row r="86" spans="1:59" s="305" customFormat="1" ht="30" customHeight="1">
      <c r="A86" s="248">
        <f t="shared" si="38"/>
        <v>19</v>
      </c>
      <c r="B86" s="270" t="s">
        <v>352</v>
      </c>
      <c r="C86" s="270" t="s">
        <v>353</v>
      </c>
      <c r="D86" s="270" t="s">
        <v>354</v>
      </c>
      <c r="E86" s="270" t="s">
        <v>355</v>
      </c>
      <c r="F86" s="270" t="s">
        <v>356</v>
      </c>
      <c r="G86" s="269">
        <f>'Saisie Note'!H34</f>
        <v>10.166666666666666</v>
      </c>
      <c r="H86" s="251">
        <f t="shared" si="8"/>
        <v>6</v>
      </c>
      <c r="I86" s="282">
        <f>'Saisie Note'!K34</f>
        <v>10</v>
      </c>
      <c r="J86" s="251">
        <f t="shared" si="9"/>
        <v>6</v>
      </c>
      <c r="K86" s="282">
        <f>'Saisie Note'!N34</f>
        <v>11.17</v>
      </c>
      <c r="L86" s="251">
        <f t="shared" si="10"/>
        <v>6</v>
      </c>
      <c r="M86" s="252">
        <f t="shared" si="11"/>
        <v>10.445555555555556</v>
      </c>
      <c r="N86" s="238">
        <f t="shared" si="12"/>
        <v>18</v>
      </c>
      <c r="O86" s="250">
        <f>'Saisie Note'!P34</f>
        <v>11.5</v>
      </c>
      <c r="P86" s="251">
        <f t="shared" si="13"/>
        <v>3</v>
      </c>
      <c r="Q86" s="250">
        <f>'Saisie Note'!R34</f>
        <v>10</v>
      </c>
      <c r="R86" s="251">
        <f t="shared" si="14"/>
        <v>3</v>
      </c>
      <c r="S86" s="252">
        <f t="shared" si="15"/>
        <v>10.75</v>
      </c>
      <c r="T86" s="238">
        <f t="shared" si="16"/>
        <v>6</v>
      </c>
      <c r="U86" s="250">
        <f>'Saisie Note'!S34</f>
        <v>10</v>
      </c>
      <c r="V86" s="251">
        <f t="shared" si="17"/>
        <v>3</v>
      </c>
      <c r="W86" s="252">
        <f t="shared" si="18"/>
        <v>10</v>
      </c>
      <c r="X86" s="236">
        <f t="shared" si="19"/>
        <v>3</v>
      </c>
      <c r="Y86" s="250">
        <f>'Saisie Note'!U34</f>
        <v>10.5</v>
      </c>
      <c r="Z86" s="251">
        <f t="shared" si="20"/>
        <v>3</v>
      </c>
      <c r="AA86" s="252">
        <f t="shared" si="21"/>
        <v>10.5</v>
      </c>
      <c r="AB86" s="251">
        <f t="shared" si="22"/>
        <v>3</v>
      </c>
      <c r="AC86" s="250">
        <f t="shared" si="23"/>
        <v>10.467333333333332</v>
      </c>
      <c r="AD86" s="306">
        <f t="shared" si="24"/>
        <v>30</v>
      </c>
      <c r="AE86" s="283" t="str">
        <f t="shared" si="25"/>
        <v>Admis(e)</v>
      </c>
      <c r="AF86" s="235">
        <f>'Saisie Note'!Z34</f>
        <v>11.08</v>
      </c>
      <c r="AG86" s="236">
        <f t="shared" si="26"/>
        <v>6</v>
      </c>
      <c r="AH86" s="235">
        <f>'Saisie Note'!AC34</f>
        <v>10</v>
      </c>
      <c r="AI86" s="236">
        <f t="shared" si="27"/>
        <v>6</v>
      </c>
      <c r="AJ86" s="235">
        <f>'Saisie Note'!AF34</f>
        <v>10.17</v>
      </c>
      <c r="AK86" s="236">
        <f t="shared" si="28"/>
        <v>6</v>
      </c>
      <c r="AL86" s="237">
        <f t="shared" si="29"/>
        <v>10.416666666666666</v>
      </c>
      <c r="AM86" s="238">
        <f t="shared" si="30"/>
        <v>18</v>
      </c>
      <c r="AN86" s="235">
        <f>'Saisie Note'!AG34</f>
        <v>14</v>
      </c>
      <c r="AO86" s="236">
        <f t="shared" si="0"/>
        <v>3</v>
      </c>
      <c r="AP86" s="235">
        <f>'Saisie Note'!AH34</f>
        <v>13</v>
      </c>
      <c r="AQ86" s="236">
        <f t="shared" si="1"/>
        <v>3</v>
      </c>
      <c r="AR86" s="237">
        <f t="shared" si="31"/>
        <v>13.5</v>
      </c>
      <c r="AS86" s="238">
        <f t="shared" si="2"/>
        <v>6</v>
      </c>
      <c r="AT86" s="235">
        <f>'Saisie Note'!AI34</f>
        <v>10</v>
      </c>
      <c r="AU86" s="236">
        <f t="shared" si="3"/>
        <v>3</v>
      </c>
      <c r="AV86" s="237">
        <f t="shared" si="32"/>
        <v>10</v>
      </c>
      <c r="AW86" s="236">
        <f t="shared" si="4"/>
        <v>3</v>
      </c>
      <c r="AX86" s="235">
        <f>'Saisie Note'!AJ34</f>
        <v>11</v>
      </c>
      <c r="AY86" s="236">
        <f t="shared" si="5"/>
        <v>3</v>
      </c>
      <c r="AZ86" s="237">
        <f t="shared" si="33"/>
        <v>11</v>
      </c>
      <c r="BA86" s="236">
        <f t="shared" si="6"/>
        <v>3</v>
      </c>
      <c r="BB86" s="38">
        <f t="shared" si="7"/>
        <v>11.05</v>
      </c>
      <c r="BC86" s="239">
        <f t="shared" si="34"/>
        <v>30</v>
      </c>
      <c r="BD86" s="235">
        <f t="shared" si="35"/>
        <v>10.758666666666667</v>
      </c>
      <c r="BE86" s="240">
        <f t="shared" si="36"/>
        <v>60</v>
      </c>
      <c r="BF86" s="249" t="str">
        <f t="shared" si="37"/>
        <v>Admis(e)</v>
      </c>
      <c r="BG86" s="73"/>
    </row>
    <row r="87" spans="1:59" s="305" customFormat="1" ht="30" customHeight="1">
      <c r="A87" s="248">
        <f t="shared" si="38"/>
        <v>20</v>
      </c>
      <c r="B87" s="270" t="s">
        <v>161</v>
      </c>
      <c r="C87" s="270" t="s">
        <v>63</v>
      </c>
      <c r="D87" s="270" t="s">
        <v>162</v>
      </c>
      <c r="E87" s="270" t="s">
        <v>357</v>
      </c>
      <c r="F87" s="270" t="s">
        <v>58</v>
      </c>
      <c r="G87" s="294">
        <f>'Saisie Note'!H35</f>
        <v>10.166666666666666</v>
      </c>
      <c r="H87" s="272">
        <f t="shared" si="8"/>
        <v>6</v>
      </c>
      <c r="I87" s="273">
        <f>'Saisie Note'!K35</f>
        <v>5.666666666666667</v>
      </c>
      <c r="J87" s="272">
        <f t="shared" si="9"/>
        <v>0</v>
      </c>
      <c r="K87" s="289">
        <f>'Saisie Note'!N35</f>
        <v>8.1666666666666661</v>
      </c>
      <c r="L87" s="272">
        <f t="shared" si="10"/>
        <v>0</v>
      </c>
      <c r="M87" s="289">
        <f t="shared" si="11"/>
        <v>8</v>
      </c>
      <c r="N87" s="274">
        <f t="shared" si="12"/>
        <v>6</v>
      </c>
      <c r="O87" s="273">
        <f>'Saisie Note'!P35</f>
        <v>10</v>
      </c>
      <c r="P87" s="272">
        <f t="shared" si="13"/>
        <v>3</v>
      </c>
      <c r="Q87" s="273">
        <f>'Saisie Note'!R35</f>
        <v>10</v>
      </c>
      <c r="R87" s="272">
        <f t="shared" si="14"/>
        <v>3</v>
      </c>
      <c r="S87" s="273">
        <f t="shared" si="15"/>
        <v>10</v>
      </c>
      <c r="T87" s="274">
        <f t="shared" si="16"/>
        <v>6</v>
      </c>
      <c r="U87" s="273">
        <f>'Saisie Note'!S35</f>
        <v>11.5</v>
      </c>
      <c r="V87" s="272">
        <f t="shared" si="17"/>
        <v>3</v>
      </c>
      <c r="W87" s="273">
        <f t="shared" si="18"/>
        <v>11.5</v>
      </c>
      <c r="X87" s="274">
        <f t="shared" si="19"/>
        <v>3</v>
      </c>
      <c r="Y87" s="273">
        <f>'Saisie Note'!U35</f>
        <v>5</v>
      </c>
      <c r="Z87" s="272">
        <f t="shared" si="20"/>
        <v>0</v>
      </c>
      <c r="AA87" s="273">
        <f t="shared" si="21"/>
        <v>5</v>
      </c>
      <c r="AB87" s="272">
        <f t="shared" si="22"/>
        <v>0</v>
      </c>
      <c r="AC87" s="289">
        <f t="shared" si="23"/>
        <v>8.4499999999999993</v>
      </c>
      <c r="AD87" s="290">
        <f t="shared" si="24"/>
        <v>15</v>
      </c>
      <c r="AE87" s="293" t="str">
        <f t="shared" si="25"/>
        <v>Rattrapage</v>
      </c>
      <c r="AF87" s="276">
        <f>'Saisie Note'!Z35</f>
        <v>9.6666666666666661</v>
      </c>
      <c r="AG87" s="274">
        <f t="shared" si="26"/>
        <v>0</v>
      </c>
      <c r="AH87" s="276">
        <f>'Saisie Note'!AC35</f>
        <v>8.6666666666666661</v>
      </c>
      <c r="AI87" s="274">
        <f t="shared" si="27"/>
        <v>0</v>
      </c>
      <c r="AJ87" s="276">
        <f>'Saisie Note'!AF35</f>
        <v>10.666666666666666</v>
      </c>
      <c r="AK87" s="274">
        <f t="shared" si="28"/>
        <v>6</v>
      </c>
      <c r="AL87" s="276">
        <f t="shared" si="29"/>
        <v>9.6666666666666661</v>
      </c>
      <c r="AM87" s="274">
        <f t="shared" si="30"/>
        <v>6</v>
      </c>
      <c r="AN87" s="276">
        <f>'Saisie Note'!AG35</f>
        <v>8</v>
      </c>
      <c r="AO87" s="274">
        <f t="shared" si="0"/>
        <v>0</v>
      </c>
      <c r="AP87" s="276">
        <f>'Saisie Note'!AH35</f>
        <v>12</v>
      </c>
      <c r="AQ87" s="274">
        <f t="shared" si="1"/>
        <v>3</v>
      </c>
      <c r="AR87" s="276">
        <f t="shared" si="31"/>
        <v>10</v>
      </c>
      <c r="AS87" s="274">
        <f t="shared" si="2"/>
        <v>6</v>
      </c>
      <c r="AT87" s="276">
        <f>'Saisie Note'!AI35</f>
        <v>11.5</v>
      </c>
      <c r="AU87" s="274">
        <f t="shared" si="3"/>
        <v>3</v>
      </c>
      <c r="AV87" s="276">
        <f t="shared" si="32"/>
        <v>11.5</v>
      </c>
      <c r="AW87" s="274">
        <f t="shared" si="4"/>
        <v>3</v>
      </c>
      <c r="AX87" s="276">
        <f>'Saisie Note'!AJ35</f>
        <v>7.5</v>
      </c>
      <c r="AY87" s="274">
        <f t="shared" si="5"/>
        <v>0</v>
      </c>
      <c r="AZ87" s="276">
        <f t="shared" si="33"/>
        <v>7.5</v>
      </c>
      <c r="BA87" s="274">
        <f t="shared" si="6"/>
        <v>0</v>
      </c>
      <c r="BB87" s="277">
        <f t="shared" si="7"/>
        <v>9.6999999999999993</v>
      </c>
      <c r="BC87" s="278">
        <f t="shared" si="34"/>
        <v>15</v>
      </c>
      <c r="BD87" s="276">
        <f t="shared" si="35"/>
        <v>9.0749999999999993</v>
      </c>
      <c r="BE87" s="279">
        <f t="shared" si="36"/>
        <v>30</v>
      </c>
      <c r="BF87" s="281" t="s">
        <v>369</v>
      </c>
      <c r="BG87" s="73"/>
    </row>
    <row r="88" spans="1:59" s="305" customFormat="1" ht="30.75" customHeight="1">
      <c r="A88" s="248">
        <f t="shared" si="38"/>
        <v>21</v>
      </c>
      <c r="B88" s="270" t="s">
        <v>163</v>
      </c>
      <c r="C88" s="270" t="s">
        <v>164</v>
      </c>
      <c r="D88" s="270" t="s">
        <v>165</v>
      </c>
      <c r="E88" s="270" t="s">
        <v>358</v>
      </c>
      <c r="F88" s="270" t="s">
        <v>40</v>
      </c>
      <c r="G88" s="271">
        <f>'Saisie Note'!H36</f>
        <v>11.166666666666666</v>
      </c>
      <c r="H88" s="272">
        <f t="shared" si="8"/>
        <v>6</v>
      </c>
      <c r="I88" s="273">
        <f>'Saisie Note'!K36</f>
        <v>11.333333333333334</v>
      </c>
      <c r="J88" s="272">
        <f t="shared" si="9"/>
        <v>6</v>
      </c>
      <c r="K88" s="273">
        <f>'Saisie Note'!N36</f>
        <v>11</v>
      </c>
      <c r="L88" s="272">
        <f t="shared" si="10"/>
        <v>6</v>
      </c>
      <c r="M88" s="273">
        <f t="shared" si="11"/>
        <v>11.166666666666666</v>
      </c>
      <c r="N88" s="274">
        <f t="shared" si="12"/>
        <v>18</v>
      </c>
      <c r="O88" s="273">
        <f>'Saisie Note'!P36</f>
        <v>2</v>
      </c>
      <c r="P88" s="272">
        <f t="shared" si="13"/>
        <v>0</v>
      </c>
      <c r="Q88" s="273">
        <f>'Saisie Note'!R36</f>
        <v>10</v>
      </c>
      <c r="R88" s="272">
        <f t="shared" si="14"/>
        <v>3</v>
      </c>
      <c r="S88" s="273">
        <f t="shared" si="15"/>
        <v>6</v>
      </c>
      <c r="T88" s="274">
        <f t="shared" si="16"/>
        <v>3</v>
      </c>
      <c r="U88" s="273">
        <f>'Saisie Note'!S36</f>
        <v>11.5</v>
      </c>
      <c r="V88" s="272">
        <f t="shared" si="17"/>
        <v>3</v>
      </c>
      <c r="W88" s="273">
        <f t="shared" si="18"/>
        <v>11.5</v>
      </c>
      <c r="X88" s="274">
        <f t="shared" si="19"/>
        <v>3</v>
      </c>
      <c r="Y88" s="273">
        <f>'Saisie Note'!U36</f>
        <v>8.5</v>
      </c>
      <c r="Z88" s="272">
        <f t="shared" si="20"/>
        <v>0</v>
      </c>
      <c r="AA88" s="273">
        <f t="shared" si="21"/>
        <v>8.5</v>
      </c>
      <c r="AB88" s="272">
        <f t="shared" si="22"/>
        <v>0</v>
      </c>
      <c r="AC88" s="273">
        <f t="shared" si="23"/>
        <v>9.9</v>
      </c>
      <c r="AD88" s="275">
        <f t="shared" si="24"/>
        <v>24</v>
      </c>
      <c r="AE88" s="280" t="str">
        <f t="shared" si="25"/>
        <v>Rattrapage</v>
      </c>
      <c r="AF88" s="276">
        <f>'Saisie Note'!Z36</f>
        <v>12.666666666666666</v>
      </c>
      <c r="AG88" s="274">
        <f t="shared" si="26"/>
        <v>6</v>
      </c>
      <c r="AH88" s="276">
        <f>'Saisie Note'!AC36</f>
        <v>10.666666666666666</v>
      </c>
      <c r="AI88" s="274">
        <f t="shared" si="27"/>
        <v>6</v>
      </c>
      <c r="AJ88" s="276">
        <f>'Saisie Note'!AF36</f>
        <v>10.833333333333334</v>
      </c>
      <c r="AK88" s="274">
        <f t="shared" si="28"/>
        <v>6</v>
      </c>
      <c r="AL88" s="276">
        <f t="shared" si="29"/>
        <v>11.388888888888888</v>
      </c>
      <c r="AM88" s="274">
        <f t="shared" si="30"/>
        <v>18</v>
      </c>
      <c r="AN88" s="276">
        <f>'Saisie Note'!AG36</f>
        <v>6.5</v>
      </c>
      <c r="AO88" s="274">
        <f t="shared" si="0"/>
        <v>0</v>
      </c>
      <c r="AP88" s="276">
        <f>'Saisie Note'!AH36</f>
        <v>11</v>
      </c>
      <c r="AQ88" s="274">
        <f t="shared" si="1"/>
        <v>3</v>
      </c>
      <c r="AR88" s="276">
        <f t="shared" si="31"/>
        <v>8.75</v>
      </c>
      <c r="AS88" s="274">
        <f t="shared" si="2"/>
        <v>3</v>
      </c>
      <c r="AT88" s="276">
        <f>'Saisie Note'!AI36</f>
        <v>12</v>
      </c>
      <c r="AU88" s="274">
        <f t="shared" si="3"/>
        <v>3</v>
      </c>
      <c r="AV88" s="276">
        <f t="shared" si="32"/>
        <v>12</v>
      </c>
      <c r="AW88" s="274">
        <f t="shared" si="4"/>
        <v>3</v>
      </c>
      <c r="AX88" s="276">
        <f>'Saisie Note'!AJ36</f>
        <v>14</v>
      </c>
      <c r="AY88" s="274">
        <f t="shared" si="5"/>
        <v>3</v>
      </c>
      <c r="AZ88" s="276">
        <f t="shared" si="33"/>
        <v>14</v>
      </c>
      <c r="BA88" s="274">
        <f t="shared" si="6"/>
        <v>3</v>
      </c>
      <c r="BB88" s="277">
        <f t="shared" si="7"/>
        <v>11.183333333333334</v>
      </c>
      <c r="BC88" s="278">
        <f t="shared" si="34"/>
        <v>30</v>
      </c>
      <c r="BD88" s="276">
        <f t="shared" si="35"/>
        <v>10.541666666666668</v>
      </c>
      <c r="BE88" s="279">
        <f t="shared" si="36"/>
        <v>54</v>
      </c>
      <c r="BF88" s="280" t="str">
        <f t="shared" si="37"/>
        <v>Rattrapage</v>
      </c>
      <c r="BG88" s="73"/>
    </row>
    <row r="89" spans="1:59" s="305" customFormat="1" ht="30.75" customHeight="1">
      <c r="A89" s="248">
        <f t="shared" si="38"/>
        <v>22</v>
      </c>
      <c r="B89" s="270" t="s">
        <v>359</v>
      </c>
      <c r="C89" s="270" t="s">
        <v>360</v>
      </c>
      <c r="D89" s="270" t="s">
        <v>361</v>
      </c>
      <c r="E89" s="270" t="s">
        <v>362</v>
      </c>
      <c r="F89" s="270" t="s">
        <v>130</v>
      </c>
      <c r="G89" s="269">
        <f>'Saisie Note'!H37</f>
        <v>11.5</v>
      </c>
      <c r="H89" s="251">
        <f t="shared" si="8"/>
        <v>6</v>
      </c>
      <c r="I89" s="282">
        <f>'Saisie Note'!K37</f>
        <v>4.916666666666667</v>
      </c>
      <c r="J89" s="251">
        <f t="shared" si="9"/>
        <v>0</v>
      </c>
      <c r="K89" s="282">
        <f>'Saisie Note'!N37</f>
        <v>8.8333333333333339</v>
      </c>
      <c r="L89" s="251">
        <f t="shared" si="10"/>
        <v>0</v>
      </c>
      <c r="M89" s="252">
        <f t="shared" si="11"/>
        <v>8.4166666666666661</v>
      </c>
      <c r="N89" s="238">
        <f t="shared" si="12"/>
        <v>6</v>
      </c>
      <c r="O89" s="250">
        <f>'Saisie Note'!P37</f>
        <v>6.5</v>
      </c>
      <c r="P89" s="251">
        <f t="shared" si="13"/>
        <v>0</v>
      </c>
      <c r="Q89" s="250">
        <f>'Saisie Note'!R37</f>
        <v>10</v>
      </c>
      <c r="R89" s="251">
        <f t="shared" si="14"/>
        <v>3</v>
      </c>
      <c r="S89" s="252">
        <f t="shared" si="15"/>
        <v>8.25</v>
      </c>
      <c r="T89" s="238">
        <f t="shared" si="16"/>
        <v>3</v>
      </c>
      <c r="U89" s="250">
        <f>'Saisie Note'!S37</f>
        <v>11.5</v>
      </c>
      <c r="V89" s="251">
        <f t="shared" si="17"/>
        <v>3</v>
      </c>
      <c r="W89" s="252">
        <f t="shared" si="18"/>
        <v>11.5</v>
      </c>
      <c r="X89" s="236">
        <f t="shared" si="19"/>
        <v>3</v>
      </c>
      <c r="Y89" s="250">
        <f>'Saisie Note'!U37</f>
        <v>8</v>
      </c>
      <c r="Z89" s="251">
        <f t="shared" si="20"/>
        <v>0</v>
      </c>
      <c r="AA89" s="252">
        <f t="shared" si="21"/>
        <v>8</v>
      </c>
      <c r="AB89" s="251">
        <f t="shared" si="22"/>
        <v>0</v>
      </c>
      <c r="AC89" s="250">
        <f t="shared" si="23"/>
        <v>8.65</v>
      </c>
      <c r="AD89" s="306">
        <f t="shared" si="24"/>
        <v>12</v>
      </c>
      <c r="AE89" s="283" t="str">
        <f t="shared" si="25"/>
        <v>Rattrapage</v>
      </c>
      <c r="AF89" s="235">
        <f>'Saisie Note'!Z37</f>
        <v>10</v>
      </c>
      <c r="AG89" s="236">
        <f t="shared" si="26"/>
        <v>6</v>
      </c>
      <c r="AH89" s="235">
        <f>'Saisie Note'!AC37</f>
        <v>11</v>
      </c>
      <c r="AI89" s="236">
        <f t="shared" si="27"/>
        <v>6</v>
      </c>
      <c r="AJ89" s="235">
        <f>'Saisie Note'!AF37</f>
        <v>11</v>
      </c>
      <c r="AK89" s="236">
        <f t="shared" si="28"/>
        <v>6</v>
      </c>
      <c r="AL89" s="237">
        <f t="shared" si="29"/>
        <v>10.666666666666666</v>
      </c>
      <c r="AM89" s="238">
        <f t="shared" si="30"/>
        <v>18</v>
      </c>
      <c r="AN89" s="235">
        <f>'Saisie Note'!AG37</f>
        <v>6</v>
      </c>
      <c r="AO89" s="236">
        <f t="shared" si="0"/>
        <v>0</v>
      </c>
      <c r="AP89" s="235">
        <f>'Saisie Note'!AH37</f>
        <v>10</v>
      </c>
      <c r="AQ89" s="236">
        <f t="shared" si="1"/>
        <v>3</v>
      </c>
      <c r="AR89" s="237">
        <f t="shared" si="31"/>
        <v>8</v>
      </c>
      <c r="AS89" s="238">
        <f t="shared" si="2"/>
        <v>3</v>
      </c>
      <c r="AT89" s="235">
        <f>'Saisie Note'!AI37</f>
        <v>11.5</v>
      </c>
      <c r="AU89" s="236">
        <f t="shared" si="3"/>
        <v>3</v>
      </c>
      <c r="AV89" s="237">
        <f t="shared" si="32"/>
        <v>11.5</v>
      </c>
      <c r="AW89" s="236">
        <f t="shared" si="4"/>
        <v>3</v>
      </c>
      <c r="AX89" s="235">
        <f>'Saisie Note'!AJ37</f>
        <v>10.5</v>
      </c>
      <c r="AY89" s="236">
        <f t="shared" si="5"/>
        <v>3</v>
      </c>
      <c r="AZ89" s="237">
        <f t="shared" si="33"/>
        <v>10.5</v>
      </c>
      <c r="BA89" s="236">
        <f t="shared" si="6"/>
        <v>3</v>
      </c>
      <c r="BB89" s="38">
        <f t="shared" si="7"/>
        <v>10.199999999999999</v>
      </c>
      <c r="BC89" s="239">
        <f t="shared" si="34"/>
        <v>30</v>
      </c>
      <c r="BD89" s="235">
        <f t="shared" si="35"/>
        <v>9.4250000000000007</v>
      </c>
      <c r="BE89" s="240">
        <f t="shared" si="36"/>
        <v>42</v>
      </c>
      <c r="BF89" s="249" t="str">
        <f t="shared" si="37"/>
        <v>Rattrapage</v>
      </c>
      <c r="BG89" s="73"/>
    </row>
    <row r="90" spans="1:59" ht="30.75" customHeight="1">
      <c r="A90" s="248">
        <f t="shared" si="38"/>
        <v>23</v>
      </c>
      <c r="B90" s="270" t="s">
        <v>167</v>
      </c>
      <c r="C90" s="270" t="s">
        <v>168</v>
      </c>
      <c r="D90" s="270" t="s">
        <v>169</v>
      </c>
      <c r="E90" s="270" t="s">
        <v>363</v>
      </c>
      <c r="F90" s="270" t="s">
        <v>121</v>
      </c>
      <c r="G90" s="271" t="e">
        <f>'Saisie Note'!H38</f>
        <v>#VALUE!</v>
      </c>
      <c r="H90" s="272" t="e">
        <f t="shared" si="8"/>
        <v>#VALUE!</v>
      </c>
      <c r="I90" s="273" t="e">
        <f>'Saisie Note'!K38</f>
        <v>#VALUE!</v>
      </c>
      <c r="J90" s="272" t="e">
        <f t="shared" si="9"/>
        <v>#VALUE!</v>
      </c>
      <c r="K90" s="273">
        <f>'Saisie Note'!N38</f>
        <v>4.166666666666667</v>
      </c>
      <c r="L90" s="272">
        <f t="shared" si="10"/>
        <v>0</v>
      </c>
      <c r="M90" s="273" t="e">
        <f t="shared" si="11"/>
        <v>#VALUE!</v>
      </c>
      <c r="N90" s="274" t="e">
        <f t="shared" si="12"/>
        <v>#VALUE!</v>
      </c>
      <c r="O90" s="273">
        <f>'Saisie Note'!P38</f>
        <v>2</v>
      </c>
      <c r="P90" s="272">
        <f t="shared" si="13"/>
        <v>0</v>
      </c>
      <c r="Q90" s="273">
        <f>'Saisie Note'!R38</f>
        <v>4</v>
      </c>
      <c r="R90" s="272">
        <f t="shared" si="14"/>
        <v>0</v>
      </c>
      <c r="S90" s="289">
        <f t="shared" si="15"/>
        <v>3</v>
      </c>
      <c r="T90" s="274">
        <f t="shared" si="16"/>
        <v>0</v>
      </c>
      <c r="U90" s="273" t="str">
        <f>'Saisie Note'!S38</f>
        <v>\</v>
      </c>
      <c r="V90" s="272">
        <f t="shared" si="17"/>
        <v>3</v>
      </c>
      <c r="W90" s="273" t="str">
        <f t="shared" si="18"/>
        <v>\</v>
      </c>
      <c r="X90" s="274">
        <f t="shared" si="19"/>
        <v>3</v>
      </c>
      <c r="Y90" s="273">
        <f>'Saisie Note'!U38</f>
        <v>0</v>
      </c>
      <c r="Z90" s="272">
        <f t="shared" si="20"/>
        <v>0</v>
      </c>
      <c r="AA90" s="273">
        <f t="shared" si="21"/>
        <v>0</v>
      </c>
      <c r="AB90" s="272">
        <f t="shared" si="22"/>
        <v>0</v>
      </c>
      <c r="AC90" s="289" t="e">
        <f t="shared" si="23"/>
        <v>#VALUE!</v>
      </c>
      <c r="AD90" s="290" t="e">
        <f t="shared" si="24"/>
        <v>#VALUE!</v>
      </c>
      <c r="AE90" s="283" t="e">
        <f t="shared" si="25"/>
        <v>#VALUE!</v>
      </c>
      <c r="AF90" s="276" t="e">
        <f>'Saisie Note'!Z38</f>
        <v>#VALUE!</v>
      </c>
      <c r="AG90" s="274" t="e">
        <f t="shared" si="26"/>
        <v>#VALUE!</v>
      </c>
      <c r="AH90" s="276" t="e">
        <f>'Saisie Note'!AC38</f>
        <v>#VALUE!</v>
      </c>
      <c r="AI90" s="274" t="e">
        <f t="shared" si="27"/>
        <v>#VALUE!</v>
      </c>
      <c r="AJ90" s="276">
        <f>'Saisie Note'!AF38</f>
        <v>5.333333333333333</v>
      </c>
      <c r="AK90" s="274">
        <f t="shared" si="28"/>
        <v>0</v>
      </c>
      <c r="AL90" s="276" t="e">
        <f t="shared" si="29"/>
        <v>#VALUE!</v>
      </c>
      <c r="AM90" s="274" t="e">
        <f t="shared" si="30"/>
        <v>#VALUE!</v>
      </c>
      <c r="AN90" s="276">
        <f>'Saisie Note'!AG38</f>
        <v>1</v>
      </c>
      <c r="AO90" s="274">
        <f t="shared" si="0"/>
        <v>0</v>
      </c>
      <c r="AP90" s="276">
        <f>'Saisie Note'!AH38</f>
        <v>2</v>
      </c>
      <c r="AQ90" s="274">
        <f t="shared" si="1"/>
        <v>0</v>
      </c>
      <c r="AR90" s="276">
        <f t="shared" si="31"/>
        <v>1.5</v>
      </c>
      <c r="AS90" s="274">
        <f t="shared" si="2"/>
        <v>0</v>
      </c>
      <c r="AT90" s="276" t="str">
        <f>'Saisie Note'!AI38</f>
        <v>\</v>
      </c>
      <c r="AU90" s="274">
        <f t="shared" si="3"/>
        <v>3</v>
      </c>
      <c r="AV90" s="276" t="str">
        <f t="shared" si="32"/>
        <v>\</v>
      </c>
      <c r="AW90" s="274">
        <f t="shared" si="4"/>
        <v>3</v>
      </c>
      <c r="AX90" s="276">
        <f>'Saisie Note'!AJ38</f>
        <v>8</v>
      </c>
      <c r="AY90" s="274">
        <f t="shared" si="5"/>
        <v>0</v>
      </c>
      <c r="AZ90" s="276">
        <f t="shared" si="33"/>
        <v>8</v>
      </c>
      <c r="BA90" s="274">
        <f t="shared" si="6"/>
        <v>0</v>
      </c>
      <c r="BB90" s="277" t="e">
        <f t="shared" si="7"/>
        <v>#VALUE!</v>
      </c>
      <c r="BC90" s="278" t="e">
        <f t="shared" si="34"/>
        <v>#VALUE!</v>
      </c>
      <c r="BD90" s="276" t="e">
        <f t="shared" si="35"/>
        <v>#VALUE!</v>
      </c>
      <c r="BE90" s="279" t="e">
        <f t="shared" si="36"/>
        <v>#VALUE!</v>
      </c>
      <c r="BF90" s="280" t="e">
        <f t="shared" si="37"/>
        <v>#VALUE!</v>
      </c>
    </row>
    <row r="91" spans="1:59" ht="30.75" customHeight="1">
      <c r="A91" s="248">
        <f t="shared" si="38"/>
        <v>24</v>
      </c>
      <c r="B91" s="270" t="s">
        <v>364</v>
      </c>
      <c r="C91" s="270" t="s">
        <v>365</v>
      </c>
      <c r="D91" s="270" t="s">
        <v>366</v>
      </c>
      <c r="E91" s="270" t="s">
        <v>367</v>
      </c>
      <c r="F91" s="270" t="s">
        <v>37</v>
      </c>
      <c r="G91" s="269">
        <f>'Saisie Note'!H39</f>
        <v>9.3333333333333339</v>
      </c>
      <c r="H91" s="251">
        <f t="shared" si="8"/>
        <v>0</v>
      </c>
      <c r="I91" s="282">
        <f>'Saisie Note'!K39</f>
        <v>8.1666666666666661</v>
      </c>
      <c r="J91" s="251">
        <f t="shared" si="9"/>
        <v>0</v>
      </c>
      <c r="K91" s="282">
        <f>'Saisie Note'!N39</f>
        <v>9.3333333333333339</v>
      </c>
      <c r="L91" s="251">
        <f t="shared" si="10"/>
        <v>0</v>
      </c>
      <c r="M91" s="252">
        <f t="shared" si="11"/>
        <v>8.9444444444444446</v>
      </c>
      <c r="N91" s="238">
        <f t="shared" si="12"/>
        <v>0</v>
      </c>
      <c r="O91" s="250">
        <f>'Saisie Note'!P39</f>
        <v>5</v>
      </c>
      <c r="P91" s="251">
        <f t="shared" si="13"/>
        <v>0</v>
      </c>
      <c r="Q91" s="250">
        <f>'Saisie Note'!R39</f>
        <v>6.5</v>
      </c>
      <c r="R91" s="251">
        <f t="shared" si="14"/>
        <v>0</v>
      </c>
      <c r="S91" s="252">
        <f t="shared" si="15"/>
        <v>5.75</v>
      </c>
      <c r="T91" s="238">
        <f t="shared" si="16"/>
        <v>0</v>
      </c>
      <c r="U91" s="250">
        <f>'Saisie Note'!S39</f>
        <v>14</v>
      </c>
      <c r="V91" s="251">
        <f t="shared" si="17"/>
        <v>3</v>
      </c>
      <c r="W91" s="252">
        <f t="shared" si="18"/>
        <v>14</v>
      </c>
      <c r="X91" s="236">
        <f t="shared" si="19"/>
        <v>3</v>
      </c>
      <c r="Y91" s="250">
        <f>'Saisie Note'!U39</f>
        <v>1</v>
      </c>
      <c r="Z91" s="251">
        <f t="shared" si="20"/>
        <v>0</v>
      </c>
      <c r="AA91" s="252">
        <f t="shared" si="21"/>
        <v>1</v>
      </c>
      <c r="AB91" s="251">
        <f t="shared" si="22"/>
        <v>0</v>
      </c>
      <c r="AC91" s="250">
        <f t="shared" si="23"/>
        <v>8.0166666666666675</v>
      </c>
      <c r="AD91" s="306">
        <f t="shared" si="24"/>
        <v>3</v>
      </c>
      <c r="AE91" s="283" t="str">
        <f t="shared" si="25"/>
        <v>Rattrapage</v>
      </c>
      <c r="AF91" s="235">
        <f>'Saisie Note'!Z39</f>
        <v>9.1666666666666661</v>
      </c>
      <c r="AG91" s="236">
        <f t="shared" si="26"/>
        <v>0</v>
      </c>
      <c r="AH91" s="235">
        <f>'Saisie Note'!AC39</f>
        <v>12</v>
      </c>
      <c r="AI91" s="236">
        <f t="shared" si="27"/>
        <v>6</v>
      </c>
      <c r="AJ91" s="235">
        <f>'Saisie Note'!AF39</f>
        <v>6.333333333333333</v>
      </c>
      <c r="AK91" s="236">
        <f t="shared" si="28"/>
        <v>0</v>
      </c>
      <c r="AL91" s="237">
        <f t="shared" si="29"/>
        <v>9.1666666666666661</v>
      </c>
      <c r="AM91" s="238">
        <f t="shared" si="30"/>
        <v>6</v>
      </c>
      <c r="AN91" s="235">
        <f>'Saisie Note'!AG39</f>
        <v>6</v>
      </c>
      <c r="AO91" s="236">
        <f t="shared" si="0"/>
        <v>0</v>
      </c>
      <c r="AP91" s="235">
        <f>'Saisie Note'!AH39</f>
        <v>10</v>
      </c>
      <c r="AQ91" s="236">
        <f t="shared" si="1"/>
        <v>3</v>
      </c>
      <c r="AR91" s="237">
        <f t="shared" si="31"/>
        <v>8</v>
      </c>
      <c r="AS91" s="238">
        <f t="shared" si="2"/>
        <v>3</v>
      </c>
      <c r="AT91" s="235">
        <f>'Saisie Note'!AI39</f>
        <v>14</v>
      </c>
      <c r="AU91" s="236">
        <f t="shared" si="3"/>
        <v>3</v>
      </c>
      <c r="AV91" s="237">
        <f t="shared" si="32"/>
        <v>14</v>
      </c>
      <c r="AW91" s="236">
        <f t="shared" si="4"/>
        <v>3</v>
      </c>
      <c r="AX91" s="235">
        <f>'Saisie Note'!AJ39</f>
        <v>8.5</v>
      </c>
      <c r="AY91" s="236">
        <f t="shared" si="5"/>
        <v>0</v>
      </c>
      <c r="AZ91" s="237">
        <f t="shared" si="33"/>
        <v>8.5</v>
      </c>
      <c r="BA91" s="236">
        <f t="shared" si="6"/>
        <v>0</v>
      </c>
      <c r="BB91" s="38">
        <f t="shared" si="7"/>
        <v>9.35</v>
      </c>
      <c r="BC91" s="239">
        <f t="shared" si="34"/>
        <v>12</v>
      </c>
      <c r="BD91" s="235">
        <f t="shared" si="35"/>
        <v>8.6833333333333336</v>
      </c>
      <c r="BE91" s="240">
        <f t="shared" si="36"/>
        <v>15</v>
      </c>
      <c r="BF91" s="249" t="str">
        <f t="shared" si="37"/>
        <v>Rattrapage</v>
      </c>
    </row>
    <row r="93" spans="1:59" ht="18">
      <c r="AA93" s="284"/>
      <c r="AB93" s="14"/>
      <c r="AC93" s="476"/>
      <c r="AD93" s="476"/>
      <c r="AE93" s="476"/>
    </row>
    <row r="94" spans="1:59" ht="18.75">
      <c r="AA94" s="37"/>
      <c r="AT94" s="477"/>
      <c r="AU94" s="477"/>
      <c r="AV94" s="477"/>
      <c r="AW94" s="477"/>
      <c r="AX94" s="477"/>
      <c r="AY94" s="185"/>
      <c r="AZ94" s="478"/>
      <c r="BA94" s="478"/>
      <c r="BB94" s="478"/>
      <c r="BC94" s="478"/>
      <c r="BD94" s="478"/>
      <c r="BE94" s="478"/>
    </row>
    <row r="95" spans="1:59">
      <c r="AX95" s="206"/>
    </row>
    <row r="96" spans="1:59" ht="17.25">
      <c r="A96" s="11"/>
      <c r="F96" s="11"/>
    </row>
  </sheetData>
  <mergeCells count="7944">
    <mergeCell ref="AX66:AZ66"/>
    <mergeCell ref="AC93:AE93"/>
    <mergeCell ref="AT94:AX94"/>
    <mergeCell ref="AZ94:BE94"/>
    <mergeCell ref="C9:C10"/>
    <mergeCell ref="D9:F9"/>
    <mergeCell ref="C11:C17"/>
    <mergeCell ref="D11:D13"/>
    <mergeCell ref="E11:F13"/>
    <mergeCell ref="D63:AE63"/>
    <mergeCell ref="G65:AA65"/>
    <mergeCell ref="AF65:AZ65"/>
    <mergeCell ref="G66:M66"/>
    <mergeCell ref="O66:S66"/>
    <mergeCell ref="U66:W66"/>
    <mergeCell ref="Y66:AA66"/>
    <mergeCell ref="AF66:AL66"/>
    <mergeCell ref="AN66:AR66"/>
    <mergeCell ref="AT66:AV66"/>
    <mergeCell ref="D26:AD26"/>
    <mergeCell ref="AH17:AI17"/>
    <mergeCell ref="AJ17:AK17"/>
    <mergeCell ref="AL17:AM17"/>
    <mergeCell ref="AN17:AO17"/>
    <mergeCell ref="AP17:AQ17"/>
    <mergeCell ref="H9:AF10"/>
    <mergeCell ref="H11:AF11"/>
    <mergeCell ref="H12:AF12"/>
    <mergeCell ref="H13:AF13"/>
    <mergeCell ref="I14:AF14"/>
    <mergeCell ref="I15:AF15"/>
    <mergeCell ref="I17:AG17"/>
    <mergeCell ref="H16:AF16"/>
    <mergeCell ref="A17:B17"/>
    <mergeCell ref="E17:F17"/>
    <mergeCell ref="D14:D15"/>
    <mergeCell ref="E24:F24"/>
    <mergeCell ref="E21:F23"/>
    <mergeCell ref="D18:D20"/>
    <mergeCell ref="C18:C24"/>
    <mergeCell ref="E18:F20"/>
    <mergeCell ref="BP17:BQ17"/>
    <mergeCell ref="BR17:BS17"/>
    <mergeCell ref="BT17:BU17"/>
    <mergeCell ref="BV17:BW17"/>
    <mergeCell ref="BX17:BY17"/>
    <mergeCell ref="H23:AF23"/>
    <mergeCell ref="H24:AF24"/>
    <mergeCell ref="E14:F16"/>
    <mergeCell ref="BZ17:CA17"/>
    <mergeCell ref="BH17:BI17"/>
    <mergeCell ref="BJ17:BK17"/>
    <mergeCell ref="BL17:BM17"/>
    <mergeCell ref="BN17:BO17"/>
    <mergeCell ref="BD17:BE17"/>
    <mergeCell ref="BF17:BG17"/>
    <mergeCell ref="AR17:AS17"/>
    <mergeCell ref="AT17:AU17"/>
    <mergeCell ref="AV17:AW17"/>
    <mergeCell ref="AX17:AY17"/>
    <mergeCell ref="AZ17:BA17"/>
    <mergeCell ref="BB17:BC17"/>
    <mergeCell ref="D21:D22"/>
    <mergeCell ref="H18:AF18"/>
    <mergeCell ref="I19:AF19"/>
    <mergeCell ref="H20:AF20"/>
    <mergeCell ref="I21:AF21"/>
    <mergeCell ref="I22:AF22"/>
    <mergeCell ref="CZ17:DA17"/>
    <mergeCell ref="DB17:DC17"/>
    <mergeCell ref="DD17:DE17"/>
    <mergeCell ref="DF17:DG17"/>
    <mergeCell ref="DH17:DI17"/>
    <mergeCell ref="DJ17:DK17"/>
    <mergeCell ref="CN17:CO17"/>
    <mergeCell ref="CP17:CQ17"/>
    <mergeCell ref="CR17:CS17"/>
    <mergeCell ref="CT17:CU17"/>
    <mergeCell ref="CV17:CW17"/>
    <mergeCell ref="CX17:CY17"/>
    <mergeCell ref="CB17:CC17"/>
    <mergeCell ref="CD17:CE17"/>
    <mergeCell ref="CF17:CG17"/>
    <mergeCell ref="CH17:CI17"/>
    <mergeCell ref="CJ17:CK17"/>
    <mergeCell ref="CL17:CM17"/>
    <mergeCell ref="EJ17:EK17"/>
    <mergeCell ref="EL17:EM17"/>
    <mergeCell ref="EN17:EO17"/>
    <mergeCell ref="EP17:EQ17"/>
    <mergeCell ref="ER17:ES17"/>
    <mergeCell ref="ET17:EU17"/>
    <mergeCell ref="DX17:DY17"/>
    <mergeCell ref="DZ17:EA17"/>
    <mergeCell ref="EB17:EC17"/>
    <mergeCell ref="ED17:EE17"/>
    <mergeCell ref="EF17:EG17"/>
    <mergeCell ref="EH17:EI17"/>
    <mergeCell ref="DL17:DM17"/>
    <mergeCell ref="DN17:DO17"/>
    <mergeCell ref="DP17:DQ17"/>
    <mergeCell ref="DR17:DS17"/>
    <mergeCell ref="DT17:DU17"/>
    <mergeCell ref="DV17:DW17"/>
    <mergeCell ref="FT17:FU17"/>
    <mergeCell ref="FV17:FW17"/>
    <mergeCell ref="FX17:FY17"/>
    <mergeCell ref="FZ17:GA17"/>
    <mergeCell ref="GB17:GC17"/>
    <mergeCell ref="GD17:GE17"/>
    <mergeCell ref="FH17:FI17"/>
    <mergeCell ref="FJ17:FK17"/>
    <mergeCell ref="FL17:FM17"/>
    <mergeCell ref="FN17:FO17"/>
    <mergeCell ref="FP17:FQ17"/>
    <mergeCell ref="FR17:FS17"/>
    <mergeCell ref="EV17:EW17"/>
    <mergeCell ref="EX17:EY17"/>
    <mergeCell ref="EZ17:FA17"/>
    <mergeCell ref="FB17:FC17"/>
    <mergeCell ref="FD17:FE17"/>
    <mergeCell ref="FF17:FG17"/>
    <mergeCell ref="HD17:HE17"/>
    <mergeCell ref="HF17:HG17"/>
    <mergeCell ref="HH17:HI17"/>
    <mergeCell ref="HJ17:HK17"/>
    <mergeCell ref="HL17:HM17"/>
    <mergeCell ref="HN17:HO17"/>
    <mergeCell ref="GR17:GS17"/>
    <mergeCell ref="GT17:GU17"/>
    <mergeCell ref="GV17:GW17"/>
    <mergeCell ref="GX17:GY17"/>
    <mergeCell ref="GZ17:HA17"/>
    <mergeCell ref="HB17:HC17"/>
    <mergeCell ref="GF17:GG17"/>
    <mergeCell ref="GH17:GI17"/>
    <mergeCell ref="GJ17:GK17"/>
    <mergeCell ref="GL17:GM17"/>
    <mergeCell ref="GN17:GO17"/>
    <mergeCell ref="GP17:GQ17"/>
    <mergeCell ref="IN17:IO17"/>
    <mergeCell ref="IP17:IQ17"/>
    <mergeCell ref="IR17:IS17"/>
    <mergeCell ref="IT17:IU17"/>
    <mergeCell ref="IV17:IW17"/>
    <mergeCell ref="IX17:IY17"/>
    <mergeCell ref="IB17:IC17"/>
    <mergeCell ref="ID17:IE17"/>
    <mergeCell ref="IF17:IG17"/>
    <mergeCell ref="IH17:II17"/>
    <mergeCell ref="IJ17:IK17"/>
    <mergeCell ref="IL17:IM17"/>
    <mergeCell ref="HP17:HQ17"/>
    <mergeCell ref="HR17:HS17"/>
    <mergeCell ref="HT17:HU17"/>
    <mergeCell ref="HV17:HW17"/>
    <mergeCell ref="HX17:HY17"/>
    <mergeCell ref="HZ17:IA17"/>
    <mergeCell ref="JX17:JY17"/>
    <mergeCell ref="JZ17:KA17"/>
    <mergeCell ref="KB17:KC17"/>
    <mergeCell ref="KD17:KE17"/>
    <mergeCell ref="KF17:KG17"/>
    <mergeCell ref="KH17:KI17"/>
    <mergeCell ref="JL17:JM17"/>
    <mergeCell ref="JN17:JO17"/>
    <mergeCell ref="JP17:JQ17"/>
    <mergeCell ref="JR17:JS17"/>
    <mergeCell ref="JT17:JU17"/>
    <mergeCell ref="JV17:JW17"/>
    <mergeCell ref="IZ17:JA17"/>
    <mergeCell ref="JB17:JC17"/>
    <mergeCell ref="JD17:JE17"/>
    <mergeCell ref="JF17:JG17"/>
    <mergeCell ref="JH17:JI17"/>
    <mergeCell ref="JJ17:JK17"/>
    <mergeCell ref="LH17:LI17"/>
    <mergeCell ref="LJ17:LK17"/>
    <mergeCell ref="LL17:LM17"/>
    <mergeCell ref="LN17:LO17"/>
    <mergeCell ref="LP17:LQ17"/>
    <mergeCell ref="LR17:LS17"/>
    <mergeCell ref="KV17:KW17"/>
    <mergeCell ref="KX17:KY17"/>
    <mergeCell ref="KZ17:LA17"/>
    <mergeCell ref="LB17:LC17"/>
    <mergeCell ref="LD17:LE17"/>
    <mergeCell ref="LF17:LG17"/>
    <mergeCell ref="KJ17:KK17"/>
    <mergeCell ref="KL17:KM17"/>
    <mergeCell ref="KN17:KO17"/>
    <mergeCell ref="KP17:KQ17"/>
    <mergeCell ref="KR17:KS17"/>
    <mergeCell ref="KT17:KU17"/>
    <mergeCell ref="MR17:MS17"/>
    <mergeCell ref="MT17:MU17"/>
    <mergeCell ref="MV17:MW17"/>
    <mergeCell ref="MX17:MY17"/>
    <mergeCell ref="MZ17:NA17"/>
    <mergeCell ref="NB17:NC17"/>
    <mergeCell ref="MF17:MG17"/>
    <mergeCell ref="MH17:MI17"/>
    <mergeCell ref="MJ17:MK17"/>
    <mergeCell ref="ML17:MM17"/>
    <mergeCell ref="MN17:MO17"/>
    <mergeCell ref="MP17:MQ17"/>
    <mergeCell ref="LT17:LU17"/>
    <mergeCell ref="LV17:LW17"/>
    <mergeCell ref="LX17:LY17"/>
    <mergeCell ref="LZ17:MA17"/>
    <mergeCell ref="MB17:MC17"/>
    <mergeCell ref="MD17:ME17"/>
    <mergeCell ref="OB17:OC17"/>
    <mergeCell ref="OD17:OE17"/>
    <mergeCell ref="OF17:OG17"/>
    <mergeCell ref="OH17:OI17"/>
    <mergeCell ref="OJ17:OK17"/>
    <mergeCell ref="OL17:OM17"/>
    <mergeCell ref="NP17:NQ17"/>
    <mergeCell ref="NR17:NS17"/>
    <mergeCell ref="NT17:NU17"/>
    <mergeCell ref="NV17:NW17"/>
    <mergeCell ref="NX17:NY17"/>
    <mergeCell ref="NZ17:OA17"/>
    <mergeCell ref="ND17:NE17"/>
    <mergeCell ref="NF17:NG17"/>
    <mergeCell ref="NH17:NI17"/>
    <mergeCell ref="NJ17:NK17"/>
    <mergeCell ref="NL17:NM17"/>
    <mergeCell ref="NN17:NO17"/>
    <mergeCell ref="PL17:PM17"/>
    <mergeCell ref="PN17:PO17"/>
    <mergeCell ref="PP17:PQ17"/>
    <mergeCell ref="PR17:PS17"/>
    <mergeCell ref="PT17:PU17"/>
    <mergeCell ref="PV17:PW17"/>
    <mergeCell ref="OZ17:PA17"/>
    <mergeCell ref="PB17:PC17"/>
    <mergeCell ref="PD17:PE17"/>
    <mergeCell ref="PF17:PG17"/>
    <mergeCell ref="PH17:PI17"/>
    <mergeCell ref="PJ17:PK17"/>
    <mergeCell ref="ON17:OO17"/>
    <mergeCell ref="OP17:OQ17"/>
    <mergeCell ref="OR17:OS17"/>
    <mergeCell ref="OT17:OU17"/>
    <mergeCell ref="OV17:OW17"/>
    <mergeCell ref="OX17:OY17"/>
    <mergeCell ref="QV17:QW17"/>
    <mergeCell ref="QX17:QY17"/>
    <mergeCell ref="QZ17:RA17"/>
    <mergeCell ref="RB17:RC17"/>
    <mergeCell ref="RD17:RE17"/>
    <mergeCell ref="RF17:RG17"/>
    <mergeCell ref="QJ17:QK17"/>
    <mergeCell ref="QL17:QM17"/>
    <mergeCell ref="QN17:QO17"/>
    <mergeCell ref="QP17:QQ17"/>
    <mergeCell ref="QR17:QS17"/>
    <mergeCell ref="QT17:QU17"/>
    <mergeCell ref="PX17:PY17"/>
    <mergeCell ref="PZ17:QA17"/>
    <mergeCell ref="QB17:QC17"/>
    <mergeCell ref="QD17:QE17"/>
    <mergeCell ref="QF17:QG17"/>
    <mergeCell ref="QH17:QI17"/>
    <mergeCell ref="SF17:SG17"/>
    <mergeCell ref="SH17:SI17"/>
    <mergeCell ref="SJ17:SK17"/>
    <mergeCell ref="SL17:SM17"/>
    <mergeCell ref="SN17:SO17"/>
    <mergeCell ref="SP17:SQ17"/>
    <mergeCell ref="RT17:RU17"/>
    <mergeCell ref="RV17:RW17"/>
    <mergeCell ref="RX17:RY17"/>
    <mergeCell ref="RZ17:SA17"/>
    <mergeCell ref="SB17:SC17"/>
    <mergeCell ref="SD17:SE17"/>
    <mergeCell ref="RH17:RI17"/>
    <mergeCell ref="RJ17:RK17"/>
    <mergeCell ref="RL17:RM17"/>
    <mergeCell ref="RN17:RO17"/>
    <mergeCell ref="RP17:RQ17"/>
    <mergeCell ref="RR17:RS17"/>
    <mergeCell ref="TP17:TQ17"/>
    <mergeCell ref="TR17:TS17"/>
    <mergeCell ref="TT17:TU17"/>
    <mergeCell ref="TV17:TW17"/>
    <mergeCell ref="TX17:TY17"/>
    <mergeCell ref="TZ17:UA17"/>
    <mergeCell ref="TD17:TE17"/>
    <mergeCell ref="TF17:TG17"/>
    <mergeCell ref="TH17:TI17"/>
    <mergeCell ref="TJ17:TK17"/>
    <mergeCell ref="TL17:TM17"/>
    <mergeCell ref="TN17:TO17"/>
    <mergeCell ref="SR17:SS17"/>
    <mergeCell ref="ST17:SU17"/>
    <mergeCell ref="SV17:SW17"/>
    <mergeCell ref="SX17:SY17"/>
    <mergeCell ref="SZ17:TA17"/>
    <mergeCell ref="TB17:TC17"/>
    <mergeCell ref="UZ17:VA17"/>
    <mergeCell ref="VB17:VC17"/>
    <mergeCell ref="VD17:VE17"/>
    <mergeCell ref="VF17:VG17"/>
    <mergeCell ref="VH17:VI17"/>
    <mergeCell ref="VJ17:VK17"/>
    <mergeCell ref="UN17:UO17"/>
    <mergeCell ref="UP17:UQ17"/>
    <mergeCell ref="UR17:US17"/>
    <mergeCell ref="UT17:UU17"/>
    <mergeCell ref="UV17:UW17"/>
    <mergeCell ref="UX17:UY17"/>
    <mergeCell ref="UB17:UC17"/>
    <mergeCell ref="UD17:UE17"/>
    <mergeCell ref="UF17:UG17"/>
    <mergeCell ref="UH17:UI17"/>
    <mergeCell ref="UJ17:UK17"/>
    <mergeCell ref="UL17:UM17"/>
    <mergeCell ref="WJ17:WK17"/>
    <mergeCell ref="WL17:WM17"/>
    <mergeCell ref="WN17:WO17"/>
    <mergeCell ref="WP17:WQ17"/>
    <mergeCell ref="WR17:WS17"/>
    <mergeCell ref="WT17:WU17"/>
    <mergeCell ref="VX17:VY17"/>
    <mergeCell ref="VZ17:WA17"/>
    <mergeCell ref="WB17:WC17"/>
    <mergeCell ref="WD17:WE17"/>
    <mergeCell ref="WF17:WG17"/>
    <mergeCell ref="WH17:WI17"/>
    <mergeCell ref="VL17:VM17"/>
    <mergeCell ref="VN17:VO17"/>
    <mergeCell ref="VP17:VQ17"/>
    <mergeCell ref="VR17:VS17"/>
    <mergeCell ref="VT17:VU17"/>
    <mergeCell ref="VV17:VW17"/>
    <mergeCell ref="XT17:XU17"/>
    <mergeCell ref="XV17:XW17"/>
    <mergeCell ref="XX17:XY17"/>
    <mergeCell ref="XZ17:YA17"/>
    <mergeCell ref="YB17:YC17"/>
    <mergeCell ref="YD17:YE17"/>
    <mergeCell ref="XH17:XI17"/>
    <mergeCell ref="XJ17:XK17"/>
    <mergeCell ref="XL17:XM17"/>
    <mergeCell ref="XN17:XO17"/>
    <mergeCell ref="XP17:XQ17"/>
    <mergeCell ref="XR17:XS17"/>
    <mergeCell ref="WV17:WW17"/>
    <mergeCell ref="WX17:WY17"/>
    <mergeCell ref="WZ17:XA17"/>
    <mergeCell ref="XB17:XC17"/>
    <mergeCell ref="XD17:XE17"/>
    <mergeCell ref="XF17:XG17"/>
    <mergeCell ref="ZD17:ZE17"/>
    <mergeCell ref="ZF17:ZG17"/>
    <mergeCell ref="ZH17:ZI17"/>
    <mergeCell ref="ZJ17:ZK17"/>
    <mergeCell ref="ZL17:ZM17"/>
    <mergeCell ref="ZN17:ZO17"/>
    <mergeCell ref="YR17:YS17"/>
    <mergeCell ref="YT17:YU17"/>
    <mergeCell ref="YV17:YW17"/>
    <mergeCell ref="YX17:YY17"/>
    <mergeCell ref="YZ17:ZA17"/>
    <mergeCell ref="ZB17:ZC17"/>
    <mergeCell ref="YF17:YG17"/>
    <mergeCell ref="YH17:YI17"/>
    <mergeCell ref="YJ17:YK17"/>
    <mergeCell ref="YL17:YM17"/>
    <mergeCell ref="YN17:YO17"/>
    <mergeCell ref="YP17:YQ17"/>
    <mergeCell ref="AAN17:AAO17"/>
    <mergeCell ref="AAP17:AAQ17"/>
    <mergeCell ref="AAR17:AAS17"/>
    <mergeCell ref="AAT17:AAU17"/>
    <mergeCell ref="AAV17:AAW17"/>
    <mergeCell ref="AAX17:AAY17"/>
    <mergeCell ref="AAB17:AAC17"/>
    <mergeCell ref="AAD17:AAE17"/>
    <mergeCell ref="AAF17:AAG17"/>
    <mergeCell ref="AAH17:AAI17"/>
    <mergeCell ref="AAJ17:AAK17"/>
    <mergeCell ref="AAL17:AAM17"/>
    <mergeCell ref="ZP17:ZQ17"/>
    <mergeCell ref="ZR17:ZS17"/>
    <mergeCell ref="ZT17:ZU17"/>
    <mergeCell ref="ZV17:ZW17"/>
    <mergeCell ref="ZX17:ZY17"/>
    <mergeCell ref="ZZ17:AAA17"/>
    <mergeCell ref="ABX17:ABY17"/>
    <mergeCell ref="ABZ17:ACA17"/>
    <mergeCell ref="ACB17:ACC17"/>
    <mergeCell ref="ACD17:ACE17"/>
    <mergeCell ref="ACF17:ACG17"/>
    <mergeCell ref="ACH17:ACI17"/>
    <mergeCell ref="ABL17:ABM17"/>
    <mergeCell ref="ABN17:ABO17"/>
    <mergeCell ref="ABP17:ABQ17"/>
    <mergeCell ref="ABR17:ABS17"/>
    <mergeCell ref="ABT17:ABU17"/>
    <mergeCell ref="ABV17:ABW17"/>
    <mergeCell ref="AAZ17:ABA17"/>
    <mergeCell ref="ABB17:ABC17"/>
    <mergeCell ref="ABD17:ABE17"/>
    <mergeCell ref="ABF17:ABG17"/>
    <mergeCell ref="ABH17:ABI17"/>
    <mergeCell ref="ABJ17:ABK17"/>
    <mergeCell ref="ADH17:ADI17"/>
    <mergeCell ref="ADJ17:ADK17"/>
    <mergeCell ref="ADL17:ADM17"/>
    <mergeCell ref="ADN17:ADO17"/>
    <mergeCell ref="ADP17:ADQ17"/>
    <mergeCell ref="ADR17:ADS17"/>
    <mergeCell ref="ACV17:ACW17"/>
    <mergeCell ref="ACX17:ACY17"/>
    <mergeCell ref="ACZ17:ADA17"/>
    <mergeCell ref="ADB17:ADC17"/>
    <mergeCell ref="ADD17:ADE17"/>
    <mergeCell ref="ADF17:ADG17"/>
    <mergeCell ref="ACJ17:ACK17"/>
    <mergeCell ref="ACL17:ACM17"/>
    <mergeCell ref="ACN17:ACO17"/>
    <mergeCell ref="ACP17:ACQ17"/>
    <mergeCell ref="ACR17:ACS17"/>
    <mergeCell ref="ACT17:ACU17"/>
    <mergeCell ref="AER17:AES17"/>
    <mergeCell ref="AET17:AEU17"/>
    <mergeCell ref="AEV17:AEW17"/>
    <mergeCell ref="AEX17:AEY17"/>
    <mergeCell ref="AEZ17:AFA17"/>
    <mergeCell ref="AFB17:AFC17"/>
    <mergeCell ref="AEF17:AEG17"/>
    <mergeCell ref="AEH17:AEI17"/>
    <mergeCell ref="AEJ17:AEK17"/>
    <mergeCell ref="AEL17:AEM17"/>
    <mergeCell ref="AEN17:AEO17"/>
    <mergeCell ref="AEP17:AEQ17"/>
    <mergeCell ref="ADT17:ADU17"/>
    <mergeCell ref="ADV17:ADW17"/>
    <mergeCell ref="ADX17:ADY17"/>
    <mergeCell ref="ADZ17:AEA17"/>
    <mergeCell ref="AEB17:AEC17"/>
    <mergeCell ref="AED17:AEE17"/>
    <mergeCell ref="AGB17:AGC17"/>
    <mergeCell ref="AGD17:AGE17"/>
    <mergeCell ref="AGF17:AGG17"/>
    <mergeCell ref="AGH17:AGI17"/>
    <mergeCell ref="AGJ17:AGK17"/>
    <mergeCell ref="AGL17:AGM17"/>
    <mergeCell ref="AFP17:AFQ17"/>
    <mergeCell ref="AFR17:AFS17"/>
    <mergeCell ref="AFT17:AFU17"/>
    <mergeCell ref="AFV17:AFW17"/>
    <mergeCell ref="AFX17:AFY17"/>
    <mergeCell ref="AFZ17:AGA17"/>
    <mergeCell ref="AFD17:AFE17"/>
    <mergeCell ref="AFF17:AFG17"/>
    <mergeCell ref="AFH17:AFI17"/>
    <mergeCell ref="AFJ17:AFK17"/>
    <mergeCell ref="AFL17:AFM17"/>
    <mergeCell ref="AFN17:AFO17"/>
    <mergeCell ref="AHL17:AHM17"/>
    <mergeCell ref="AHN17:AHO17"/>
    <mergeCell ref="AHP17:AHQ17"/>
    <mergeCell ref="AHR17:AHS17"/>
    <mergeCell ref="AHT17:AHU17"/>
    <mergeCell ref="AHV17:AHW17"/>
    <mergeCell ref="AGZ17:AHA17"/>
    <mergeCell ref="AHB17:AHC17"/>
    <mergeCell ref="AHD17:AHE17"/>
    <mergeCell ref="AHF17:AHG17"/>
    <mergeCell ref="AHH17:AHI17"/>
    <mergeCell ref="AHJ17:AHK17"/>
    <mergeCell ref="AGN17:AGO17"/>
    <mergeCell ref="AGP17:AGQ17"/>
    <mergeCell ref="AGR17:AGS17"/>
    <mergeCell ref="AGT17:AGU17"/>
    <mergeCell ref="AGV17:AGW17"/>
    <mergeCell ref="AGX17:AGY17"/>
    <mergeCell ref="AIV17:AIW17"/>
    <mergeCell ref="AIX17:AIY17"/>
    <mergeCell ref="AIZ17:AJA17"/>
    <mergeCell ref="AJB17:AJC17"/>
    <mergeCell ref="AJD17:AJE17"/>
    <mergeCell ref="AJF17:AJG17"/>
    <mergeCell ref="AIJ17:AIK17"/>
    <mergeCell ref="AIL17:AIM17"/>
    <mergeCell ref="AIN17:AIO17"/>
    <mergeCell ref="AIP17:AIQ17"/>
    <mergeCell ref="AIR17:AIS17"/>
    <mergeCell ref="AIT17:AIU17"/>
    <mergeCell ref="AHX17:AHY17"/>
    <mergeCell ref="AHZ17:AIA17"/>
    <mergeCell ref="AIB17:AIC17"/>
    <mergeCell ref="AID17:AIE17"/>
    <mergeCell ref="AIF17:AIG17"/>
    <mergeCell ref="AIH17:AII17"/>
    <mergeCell ref="AKF17:AKG17"/>
    <mergeCell ref="AKH17:AKI17"/>
    <mergeCell ref="AKJ17:AKK17"/>
    <mergeCell ref="AKL17:AKM17"/>
    <mergeCell ref="AKN17:AKO17"/>
    <mergeCell ref="AKP17:AKQ17"/>
    <mergeCell ref="AJT17:AJU17"/>
    <mergeCell ref="AJV17:AJW17"/>
    <mergeCell ref="AJX17:AJY17"/>
    <mergeCell ref="AJZ17:AKA17"/>
    <mergeCell ref="AKB17:AKC17"/>
    <mergeCell ref="AKD17:AKE17"/>
    <mergeCell ref="AJH17:AJI17"/>
    <mergeCell ref="AJJ17:AJK17"/>
    <mergeCell ref="AJL17:AJM17"/>
    <mergeCell ref="AJN17:AJO17"/>
    <mergeCell ref="AJP17:AJQ17"/>
    <mergeCell ref="AJR17:AJS17"/>
    <mergeCell ref="ALP17:ALQ17"/>
    <mergeCell ref="ALR17:ALS17"/>
    <mergeCell ref="ALT17:ALU17"/>
    <mergeCell ref="ALV17:ALW17"/>
    <mergeCell ref="ALX17:ALY17"/>
    <mergeCell ref="ALZ17:AMA17"/>
    <mergeCell ref="ALD17:ALE17"/>
    <mergeCell ref="ALF17:ALG17"/>
    <mergeCell ref="ALH17:ALI17"/>
    <mergeCell ref="ALJ17:ALK17"/>
    <mergeCell ref="ALL17:ALM17"/>
    <mergeCell ref="ALN17:ALO17"/>
    <mergeCell ref="AKR17:AKS17"/>
    <mergeCell ref="AKT17:AKU17"/>
    <mergeCell ref="AKV17:AKW17"/>
    <mergeCell ref="AKX17:AKY17"/>
    <mergeCell ref="AKZ17:ALA17"/>
    <mergeCell ref="ALB17:ALC17"/>
    <mergeCell ref="AMZ17:ANA17"/>
    <mergeCell ref="ANB17:ANC17"/>
    <mergeCell ref="AND17:ANE17"/>
    <mergeCell ref="ANF17:ANG17"/>
    <mergeCell ref="ANH17:ANI17"/>
    <mergeCell ref="ANJ17:ANK17"/>
    <mergeCell ref="AMN17:AMO17"/>
    <mergeCell ref="AMP17:AMQ17"/>
    <mergeCell ref="AMR17:AMS17"/>
    <mergeCell ref="AMT17:AMU17"/>
    <mergeCell ref="AMV17:AMW17"/>
    <mergeCell ref="AMX17:AMY17"/>
    <mergeCell ref="AMB17:AMC17"/>
    <mergeCell ref="AMD17:AME17"/>
    <mergeCell ref="AMF17:AMG17"/>
    <mergeCell ref="AMH17:AMI17"/>
    <mergeCell ref="AMJ17:AMK17"/>
    <mergeCell ref="AML17:AMM17"/>
    <mergeCell ref="AOJ17:AOK17"/>
    <mergeCell ref="AOL17:AOM17"/>
    <mergeCell ref="AON17:AOO17"/>
    <mergeCell ref="AOP17:AOQ17"/>
    <mergeCell ref="AOR17:AOS17"/>
    <mergeCell ref="AOT17:AOU17"/>
    <mergeCell ref="ANX17:ANY17"/>
    <mergeCell ref="ANZ17:AOA17"/>
    <mergeCell ref="AOB17:AOC17"/>
    <mergeCell ref="AOD17:AOE17"/>
    <mergeCell ref="AOF17:AOG17"/>
    <mergeCell ref="AOH17:AOI17"/>
    <mergeCell ref="ANL17:ANM17"/>
    <mergeCell ref="ANN17:ANO17"/>
    <mergeCell ref="ANP17:ANQ17"/>
    <mergeCell ref="ANR17:ANS17"/>
    <mergeCell ref="ANT17:ANU17"/>
    <mergeCell ref="ANV17:ANW17"/>
    <mergeCell ref="APT17:APU17"/>
    <mergeCell ref="APV17:APW17"/>
    <mergeCell ref="APX17:APY17"/>
    <mergeCell ref="APZ17:AQA17"/>
    <mergeCell ref="AQB17:AQC17"/>
    <mergeCell ref="AQD17:AQE17"/>
    <mergeCell ref="APH17:API17"/>
    <mergeCell ref="APJ17:APK17"/>
    <mergeCell ref="APL17:APM17"/>
    <mergeCell ref="APN17:APO17"/>
    <mergeCell ref="APP17:APQ17"/>
    <mergeCell ref="APR17:APS17"/>
    <mergeCell ref="AOV17:AOW17"/>
    <mergeCell ref="AOX17:AOY17"/>
    <mergeCell ref="AOZ17:APA17"/>
    <mergeCell ref="APB17:APC17"/>
    <mergeCell ref="APD17:APE17"/>
    <mergeCell ref="APF17:APG17"/>
    <mergeCell ref="ARD17:ARE17"/>
    <mergeCell ref="ARF17:ARG17"/>
    <mergeCell ref="ARH17:ARI17"/>
    <mergeCell ref="ARJ17:ARK17"/>
    <mergeCell ref="ARL17:ARM17"/>
    <mergeCell ref="ARN17:ARO17"/>
    <mergeCell ref="AQR17:AQS17"/>
    <mergeCell ref="AQT17:AQU17"/>
    <mergeCell ref="AQV17:AQW17"/>
    <mergeCell ref="AQX17:AQY17"/>
    <mergeCell ref="AQZ17:ARA17"/>
    <mergeCell ref="ARB17:ARC17"/>
    <mergeCell ref="AQF17:AQG17"/>
    <mergeCell ref="AQH17:AQI17"/>
    <mergeCell ref="AQJ17:AQK17"/>
    <mergeCell ref="AQL17:AQM17"/>
    <mergeCell ref="AQN17:AQO17"/>
    <mergeCell ref="AQP17:AQQ17"/>
    <mergeCell ref="ASN17:ASO17"/>
    <mergeCell ref="ASP17:ASQ17"/>
    <mergeCell ref="ASR17:ASS17"/>
    <mergeCell ref="AST17:ASU17"/>
    <mergeCell ref="ASV17:ASW17"/>
    <mergeCell ref="ASX17:ASY17"/>
    <mergeCell ref="ASB17:ASC17"/>
    <mergeCell ref="ASD17:ASE17"/>
    <mergeCell ref="ASF17:ASG17"/>
    <mergeCell ref="ASH17:ASI17"/>
    <mergeCell ref="ASJ17:ASK17"/>
    <mergeCell ref="ASL17:ASM17"/>
    <mergeCell ref="ARP17:ARQ17"/>
    <mergeCell ref="ARR17:ARS17"/>
    <mergeCell ref="ART17:ARU17"/>
    <mergeCell ref="ARV17:ARW17"/>
    <mergeCell ref="ARX17:ARY17"/>
    <mergeCell ref="ARZ17:ASA17"/>
    <mergeCell ref="ATX17:ATY17"/>
    <mergeCell ref="ATZ17:AUA17"/>
    <mergeCell ref="AUB17:AUC17"/>
    <mergeCell ref="AUD17:AUE17"/>
    <mergeCell ref="AUF17:AUG17"/>
    <mergeCell ref="AUH17:AUI17"/>
    <mergeCell ref="ATL17:ATM17"/>
    <mergeCell ref="ATN17:ATO17"/>
    <mergeCell ref="ATP17:ATQ17"/>
    <mergeCell ref="ATR17:ATS17"/>
    <mergeCell ref="ATT17:ATU17"/>
    <mergeCell ref="ATV17:ATW17"/>
    <mergeCell ref="ASZ17:ATA17"/>
    <mergeCell ref="ATB17:ATC17"/>
    <mergeCell ref="ATD17:ATE17"/>
    <mergeCell ref="ATF17:ATG17"/>
    <mergeCell ref="ATH17:ATI17"/>
    <mergeCell ref="ATJ17:ATK17"/>
    <mergeCell ref="AVH17:AVI17"/>
    <mergeCell ref="AVJ17:AVK17"/>
    <mergeCell ref="AVL17:AVM17"/>
    <mergeCell ref="AVN17:AVO17"/>
    <mergeCell ref="AVP17:AVQ17"/>
    <mergeCell ref="AVR17:AVS17"/>
    <mergeCell ref="AUV17:AUW17"/>
    <mergeCell ref="AUX17:AUY17"/>
    <mergeCell ref="AUZ17:AVA17"/>
    <mergeCell ref="AVB17:AVC17"/>
    <mergeCell ref="AVD17:AVE17"/>
    <mergeCell ref="AVF17:AVG17"/>
    <mergeCell ref="AUJ17:AUK17"/>
    <mergeCell ref="AUL17:AUM17"/>
    <mergeCell ref="AUN17:AUO17"/>
    <mergeCell ref="AUP17:AUQ17"/>
    <mergeCell ref="AUR17:AUS17"/>
    <mergeCell ref="AUT17:AUU17"/>
    <mergeCell ref="AWR17:AWS17"/>
    <mergeCell ref="AWT17:AWU17"/>
    <mergeCell ref="AWV17:AWW17"/>
    <mergeCell ref="AWX17:AWY17"/>
    <mergeCell ref="AWZ17:AXA17"/>
    <mergeCell ref="AXB17:AXC17"/>
    <mergeCell ref="AWF17:AWG17"/>
    <mergeCell ref="AWH17:AWI17"/>
    <mergeCell ref="AWJ17:AWK17"/>
    <mergeCell ref="AWL17:AWM17"/>
    <mergeCell ref="AWN17:AWO17"/>
    <mergeCell ref="AWP17:AWQ17"/>
    <mergeCell ref="AVT17:AVU17"/>
    <mergeCell ref="AVV17:AVW17"/>
    <mergeCell ref="AVX17:AVY17"/>
    <mergeCell ref="AVZ17:AWA17"/>
    <mergeCell ref="AWB17:AWC17"/>
    <mergeCell ref="AWD17:AWE17"/>
    <mergeCell ref="AYB17:AYC17"/>
    <mergeCell ref="AYD17:AYE17"/>
    <mergeCell ref="AYF17:AYG17"/>
    <mergeCell ref="AYH17:AYI17"/>
    <mergeCell ref="AYJ17:AYK17"/>
    <mergeCell ref="AYL17:AYM17"/>
    <mergeCell ref="AXP17:AXQ17"/>
    <mergeCell ref="AXR17:AXS17"/>
    <mergeCell ref="AXT17:AXU17"/>
    <mergeCell ref="AXV17:AXW17"/>
    <mergeCell ref="AXX17:AXY17"/>
    <mergeCell ref="AXZ17:AYA17"/>
    <mergeCell ref="AXD17:AXE17"/>
    <mergeCell ref="AXF17:AXG17"/>
    <mergeCell ref="AXH17:AXI17"/>
    <mergeCell ref="AXJ17:AXK17"/>
    <mergeCell ref="AXL17:AXM17"/>
    <mergeCell ref="AXN17:AXO17"/>
    <mergeCell ref="AZL17:AZM17"/>
    <mergeCell ref="AZN17:AZO17"/>
    <mergeCell ref="AZP17:AZQ17"/>
    <mergeCell ref="AZR17:AZS17"/>
    <mergeCell ref="AZT17:AZU17"/>
    <mergeCell ref="AZV17:AZW17"/>
    <mergeCell ref="AYZ17:AZA17"/>
    <mergeCell ref="AZB17:AZC17"/>
    <mergeCell ref="AZD17:AZE17"/>
    <mergeCell ref="AZF17:AZG17"/>
    <mergeCell ref="AZH17:AZI17"/>
    <mergeCell ref="AZJ17:AZK17"/>
    <mergeCell ref="AYN17:AYO17"/>
    <mergeCell ref="AYP17:AYQ17"/>
    <mergeCell ref="AYR17:AYS17"/>
    <mergeCell ref="AYT17:AYU17"/>
    <mergeCell ref="AYV17:AYW17"/>
    <mergeCell ref="AYX17:AYY17"/>
    <mergeCell ref="BAV17:BAW17"/>
    <mergeCell ref="BAX17:BAY17"/>
    <mergeCell ref="BAZ17:BBA17"/>
    <mergeCell ref="BBB17:BBC17"/>
    <mergeCell ref="BBD17:BBE17"/>
    <mergeCell ref="BBF17:BBG17"/>
    <mergeCell ref="BAJ17:BAK17"/>
    <mergeCell ref="BAL17:BAM17"/>
    <mergeCell ref="BAN17:BAO17"/>
    <mergeCell ref="BAP17:BAQ17"/>
    <mergeCell ref="BAR17:BAS17"/>
    <mergeCell ref="BAT17:BAU17"/>
    <mergeCell ref="AZX17:AZY17"/>
    <mergeCell ref="AZZ17:BAA17"/>
    <mergeCell ref="BAB17:BAC17"/>
    <mergeCell ref="BAD17:BAE17"/>
    <mergeCell ref="BAF17:BAG17"/>
    <mergeCell ref="BAH17:BAI17"/>
    <mergeCell ref="BCF17:BCG17"/>
    <mergeCell ref="BCH17:BCI17"/>
    <mergeCell ref="BCJ17:BCK17"/>
    <mergeCell ref="BCL17:BCM17"/>
    <mergeCell ref="BCN17:BCO17"/>
    <mergeCell ref="BCP17:BCQ17"/>
    <mergeCell ref="BBT17:BBU17"/>
    <mergeCell ref="BBV17:BBW17"/>
    <mergeCell ref="BBX17:BBY17"/>
    <mergeCell ref="BBZ17:BCA17"/>
    <mergeCell ref="BCB17:BCC17"/>
    <mergeCell ref="BCD17:BCE17"/>
    <mergeCell ref="BBH17:BBI17"/>
    <mergeCell ref="BBJ17:BBK17"/>
    <mergeCell ref="BBL17:BBM17"/>
    <mergeCell ref="BBN17:BBO17"/>
    <mergeCell ref="BBP17:BBQ17"/>
    <mergeCell ref="BBR17:BBS17"/>
    <mergeCell ref="BDP17:BDQ17"/>
    <mergeCell ref="BDR17:BDS17"/>
    <mergeCell ref="BDT17:BDU17"/>
    <mergeCell ref="BDV17:BDW17"/>
    <mergeCell ref="BDX17:BDY17"/>
    <mergeCell ref="BDZ17:BEA17"/>
    <mergeCell ref="BDD17:BDE17"/>
    <mergeCell ref="BDF17:BDG17"/>
    <mergeCell ref="BDH17:BDI17"/>
    <mergeCell ref="BDJ17:BDK17"/>
    <mergeCell ref="BDL17:BDM17"/>
    <mergeCell ref="BDN17:BDO17"/>
    <mergeCell ref="BCR17:BCS17"/>
    <mergeCell ref="BCT17:BCU17"/>
    <mergeCell ref="BCV17:BCW17"/>
    <mergeCell ref="BCX17:BCY17"/>
    <mergeCell ref="BCZ17:BDA17"/>
    <mergeCell ref="BDB17:BDC17"/>
    <mergeCell ref="BEZ17:BFA17"/>
    <mergeCell ref="BFB17:BFC17"/>
    <mergeCell ref="BFD17:BFE17"/>
    <mergeCell ref="BFF17:BFG17"/>
    <mergeCell ref="BFH17:BFI17"/>
    <mergeCell ref="BFJ17:BFK17"/>
    <mergeCell ref="BEN17:BEO17"/>
    <mergeCell ref="BEP17:BEQ17"/>
    <mergeCell ref="BER17:BES17"/>
    <mergeCell ref="BET17:BEU17"/>
    <mergeCell ref="BEV17:BEW17"/>
    <mergeCell ref="BEX17:BEY17"/>
    <mergeCell ref="BEB17:BEC17"/>
    <mergeCell ref="BED17:BEE17"/>
    <mergeCell ref="BEF17:BEG17"/>
    <mergeCell ref="BEH17:BEI17"/>
    <mergeCell ref="BEJ17:BEK17"/>
    <mergeCell ref="BEL17:BEM17"/>
    <mergeCell ref="BGJ17:BGK17"/>
    <mergeCell ref="BGL17:BGM17"/>
    <mergeCell ref="BGN17:BGO17"/>
    <mergeCell ref="BGP17:BGQ17"/>
    <mergeCell ref="BGR17:BGS17"/>
    <mergeCell ref="BGT17:BGU17"/>
    <mergeCell ref="BFX17:BFY17"/>
    <mergeCell ref="BFZ17:BGA17"/>
    <mergeCell ref="BGB17:BGC17"/>
    <mergeCell ref="BGD17:BGE17"/>
    <mergeCell ref="BGF17:BGG17"/>
    <mergeCell ref="BGH17:BGI17"/>
    <mergeCell ref="BFL17:BFM17"/>
    <mergeCell ref="BFN17:BFO17"/>
    <mergeCell ref="BFP17:BFQ17"/>
    <mergeCell ref="BFR17:BFS17"/>
    <mergeCell ref="BFT17:BFU17"/>
    <mergeCell ref="BFV17:BFW17"/>
    <mergeCell ref="BHT17:BHU17"/>
    <mergeCell ref="BHV17:BHW17"/>
    <mergeCell ref="BHX17:BHY17"/>
    <mergeCell ref="BHZ17:BIA17"/>
    <mergeCell ref="BIB17:BIC17"/>
    <mergeCell ref="BID17:BIE17"/>
    <mergeCell ref="BHH17:BHI17"/>
    <mergeCell ref="BHJ17:BHK17"/>
    <mergeCell ref="BHL17:BHM17"/>
    <mergeCell ref="BHN17:BHO17"/>
    <mergeCell ref="BHP17:BHQ17"/>
    <mergeCell ref="BHR17:BHS17"/>
    <mergeCell ref="BGV17:BGW17"/>
    <mergeCell ref="BGX17:BGY17"/>
    <mergeCell ref="BGZ17:BHA17"/>
    <mergeCell ref="BHB17:BHC17"/>
    <mergeCell ref="BHD17:BHE17"/>
    <mergeCell ref="BHF17:BHG17"/>
    <mergeCell ref="BJD17:BJE17"/>
    <mergeCell ref="BJF17:BJG17"/>
    <mergeCell ref="BJH17:BJI17"/>
    <mergeCell ref="BJJ17:BJK17"/>
    <mergeCell ref="BJL17:BJM17"/>
    <mergeCell ref="BJN17:BJO17"/>
    <mergeCell ref="BIR17:BIS17"/>
    <mergeCell ref="BIT17:BIU17"/>
    <mergeCell ref="BIV17:BIW17"/>
    <mergeCell ref="BIX17:BIY17"/>
    <mergeCell ref="BIZ17:BJA17"/>
    <mergeCell ref="BJB17:BJC17"/>
    <mergeCell ref="BIF17:BIG17"/>
    <mergeCell ref="BIH17:BII17"/>
    <mergeCell ref="BIJ17:BIK17"/>
    <mergeCell ref="BIL17:BIM17"/>
    <mergeCell ref="BIN17:BIO17"/>
    <mergeCell ref="BIP17:BIQ17"/>
    <mergeCell ref="BKN17:BKO17"/>
    <mergeCell ref="BKP17:BKQ17"/>
    <mergeCell ref="BKR17:BKS17"/>
    <mergeCell ref="BKT17:BKU17"/>
    <mergeCell ref="BKV17:BKW17"/>
    <mergeCell ref="BKX17:BKY17"/>
    <mergeCell ref="BKB17:BKC17"/>
    <mergeCell ref="BKD17:BKE17"/>
    <mergeCell ref="BKF17:BKG17"/>
    <mergeCell ref="BKH17:BKI17"/>
    <mergeCell ref="BKJ17:BKK17"/>
    <mergeCell ref="BKL17:BKM17"/>
    <mergeCell ref="BJP17:BJQ17"/>
    <mergeCell ref="BJR17:BJS17"/>
    <mergeCell ref="BJT17:BJU17"/>
    <mergeCell ref="BJV17:BJW17"/>
    <mergeCell ref="BJX17:BJY17"/>
    <mergeCell ref="BJZ17:BKA17"/>
    <mergeCell ref="BLX17:BLY17"/>
    <mergeCell ref="BLZ17:BMA17"/>
    <mergeCell ref="BMB17:BMC17"/>
    <mergeCell ref="BMD17:BME17"/>
    <mergeCell ref="BMF17:BMG17"/>
    <mergeCell ref="BMH17:BMI17"/>
    <mergeCell ref="BLL17:BLM17"/>
    <mergeCell ref="BLN17:BLO17"/>
    <mergeCell ref="BLP17:BLQ17"/>
    <mergeCell ref="BLR17:BLS17"/>
    <mergeCell ref="BLT17:BLU17"/>
    <mergeCell ref="BLV17:BLW17"/>
    <mergeCell ref="BKZ17:BLA17"/>
    <mergeCell ref="BLB17:BLC17"/>
    <mergeCell ref="BLD17:BLE17"/>
    <mergeCell ref="BLF17:BLG17"/>
    <mergeCell ref="BLH17:BLI17"/>
    <mergeCell ref="BLJ17:BLK17"/>
    <mergeCell ref="BNH17:BNI17"/>
    <mergeCell ref="BNJ17:BNK17"/>
    <mergeCell ref="BNL17:BNM17"/>
    <mergeCell ref="BNN17:BNO17"/>
    <mergeCell ref="BNP17:BNQ17"/>
    <mergeCell ref="BNR17:BNS17"/>
    <mergeCell ref="BMV17:BMW17"/>
    <mergeCell ref="BMX17:BMY17"/>
    <mergeCell ref="BMZ17:BNA17"/>
    <mergeCell ref="BNB17:BNC17"/>
    <mergeCell ref="BND17:BNE17"/>
    <mergeCell ref="BNF17:BNG17"/>
    <mergeCell ref="BMJ17:BMK17"/>
    <mergeCell ref="BML17:BMM17"/>
    <mergeCell ref="BMN17:BMO17"/>
    <mergeCell ref="BMP17:BMQ17"/>
    <mergeCell ref="BMR17:BMS17"/>
    <mergeCell ref="BMT17:BMU17"/>
    <mergeCell ref="BOR17:BOS17"/>
    <mergeCell ref="BOT17:BOU17"/>
    <mergeCell ref="BOV17:BOW17"/>
    <mergeCell ref="BOX17:BOY17"/>
    <mergeCell ref="BOZ17:BPA17"/>
    <mergeCell ref="BPB17:BPC17"/>
    <mergeCell ref="BOF17:BOG17"/>
    <mergeCell ref="BOH17:BOI17"/>
    <mergeCell ref="BOJ17:BOK17"/>
    <mergeCell ref="BOL17:BOM17"/>
    <mergeCell ref="BON17:BOO17"/>
    <mergeCell ref="BOP17:BOQ17"/>
    <mergeCell ref="BNT17:BNU17"/>
    <mergeCell ref="BNV17:BNW17"/>
    <mergeCell ref="BNX17:BNY17"/>
    <mergeCell ref="BNZ17:BOA17"/>
    <mergeCell ref="BOB17:BOC17"/>
    <mergeCell ref="BOD17:BOE17"/>
    <mergeCell ref="BQB17:BQC17"/>
    <mergeCell ref="BQD17:BQE17"/>
    <mergeCell ref="BQF17:BQG17"/>
    <mergeCell ref="BQH17:BQI17"/>
    <mergeCell ref="BQJ17:BQK17"/>
    <mergeCell ref="BQL17:BQM17"/>
    <mergeCell ref="BPP17:BPQ17"/>
    <mergeCell ref="BPR17:BPS17"/>
    <mergeCell ref="BPT17:BPU17"/>
    <mergeCell ref="BPV17:BPW17"/>
    <mergeCell ref="BPX17:BPY17"/>
    <mergeCell ref="BPZ17:BQA17"/>
    <mergeCell ref="BPD17:BPE17"/>
    <mergeCell ref="BPF17:BPG17"/>
    <mergeCell ref="BPH17:BPI17"/>
    <mergeCell ref="BPJ17:BPK17"/>
    <mergeCell ref="BPL17:BPM17"/>
    <mergeCell ref="BPN17:BPO17"/>
    <mergeCell ref="BRL17:BRM17"/>
    <mergeCell ref="BRN17:BRO17"/>
    <mergeCell ref="BRP17:BRQ17"/>
    <mergeCell ref="BRR17:BRS17"/>
    <mergeCell ref="BRT17:BRU17"/>
    <mergeCell ref="BRV17:BRW17"/>
    <mergeCell ref="BQZ17:BRA17"/>
    <mergeCell ref="BRB17:BRC17"/>
    <mergeCell ref="BRD17:BRE17"/>
    <mergeCell ref="BRF17:BRG17"/>
    <mergeCell ref="BRH17:BRI17"/>
    <mergeCell ref="BRJ17:BRK17"/>
    <mergeCell ref="BQN17:BQO17"/>
    <mergeCell ref="BQP17:BQQ17"/>
    <mergeCell ref="BQR17:BQS17"/>
    <mergeCell ref="BQT17:BQU17"/>
    <mergeCell ref="BQV17:BQW17"/>
    <mergeCell ref="BQX17:BQY17"/>
    <mergeCell ref="BSV17:BSW17"/>
    <mergeCell ref="BSX17:BSY17"/>
    <mergeCell ref="BSZ17:BTA17"/>
    <mergeCell ref="BTB17:BTC17"/>
    <mergeCell ref="BTD17:BTE17"/>
    <mergeCell ref="BTF17:BTG17"/>
    <mergeCell ref="BSJ17:BSK17"/>
    <mergeCell ref="BSL17:BSM17"/>
    <mergeCell ref="BSN17:BSO17"/>
    <mergeCell ref="BSP17:BSQ17"/>
    <mergeCell ref="BSR17:BSS17"/>
    <mergeCell ref="BST17:BSU17"/>
    <mergeCell ref="BRX17:BRY17"/>
    <mergeCell ref="BRZ17:BSA17"/>
    <mergeCell ref="BSB17:BSC17"/>
    <mergeCell ref="BSD17:BSE17"/>
    <mergeCell ref="BSF17:BSG17"/>
    <mergeCell ref="BSH17:BSI17"/>
    <mergeCell ref="BUF17:BUG17"/>
    <mergeCell ref="BUH17:BUI17"/>
    <mergeCell ref="BUJ17:BUK17"/>
    <mergeCell ref="BUL17:BUM17"/>
    <mergeCell ref="BUN17:BUO17"/>
    <mergeCell ref="BUP17:BUQ17"/>
    <mergeCell ref="BTT17:BTU17"/>
    <mergeCell ref="BTV17:BTW17"/>
    <mergeCell ref="BTX17:BTY17"/>
    <mergeCell ref="BTZ17:BUA17"/>
    <mergeCell ref="BUB17:BUC17"/>
    <mergeCell ref="BUD17:BUE17"/>
    <mergeCell ref="BTH17:BTI17"/>
    <mergeCell ref="BTJ17:BTK17"/>
    <mergeCell ref="BTL17:BTM17"/>
    <mergeCell ref="BTN17:BTO17"/>
    <mergeCell ref="BTP17:BTQ17"/>
    <mergeCell ref="BTR17:BTS17"/>
    <mergeCell ref="BVP17:BVQ17"/>
    <mergeCell ref="BVR17:BVS17"/>
    <mergeCell ref="BVT17:BVU17"/>
    <mergeCell ref="BVV17:BVW17"/>
    <mergeCell ref="BVX17:BVY17"/>
    <mergeCell ref="BVZ17:BWA17"/>
    <mergeCell ref="BVD17:BVE17"/>
    <mergeCell ref="BVF17:BVG17"/>
    <mergeCell ref="BVH17:BVI17"/>
    <mergeCell ref="BVJ17:BVK17"/>
    <mergeCell ref="BVL17:BVM17"/>
    <mergeCell ref="BVN17:BVO17"/>
    <mergeCell ref="BUR17:BUS17"/>
    <mergeCell ref="BUT17:BUU17"/>
    <mergeCell ref="BUV17:BUW17"/>
    <mergeCell ref="BUX17:BUY17"/>
    <mergeCell ref="BUZ17:BVA17"/>
    <mergeCell ref="BVB17:BVC17"/>
    <mergeCell ref="BWZ17:BXA17"/>
    <mergeCell ref="BXB17:BXC17"/>
    <mergeCell ref="BXD17:BXE17"/>
    <mergeCell ref="BXF17:BXG17"/>
    <mergeCell ref="BXH17:BXI17"/>
    <mergeCell ref="BXJ17:BXK17"/>
    <mergeCell ref="BWN17:BWO17"/>
    <mergeCell ref="BWP17:BWQ17"/>
    <mergeCell ref="BWR17:BWS17"/>
    <mergeCell ref="BWT17:BWU17"/>
    <mergeCell ref="BWV17:BWW17"/>
    <mergeCell ref="BWX17:BWY17"/>
    <mergeCell ref="BWB17:BWC17"/>
    <mergeCell ref="BWD17:BWE17"/>
    <mergeCell ref="BWF17:BWG17"/>
    <mergeCell ref="BWH17:BWI17"/>
    <mergeCell ref="BWJ17:BWK17"/>
    <mergeCell ref="BWL17:BWM17"/>
    <mergeCell ref="BYJ17:BYK17"/>
    <mergeCell ref="BYL17:BYM17"/>
    <mergeCell ref="BYN17:BYO17"/>
    <mergeCell ref="BYP17:BYQ17"/>
    <mergeCell ref="BYR17:BYS17"/>
    <mergeCell ref="BYT17:BYU17"/>
    <mergeCell ref="BXX17:BXY17"/>
    <mergeCell ref="BXZ17:BYA17"/>
    <mergeCell ref="BYB17:BYC17"/>
    <mergeCell ref="BYD17:BYE17"/>
    <mergeCell ref="BYF17:BYG17"/>
    <mergeCell ref="BYH17:BYI17"/>
    <mergeCell ref="BXL17:BXM17"/>
    <mergeCell ref="BXN17:BXO17"/>
    <mergeCell ref="BXP17:BXQ17"/>
    <mergeCell ref="BXR17:BXS17"/>
    <mergeCell ref="BXT17:BXU17"/>
    <mergeCell ref="BXV17:BXW17"/>
    <mergeCell ref="BZT17:BZU17"/>
    <mergeCell ref="BZV17:BZW17"/>
    <mergeCell ref="BZX17:BZY17"/>
    <mergeCell ref="BZZ17:CAA17"/>
    <mergeCell ref="CAB17:CAC17"/>
    <mergeCell ref="CAD17:CAE17"/>
    <mergeCell ref="BZH17:BZI17"/>
    <mergeCell ref="BZJ17:BZK17"/>
    <mergeCell ref="BZL17:BZM17"/>
    <mergeCell ref="BZN17:BZO17"/>
    <mergeCell ref="BZP17:BZQ17"/>
    <mergeCell ref="BZR17:BZS17"/>
    <mergeCell ref="BYV17:BYW17"/>
    <mergeCell ref="BYX17:BYY17"/>
    <mergeCell ref="BYZ17:BZA17"/>
    <mergeCell ref="BZB17:BZC17"/>
    <mergeCell ref="BZD17:BZE17"/>
    <mergeCell ref="BZF17:BZG17"/>
    <mergeCell ref="CBD17:CBE17"/>
    <mergeCell ref="CBF17:CBG17"/>
    <mergeCell ref="CBH17:CBI17"/>
    <mergeCell ref="CBJ17:CBK17"/>
    <mergeCell ref="CBL17:CBM17"/>
    <mergeCell ref="CBN17:CBO17"/>
    <mergeCell ref="CAR17:CAS17"/>
    <mergeCell ref="CAT17:CAU17"/>
    <mergeCell ref="CAV17:CAW17"/>
    <mergeCell ref="CAX17:CAY17"/>
    <mergeCell ref="CAZ17:CBA17"/>
    <mergeCell ref="CBB17:CBC17"/>
    <mergeCell ref="CAF17:CAG17"/>
    <mergeCell ref="CAH17:CAI17"/>
    <mergeCell ref="CAJ17:CAK17"/>
    <mergeCell ref="CAL17:CAM17"/>
    <mergeCell ref="CAN17:CAO17"/>
    <mergeCell ref="CAP17:CAQ17"/>
    <mergeCell ref="CCN17:CCO17"/>
    <mergeCell ref="CCP17:CCQ17"/>
    <mergeCell ref="CCR17:CCS17"/>
    <mergeCell ref="CCT17:CCU17"/>
    <mergeCell ref="CCV17:CCW17"/>
    <mergeCell ref="CCX17:CCY17"/>
    <mergeCell ref="CCB17:CCC17"/>
    <mergeCell ref="CCD17:CCE17"/>
    <mergeCell ref="CCF17:CCG17"/>
    <mergeCell ref="CCH17:CCI17"/>
    <mergeCell ref="CCJ17:CCK17"/>
    <mergeCell ref="CCL17:CCM17"/>
    <mergeCell ref="CBP17:CBQ17"/>
    <mergeCell ref="CBR17:CBS17"/>
    <mergeCell ref="CBT17:CBU17"/>
    <mergeCell ref="CBV17:CBW17"/>
    <mergeCell ref="CBX17:CBY17"/>
    <mergeCell ref="CBZ17:CCA17"/>
    <mergeCell ref="CDX17:CDY17"/>
    <mergeCell ref="CDZ17:CEA17"/>
    <mergeCell ref="CEB17:CEC17"/>
    <mergeCell ref="CED17:CEE17"/>
    <mergeCell ref="CEF17:CEG17"/>
    <mergeCell ref="CEH17:CEI17"/>
    <mergeCell ref="CDL17:CDM17"/>
    <mergeCell ref="CDN17:CDO17"/>
    <mergeCell ref="CDP17:CDQ17"/>
    <mergeCell ref="CDR17:CDS17"/>
    <mergeCell ref="CDT17:CDU17"/>
    <mergeCell ref="CDV17:CDW17"/>
    <mergeCell ref="CCZ17:CDA17"/>
    <mergeCell ref="CDB17:CDC17"/>
    <mergeCell ref="CDD17:CDE17"/>
    <mergeCell ref="CDF17:CDG17"/>
    <mergeCell ref="CDH17:CDI17"/>
    <mergeCell ref="CDJ17:CDK17"/>
    <mergeCell ref="CFH17:CFI17"/>
    <mergeCell ref="CFJ17:CFK17"/>
    <mergeCell ref="CFL17:CFM17"/>
    <mergeCell ref="CFN17:CFO17"/>
    <mergeCell ref="CFP17:CFQ17"/>
    <mergeCell ref="CFR17:CFS17"/>
    <mergeCell ref="CEV17:CEW17"/>
    <mergeCell ref="CEX17:CEY17"/>
    <mergeCell ref="CEZ17:CFA17"/>
    <mergeCell ref="CFB17:CFC17"/>
    <mergeCell ref="CFD17:CFE17"/>
    <mergeCell ref="CFF17:CFG17"/>
    <mergeCell ref="CEJ17:CEK17"/>
    <mergeCell ref="CEL17:CEM17"/>
    <mergeCell ref="CEN17:CEO17"/>
    <mergeCell ref="CEP17:CEQ17"/>
    <mergeCell ref="CER17:CES17"/>
    <mergeCell ref="CET17:CEU17"/>
    <mergeCell ref="CGR17:CGS17"/>
    <mergeCell ref="CGT17:CGU17"/>
    <mergeCell ref="CGV17:CGW17"/>
    <mergeCell ref="CGX17:CGY17"/>
    <mergeCell ref="CGZ17:CHA17"/>
    <mergeCell ref="CHB17:CHC17"/>
    <mergeCell ref="CGF17:CGG17"/>
    <mergeCell ref="CGH17:CGI17"/>
    <mergeCell ref="CGJ17:CGK17"/>
    <mergeCell ref="CGL17:CGM17"/>
    <mergeCell ref="CGN17:CGO17"/>
    <mergeCell ref="CGP17:CGQ17"/>
    <mergeCell ref="CFT17:CFU17"/>
    <mergeCell ref="CFV17:CFW17"/>
    <mergeCell ref="CFX17:CFY17"/>
    <mergeCell ref="CFZ17:CGA17"/>
    <mergeCell ref="CGB17:CGC17"/>
    <mergeCell ref="CGD17:CGE17"/>
    <mergeCell ref="CIB17:CIC17"/>
    <mergeCell ref="CID17:CIE17"/>
    <mergeCell ref="CIF17:CIG17"/>
    <mergeCell ref="CIH17:CII17"/>
    <mergeCell ref="CIJ17:CIK17"/>
    <mergeCell ref="CIL17:CIM17"/>
    <mergeCell ref="CHP17:CHQ17"/>
    <mergeCell ref="CHR17:CHS17"/>
    <mergeCell ref="CHT17:CHU17"/>
    <mergeCell ref="CHV17:CHW17"/>
    <mergeCell ref="CHX17:CHY17"/>
    <mergeCell ref="CHZ17:CIA17"/>
    <mergeCell ref="CHD17:CHE17"/>
    <mergeCell ref="CHF17:CHG17"/>
    <mergeCell ref="CHH17:CHI17"/>
    <mergeCell ref="CHJ17:CHK17"/>
    <mergeCell ref="CHL17:CHM17"/>
    <mergeCell ref="CHN17:CHO17"/>
    <mergeCell ref="CJL17:CJM17"/>
    <mergeCell ref="CJN17:CJO17"/>
    <mergeCell ref="CJP17:CJQ17"/>
    <mergeCell ref="CJR17:CJS17"/>
    <mergeCell ref="CJT17:CJU17"/>
    <mergeCell ref="CJV17:CJW17"/>
    <mergeCell ref="CIZ17:CJA17"/>
    <mergeCell ref="CJB17:CJC17"/>
    <mergeCell ref="CJD17:CJE17"/>
    <mergeCell ref="CJF17:CJG17"/>
    <mergeCell ref="CJH17:CJI17"/>
    <mergeCell ref="CJJ17:CJK17"/>
    <mergeCell ref="CIN17:CIO17"/>
    <mergeCell ref="CIP17:CIQ17"/>
    <mergeCell ref="CIR17:CIS17"/>
    <mergeCell ref="CIT17:CIU17"/>
    <mergeCell ref="CIV17:CIW17"/>
    <mergeCell ref="CIX17:CIY17"/>
    <mergeCell ref="CKV17:CKW17"/>
    <mergeCell ref="CKX17:CKY17"/>
    <mergeCell ref="CKZ17:CLA17"/>
    <mergeCell ref="CLB17:CLC17"/>
    <mergeCell ref="CLD17:CLE17"/>
    <mergeCell ref="CLF17:CLG17"/>
    <mergeCell ref="CKJ17:CKK17"/>
    <mergeCell ref="CKL17:CKM17"/>
    <mergeCell ref="CKN17:CKO17"/>
    <mergeCell ref="CKP17:CKQ17"/>
    <mergeCell ref="CKR17:CKS17"/>
    <mergeCell ref="CKT17:CKU17"/>
    <mergeCell ref="CJX17:CJY17"/>
    <mergeCell ref="CJZ17:CKA17"/>
    <mergeCell ref="CKB17:CKC17"/>
    <mergeCell ref="CKD17:CKE17"/>
    <mergeCell ref="CKF17:CKG17"/>
    <mergeCell ref="CKH17:CKI17"/>
    <mergeCell ref="CMF17:CMG17"/>
    <mergeCell ref="CMH17:CMI17"/>
    <mergeCell ref="CMJ17:CMK17"/>
    <mergeCell ref="CML17:CMM17"/>
    <mergeCell ref="CMN17:CMO17"/>
    <mergeCell ref="CMP17:CMQ17"/>
    <mergeCell ref="CLT17:CLU17"/>
    <mergeCell ref="CLV17:CLW17"/>
    <mergeCell ref="CLX17:CLY17"/>
    <mergeCell ref="CLZ17:CMA17"/>
    <mergeCell ref="CMB17:CMC17"/>
    <mergeCell ref="CMD17:CME17"/>
    <mergeCell ref="CLH17:CLI17"/>
    <mergeCell ref="CLJ17:CLK17"/>
    <mergeCell ref="CLL17:CLM17"/>
    <mergeCell ref="CLN17:CLO17"/>
    <mergeCell ref="CLP17:CLQ17"/>
    <mergeCell ref="CLR17:CLS17"/>
    <mergeCell ref="CNP17:CNQ17"/>
    <mergeCell ref="CNR17:CNS17"/>
    <mergeCell ref="CNT17:CNU17"/>
    <mergeCell ref="CNV17:CNW17"/>
    <mergeCell ref="CNX17:CNY17"/>
    <mergeCell ref="CNZ17:COA17"/>
    <mergeCell ref="CND17:CNE17"/>
    <mergeCell ref="CNF17:CNG17"/>
    <mergeCell ref="CNH17:CNI17"/>
    <mergeCell ref="CNJ17:CNK17"/>
    <mergeCell ref="CNL17:CNM17"/>
    <mergeCell ref="CNN17:CNO17"/>
    <mergeCell ref="CMR17:CMS17"/>
    <mergeCell ref="CMT17:CMU17"/>
    <mergeCell ref="CMV17:CMW17"/>
    <mergeCell ref="CMX17:CMY17"/>
    <mergeCell ref="CMZ17:CNA17"/>
    <mergeCell ref="CNB17:CNC17"/>
    <mergeCell ref="COZ17:CPA17"/>
    <mergeCell ref="CPB17:CPC17"/>
    <mergeCell ref="CPD17:CPE17"/>
    <mergeCell ref="CPF17:CPG17"/>
    <mergeCell ref="CPH17:CPI17"/>
    <mergeCell ref="CPJ17:CPK17"/>
    <mergeCell ref="CON17:COO17"/>
    <mergeCell ref="COP17:COQ17"/>
    <mergeCell ref="COR17:COS17"/>
    <mergeCell ref="COT17:COU17"/>
    <mergeCell ref="COV17:COW17"/>
    <mergeCell ref="COX17:COY17"/>
    <mergeCell ref="COB17:COC17"/>
    <mergeCell ref="COD17:COE17"/>
    <mergeCell ref="COF17:COG17"/>
    <mergeCell ref="COH17:COI17"/>
    <mergeCell ref="COJ17:COK17"/>
    <mergeCell ref="COL17:COM17"/>
    <mergeCell ref="CQJ17:CQK17"/>
    <mergeCell ref="CQL17:CQM17"/>
    <mergeCell ref="CQN17:CQO17"/>
    <mergeCell ref="CQP17:CQQ17"/>
    <mergeCell ref="CQR17:CQS17"/>
    <mergeCell ref="CQT17:CQU17"/>
    <mergeCell ref="CPX17:CPY17"/>
    <mergeCell ref="CPZ17:CQA17"/>
    <mergeCell ref="CQB17:CQC17"/>
    <mergeCell ref="CQD17:CQE17"/>
    <mergeCell ref="CQF17:CQG17"/>
    <mergeCell ref="CQH17:CQI17"/>
    <mergeCell ref="CPL17:CPM17"/>
    <mergeCell ref="CPN17:CPO17"/>
    <mergeCell ref="CPP17:CPQ17"/>
    <mergeCell ref="CPR17:CPS17"/>
    <mergeCell ref="CPT17:CPU17"/>
    <mergeCell ref="CPV17:CPW17"/>
    <mergeCell ref="CRT17:CRU17"/>
    <mergeCell ref="CRV17:CRW17"/>
    <mergeCell ref="CRX17:CRY17"/>
    <mergeCell ref="CRZ17:CSA17"/>
    <mergeCell ref="CSB17:CSC17"/>
    <mergeCell ref="CSD17:CSE17"/>
    <mergeCell ref="CRH17:CRI17"/>
    <mergeCell ref="CRJ17:CRK17"/>
    <mergeCell ref="CRL17:CRM17"/>
    <mergeCell ref="CRN17:CRO17"/>
    <mergeCell ref="CRP17:CRQ17"/>
    <mergeCell ref="CRR17:CRS17"/>
    <mergeCell ref="CQV17:CQW17"/>
    <mergeCell ref="CQX17:CQY17"/>
    <mergeCell ref="CQZ17:CRA17"/>
    <mergeCell ref="CRB17:CRC17"/>
    <mergeCell ref="CRD17:CRE17"/>
    <mergeCell ref="CRF17:CRG17"/>
    <mergeCell ref="CTD17:CTE17"/>
    <mergeCell ref="CTF17:CTG17"/>
    <mergeCell ref="CTH17:CTI17"/>
    <mergeCell ref="CTJ17:CTK17"/>
    <mergeCell ref="CTL17:CTM17"/>
    <mergeCell ref="CTN17:CTO17"/>
    <mergeCell ref="CSR17:CSS17"/>
    <mergeCell ref="CST17:CSU17"/>
    <mergeCell ref="CSV17:CSW17"/>
    <mergeCell ref="CSX17:CSY17"/>
    <mergeCell ref="CSZ17:CTA17"/>
    <mergeCell ref="CTB17:CTC17"/>
    <mergeCell ref="CSF17:CSG17"/>
    <mergeCell ref="CSH17:CSI17"/>
    <mergeCell ref="CSJ17:CSK17"/>
    <mergeCell ref="CSL17:CSM17"/>
    <mergeCell ref="CSN17:CSO17"/>
    <mergeCell ref="CSP17:CSQ17"/>
    <mergeCell ref="CUN17:CUO17"/>
    <mergeCell ref="CUP17:CUQ17"/>
    <mergeCell ref="CUR17:CUS17"/>
    <mergeCell ref="CUT17:CUU17"/>
    <mergeCell ref="CUV17:CUW17"/>
    <mergeCell ref="CUX17:CUY17"/>
    <mergeCell ref="CUB17:CUC17"/>
    <mergeCell ref="CUD17:CUE17"/>
    <mergeCell ref="CUF17:CUG17"/>
    <mergeCell ref="CUH17:CUI17"/>
    <mergeCell ref="CUJ17:CUK17"/>
    <mergeCell ref="CUL17:CUM17"/>
    <mergeCell ref="CTP17:CTQ17"/>
    <mergeCell ref="CTR17:CTS17"/>
    <mergeCell ref="CTT17:CTU17"/>
    <mergeCell ref="CTV17:CTW17"/>
    <mergeCell ref="CTX17:CTY17"/>
    <mergeCell ref="CTZ17:CUA17"/>
    <mergeCell ref="CVX17:CVY17"/>
    <mergeCell ref="CVZ17:CWA17"/>
    <mergeCell ref="CWB17:CWC17"/>
    <mergeCell ref="CWD17:CWE17"/>
    <mergeCell ref="CWF17:CWG17"/>
    <mergeCell ref="CWH17:CWI17"/>
    <mergeCell ref="CVL17:CVM17"/>
    <mergeCell ref="CVN17:CVO17"/>
    <mergeCell ref="CVP17:CVQ17"/>
    <mergeCell ref="CVR17:CVS17"/>
    <mergeCell ref="CVT17:CVU17"/>
    <mergeCell ref="CVV17:CVW17"/>
    <mergeCell ref="CUZ17:CVA17"/>
    <mergeCell ref="CVB17:CVC17"/>
    <mergeCell ref="CVD17:CVE17"/>
    <mergeCell ref="CVF17:CVG17"/>
    <mergeCell ref="CVH17:CVI17"/>
    <mergeCell ref="CVJ17:CVK17"/>
    <mergeCell ref="CXH17:CXI17"/>
    <mergeCell ref="CXJ17:CXK17"/>
    <mergeCell ref="CXL17:CXM17"/>
    <mergeCell ref="CXN17:CXO17"/>
    <mergeCell ref="CXP17:CXQ17"/>
    <mergeCell ref="CXR17:CXS17"/>
    <mergeCell ref="CWV17:CWW17"/>
    <mergeCell ref="CWX17:CWY17"/>
    <mergeCell ref="CWZ17:CXA17"/>
    <mergeCell ref="CXB17:CXC17"/>
    <mergeCell ref="CXD17:CXE17"/>
    <mergeCell ref="CXF17:CXG17"/>
    <mergeCell ref="CWJ17:CWK17"/>
    <mergeCell ref="CWL17:CWM17"/>
    <mergeCell ref="CWN17:CWO17"/>
    <mergeCell ref="CWP17:CWQ17"/>
    <mergeCell ref="CWR17:CWS17"/>
    <mergeCell ref="CWT17:CWU17"/>
    <mergeCell ref="CYR17:CYS17"/>
    <mergeCell ref="CYT17:CYU17"/>
    <mergeCell ref="CYV17:CYW17"/>
    <mergeCell ref="CYX17:CYY17"/>
    <mergeCell ref="CYZ17:CZA17"/>
    <mergeCell ref="CZB17:CZC17"/>
    <mergeCell ref="CYF17:CYG17"/>
    <mergeCell ref="CYH17:CYI17"/>
    <mergeCell ref="CYJ17:CYK17"/>
    <mergeCell ref="CYL17:CYM17"/>
    <mergeCell ref="CYN17:CYO17"/>
    <mergeCell ref="CYP17:CYQ17"/>
    <mergeCell ref="CXT17:CXU17"/>
    <mergeCell ref="CXV17:CXW17"/>
    <mergeCell ref="CXX17:CXY17"/>
    <mergeCell ref="CXZ17:CYA17"/>
    <mergeCell ref="CYB17:CYC17"/>
    <mergeCell ref="CYD17:CYE17"/>
    <mergeCell ref="DAB17:DAC17"/>
    <mergeCell ref="DAD17:DAE17"/>
    <mergeCell ref="DAF17:DAG17"/>
    <mergeCell ref="DAH17:DAI17"/>
    <mergeCell ref="DAJ17:DAK17"/>
    <mergeCell ref="DAL17:DAM17"/>
    <mergeCell ref="CZP17:CZQ17"/>
    <mergeCell ref="CZR17:CZS17"/>
    <mergeCell ref="CZT17:CZU17"/>
    <mergeCell ref="CZV17:CZW17"/>
    <mergeCell ref="CZX17:CZY17"/>
    <mergeCell ref="CZZ17:DAA17"/>
    <mergeCell ref="CZD17:CZE17"/>
    <mergeCell ref="CZF17:CZG17"/>
    <mergeCell ref="CZH17:CZI17"/>
    <mergeCell ref="CZJ17:CZK17"/>
    <mergeCell ref="CZL17:CZM17"/>
    <mergeCell ref="CZN17:CZO17"/>
    <mergeCell ref="DBL17:DBM17"/>
    <mergeCell ref="DBN17:DBO17"/>
    <mergeCell ref="DBP17:DBQ17"/>
    <mergeCell ref="DBR17:DBS17"/>
    <mergeCell ref="DBT17:DBU17"/>
    <mergeCell ref="DBV17:DBW17"/>
    <mergeCell ref="DAZ17:DBA17"/>
    <mergeCell ref="DBB17:DBC17"/>
    <mergeCell ref="DBD17:DBE17"/>
    <mergeCell ref="DBF17:DBG17"/>
    <mergeCell ref="DBH17:DBI17"/>
    <mergeCell ref="DBJ17:DBK17"/>
    <mergeCell ref="DAN17:DAO17"/>
    <mergeCell ref="DAP17:DAQ17"/>
    <mergeCell ref="DAR17:DAS17"/>
    <mergeCell ref="DAT17:DAU17"/>
    <mergeCell ref="DAV17:DAW17"/>
    <mergeCell ref="DAX17:DAY17"/>
    <mergeCell ref="DCV17:DCW17"/>
    <mergeCell ref="DCX17:DCY17"/>
    <mergeCell ref="DCZ17:DDA17"/>
    <mergeCell ref="DDB17:DDC17"/>
    <mergeCell ref="DDD17:DDE17"/>
    <mergeCell ref="DDF17:DDG17"/>
    <mergeCell ref="DCJ17:DCK17"/>
    <mergeCell ref="DCL17:DCM17"/>
    <mergeCell ref="DCN17:DCO17"/>
    <mergeCell ref="DCP17:DCQ17"/>
    <mergeCell ref="DCR17:DCS17"/>
    <mergeCell ref="DCT17:DCU17"/>
    <mergeCell ref="DBX17:DBY17"/>
    <mergeCell ref="DBZ17:DCA17"/>
    <mergeCell ref="DCB17:DCC17"/>
    <mergeCell ref="DCD17:DCE17"/>
    <mergeCell ref="DCF17:DCG17"/>
    <mergeCell ref="DCH17:DCI17"/>
    <mergeCell ref="DEF17:DEG17"/>
    <mergeCell ref="DEH17:DEI17"/>
    <mergeCell ref="DEJ17:DEK17"/>
    <mergeCell ref="DEL17:DEM17"/>
    <mergeCell ref="DEN17:DEO17"/>
    <mergeCell ref="DEP17:DEQ17"/>
    <mergeCell ref="DDT17:DDU17"/>
    <mergeCell ref="DDV17:DDW17"/>
    <mergeCell ref="DDX17:DDY17"/>
    <mergeCell ref="DDZ17:DEA17"/>
    <mergeCell ref="DEB17:DEC17"/>
    <mergeCell ref="DED17:DEE17"/>
    <mergeCell ref="DDH17:DDI17"/>
    <mergeCell ref="DDJ17:DDK17"/>
    <mergeCell ref="DDL17:DDM17"/>
    <mergeCell ref="DDN17:DDO17"/>
    <mergeCell ref="DDP17:DDQ17"/>
    <mergeCell ref="DDR17:DDS17"/>
    <mergeCell ref="DFP17:DFQ17"/>
    <mergeCell ref="DFR17:DFS17"/>
    <mergeCell ref="DFT17:DFU17"/>
    <mergeCell ref="DFV17:DFW17"/>
    <mergeCell ref="DFX17:DFY17"/>
    <mergeCell ref="DFZ17:DGA17"/>
    <mergeCell ref="DFD17:DFE17"/>
    <mergeCell ref="DFF17:DFG17"/>
    <mergeCell ref="DFH17:DFI17"/>
    <mergeCell ref="DFJ17:DFK17"/>
    <mergeCell ref="DFL17:DFM17"/>
    <mergeCell ref="DFN17:DFO17"/>
    <mergeCell ref="DER17:DES17"/>
    <mergeCell ref="DET17:DEU17"/>
    <mergeCell ref="DEV17:DEW17"/>
    <mergeCell ref="DEX17:DEY17"/>
    <mergeCell ref="DEZ17:DFA17"/>
    <mergeCell ref="DFB17:DFC17"/>
    <mergeCell ref="DGZ17:DHA17"/>
    <mergeCell ref="DHB17:DHC17"/>
    <mergeCell ref="DHD17:DHE17"/>
    <mergeCell ref="DHF17:DHG17"/>
    <mergeCell ref="DHH17:DHI17"/>
    <mergeCell ref="DHJ17:DHK17"/>
    <mergeCell ref="DGN17:DGO17"/>
    <mergeCell ref="DGP17:DGQ17"/>
    <mergeCell ref="DGR17:DGS17"/>
    <mergeCell ref="DGT17:DGU17"/>
    <mergeCell ref="DGV17:DGW17"/>
    <mergeCell ref="DGX17:DGY17"/>
    <mergeCell ref="DGB17:DGC17"/>
    <mergeCell ref="DGD17:DGE17"/>
    <mergeCell ref="DGF17:DGG17"/>
    <mergeCell ref="DGH17:DGI17"/>
    <mergeCell ref="DGJ17:DGK17"/>
    <mergeCell ref="DGL17:DGM17"/>
    <mergeCell ref="DIJ17:DIK17"/>
    <mergeCell ref="DIL17:DIM17"/>
    <mergeCell ref="DIN17:DIO17"/>
    <mergeCell ref="DIP17:DIQ17"/>
    <mergeCell ref="DIR17:DIS17"/>
    <mergeCell ref="DIT17:DIU17"/>
    <mergeCell ref="DHX17:DHY17"/>
    <mergeCell ref="DHZ17:DIA17"/>
    <mergeCell ref="DIB17:DIC17"/>
    <mergeCell ref="DID17:DIE17"/>
    <mergeCell ref="DIF17:DIG17"/>
    <mergeCell ref="DIH17:DII17"/>
    <mergeCell ref="DHL17:DHM17"/>
    <mergeCell ref="DHN17:DHO17"/>
    <mergeCell ref="DHP17:DHQ17"/>
    <mergeCell ref="DHR17:DHS17"/>
    <mergeCell ref="DHT17:DHU17"/>
    <mergeCell ref="DHV17:DHW17"/>
    <mergeCell ref="DJT17:DJU17"/>
    <mergeCell ref="DJV17:DJW17"/>
    <mergeCell ref="DJX17:DJY17"/>
    <mergeCell ref="DJZ17:DKA17"/>
    <mergeCell ref="DKB17:DKC17"/>
    <mergeCell ref="DKD17:DKE17"/>
    <mergeCell ref="DJH17:DJI17"/>
    <mergeCell ref="DJJ17:DJK17"/>
    <mergeCell ref="DJL17:DJM17"/>
    <mergeCell ref="DJN17:DJO17"/>
    <mergeCell ref="DJP17:DJQ17"/>
    <mergeCell ref="DJR17:DJS17"/>
    <mergeCell ref="DIV17:DIW17"/>
    <mergeCell ref="DIX17:DIY17"/>
    <mergeCell ref="DIZ17:DJA17"/>
    <mergeCell ref="DJB17:DJC17"/>
    <mergeCell ref="DJD17:DJE17"/>
    <mergeCell ref="DJF17:DJG17"/>
    <mergeCell ref="DLD17:DLE17"/>
    <mergeCell ref="DLF17:DLG17"/>
    <mergeCell ref="DLH17:DLI17"/>
    <mergeCell ref="DLJ17:DLK17"/>
    <mergeCell ref="DLL17:DLM17"/>
    <mergeCell ref="DLN17:DLO17"/>
    <mergeCell ref="DKR17:DKS17"/>
    <mergeCell ref="DKT17:DKU17"/>
    <mergeCell ref="DKV17:DKW17"/>
    <mergeCell ref="DKX17:DKY17"/>
    <mergeCell ref="DKZ17:DLA17"/>
    <mergeCell ref="DLB17:DLC17"/>
    <mergeCell ref="DKF17:DKG17"/>
    <mergeCell ref="DKH17:DKI17"/>
    <mergeCell ref="DKJ17:DKK17"/>
    <mergeCell ref="DKL17:DKM17"/>
    <mergeCell ref="DKN17:DKO17"/>
    <mergeCell ref="DKP17:DKQ17"/>
    <mergeCell ref="DMN17:DMO17"/>
    <mergeCell ref="DMP17:DMQ17"/>
    <mergeCell ref="DMR17:DMS17"/>
    <mergeCell ref="DMT17:DMU17"/>
    <mergeCell ref="DMV17:DMW17"/>
    <mergeCell ref="DMX17:DMY17"/>
    <mergeCell ref="DMB17:DMC17"/>
    <mergeCell ref="DMD17:DME17"/>
    <mergeCell ref="DMF17:DMG17"/>
    <mergeCell ref="DMH17:DMI17"/>
    <mergeCell ref="DMJ17:DMK17"/>
    <mergeCell ref="DML17:DMM17"/>
    <mergeCell ref="DLP17:DLQ17"/>
    <mergeCell ref="DLR17:DLS17"/>
    <mergeCell ref="DLT17:DLU17"/>
    <mergeCell ref="DLV17:DLW17"/>
    <mergeCell ref="DLX17:DLY17"/>
    <mergeCell ref="DLZ17:DMA17"/>
    <mergeCell ref="DNX17:DNY17"/>
    <mergeCell ref="DNZ17:DOA17"/>
    <mergeCell ref="DOB17:DOC17"/>
    <mergeCell ref="DOD17:DOE17"/>
    <mergeCell ref="DOF17:DOG17"/>
    <mergeCell ref="DOH17:DOI17"/>
    <mergeCell ref="DNL17:DNM17"/>
    <mergeCell ref="DNN17:DNO17"/>
    <mergeCell ref="DNP17:DNQ17"/>
    <mergeCell ref="DNR17:DNS17"/>
    <mergeCell ref="DNT17:DNU17"/>
    <mergeCell ref="DNV17:DNW17"/>
    <mergeCell ref="DMZ17:DNA17"/>
    <mergeCell ref="DNB17:DNC17"/>
    <mergeCell ref="DND17:DNE17"/>
    <mergeCell ref="DNF17:DNG17"/>
    <mergeCell ref="DNH17:DNI17"/>
    <mergeCell ref="DNJ17:DNK17"/>
    <mergeCell ref="DPH17:DPI17"/>
    <mergeCell ref="DPJ17:DPK17"/>
    <mergeCell ref="DPL17:DPM17"/>
    <mergeCell ref="DPN17:DPO17"/>
    <mergeCell ref="DPP17:DPQ17"/>
    <mergeCell ref="DPR17:DPS17"/>
    <mergeCell ref="DOV17:DOW17"/>
    <mergeCell ref="DOX17:DOY17"/>
    <mergeCell ref="DOZ17:DPA17"/>
    <mergeCell ref="DPB17:DPC17"/>
    <mergeCell ref="DPD17:DPE17"/>
    <mergeCell ref="DPF17:DPG17"/>
    <mergeCell ref="DOJ17:DOK17"/>
    <mergeCell ref="DOL17:DOM17"/>
    <mergeCell ref="DON17:DOO17"/>
    <mergeCell ref="DOP17:DOQ17"/>
    <mergeCell ref="DOR17:DOS17"/>
    <mergeCell ref="DOT17:DOU17"/>
    <mergeCell ref="DQR17:DQS17"/>
    <mergeCell ref="DQT17:DQU17"/>
    <mergeCell ref="DQV17:DQW17"/>
    <mergeCell ref="DQX17:DQY17"/>
    <mergeCell ref="DQZ17:DRA17"/>
    <mergeCell ref="DRB17:DRC17"/>
    <mergeCell ref="DQF17:DQG17"/>
    <mergeCell ref="DQH17:DQI17"/>
    <mergeCell ref="DQJ17:DQK17"/>
    <mergeCell ref="DQL17:DQM17"/>
    <mergeCell ref="DQN17:DQO17"/>
    <mergeCell ref="DQP17:DQQ17"/>
    <mergeCell ref="DPT17:DPU17"/>
    <mergeCell ref="DPV17:DPW17"/>
    <mergeCell ref="DPX17:DPY17"/>
    <mergeCell ref="DPZ17:DQA17"/>
    <mergeCell ref="DQB17:DQC17"/>
    <mergeCell ref="DQD17:DQE17"/>
    <mergeCell ref="DSB17:DSC17"/>
    <mergeCell ref="DSD17:DSE17"/>
    <mergeCell ref="DSF17:DSG17"/>
    <mergeCell ref="DSH17:DSI17"/>
    <mergeCell ref="DSJ17:DSK17"/>
    <mergeCell ref="DSL17:DSM17"/>
    <mergeCell ref="DRP17:DRQ17"/>
    <mergeCell ref="DRR17:DRS17"/>
    <mergeCell ref="DRT17:DRU17"/>
    <mergeCell ref="DRV17:DRW17"/>
    <mergeCell ref="DRX17:DRY17"/>
    <mergeCell ref="DRZ17:DSA17"/>
    <mergeCell ref="DRD17:DRE17"/>
    <mergeCell ref="DRF17:DRG17"/>
    <mergeCell ref="DRH17:DRI17"/>
    <mergeCell ref="DRJ17:DRK17"/>
    <mergeCell ref="DRL17:DRM17"/>
    <mergeCell ref="DRN17:DRO17"/>
    <mergeCell ref="DTL17:DTM17"/>
    <mergeCell ref="DTN17:DTO17"/>
    <mergeCell ref="DTP17:DTQ17"/>
    <mergeCell ref="DTR17:DTS17"/>
    <mergeCell ref="DTT17:DTU17"/>
    <mergeCell ref="DTV17:DTW17"/>
    <mergeCell ref="DSZ17:DTA17"/>
    <mergeCell ref="DTB17:DTC17"/>
    <mergeCell ref="DTD17:DTE17"/>
    <mergeCell ref="DTF17:DTG17"/>
    <mergeCell ref="DTH17:DTI17"/>
    <mergeCell ref="DTJ17:DTK17"/>
    <mergeCell ref="DSN17:DSO17"/>
    <mergeCell ref="DSP17:DSQ17"/>
    <mergeCell ref="DSR17:DSS17"/>
    <mergeCell ref="DST17:DSU17"/>
    <mergeCell ref="DSV17:DSW17"/>
    <mergeCell ref="DSX17:DSY17"/>
    <mergeCell ref="DUV17:DUW17"/>
    <mergeCell ref="DUX17:DUY17"/>
    <mergeCell ref="DUZ17:DVA17"/>
    <mergeCell ref="DVB17:DVC17"/>
    <mergeCell ref="DVD17:DVE17"/>
    <mergeCell ref="DVF17:DVG17"/>
    <mergeCell ref="DUJ17:DUK17"/>
    <mergeCell ref="DUL17:DUM17"/>
    <mergeCell ref="DUN17:DUO17"/>
    <mergeCell ref="DUP17:DUQ17"/>
    <mergeCell ref="DUR17:DUS17"/>
    <mergeCell ref="DUT17:DUU17"/>
    <mergeCell ref="DTX17:DTY17"/>
    <mergeCell ref="DTZ17:DUA17"/>
    <mergeCell ref="DUB17:DUC17"/>
    <mergeCell ref="DUD17:DUE17"/>
    <mergeCell ref="DUF17:DUG17"/>
    <mergeCell ref="DUH17:DUI17"/>
    <mergeCell ref="DWF17:DWG17"/>
    <mergeCell ref="DWH17:DWI17"/>
    <mergeCell ref="DWJ17:DWK17"/>
    <mergeCell ref="DWL17:DWM17"/>
    <mergeCell ref="DWN17:DWO17"/>
    <mergeCell ref="DWP17:DWQ17"/>
    <mergeCell ref="DVT17:DVU17"/>
    <mergeCell ref="DVV17:DVW17"/>
    <mergeCell ref="DVX17:DVY17"/>
    <mergeCell ref="DVZ17:DWA17"/>
    <mergeCell ref="DWB17:DWC17"/>
    <mergeCell ref="DWD17:DWE17"/>
    <mergeCell ref="DVH17:DVI17"/>
    <mergeCell ref="DVJ17:DVK17"/>
    <mergeCell ref="DVL17:DVM17"/>
    <mergeCell ref="DVN17:DVO17"/>
    <mergeCell ref="DVP17:DVQ17"/>
    <mergeCell ref="DVR17:DVS17"/>
    <mergeCell ref="DXP17:DXQ17"/>
    <mergeCell ref="DXR17:DXS17"/>
    <mergeCell ref="DXT17:DXU17"/>
    <mergeCell ref="DXV17:DXW17"/>
    <mergeCell ref="DXX17:DXY17"/>
    <mergeCell ref="DXZ17:DYA17"/>
    <mergeCell ref="DXD17:DXE17"/>
    <mergeCell ref="DXF17:DXG17"/>
    <mergeCell ref="DXH17:DXI17"/>
    <mergeCell ref="DXJ17:DXK17"/>
    <mergeCell ref="DXL17:DXM17"/>
    <mergeCell ref="DXN17:DXO17"/>
    <mergeCell ref="DWR17:DWS17"/>
    <mergeCell ref="DWT17:DWU17"/>
    <mergeCell ref="DWV17:DWW17"/>
    <mergeCell ref="DWX17:DWY17"/>
    <mergeCell ref="DWZ17:DXA17"/>
    <mergeCell ref="DXB17:DXC17"/>
    <mergeCell ref="DYZ17:DZA17"/>
    <mergeCell ref="DZB17:DZC17"/>
    <mergeCell ref="DZD17:DZE17"/>
    <mergeCell ref="DZF17:DZG17"/>
    <mergeCell ref="DZH17:DZI17"/>
    <mergeCell ref="DZJ17:DZK17"/>
    <mergeCell ref="DYN17:DYO17"/>
    <mergeCell ref="DYP17:DYQ17"/>
    <mergeCell ref="DYR17:DYS17"/>
    <mergeCell ref="DYT17:DYU17"/>
    <mergeCell ref="DYV17:DYW17"/>
    <mergeCell ref="DYX17:DYY17"/>
    <mergeCell ref="DYB17:DYC17"/>
    <mergeCell ref="DYD17:DYE17"/>
    <mergeCell ref="DYF17:DYG17"/>
    <mergeCell ref="DYH17:DYI17"/>
    <mergeCell ref="DYJ17:DYK17"/>
    <mergeCell ref="DYL17:DYM17"/>
    <mergeCell ref="EAJ17:EAK17"/>
    <mergeCell ref="EAL17:EAM17"/>
    <mergeCell ref="EAN17:EAO17"/>
    <mergeCell ref="EAP17:EAQ17"/>
    <mergeCell ref="EAR17:EAS17"/>
    <mergeCell ref="EAT17:EAU17"/>
    <mergeCell ref="DZX17:DZY17"/>
    <mergeCell ref="DZZ17:EAA17"/>
    <mergeCell ref="EAB17:EAC17"/>
    <mergeCell ref="EAD17:EAE17"/>
    <mergeCell ref="EAF17:EAG17"/>
    <mergeCell ref="EAH17:EAI17"/>
    <mergeCell ref="DZL17:DZM17"/>
    <mergeCell ref="DZN17:DZO17"/>
    <mergeCell ref="DZP17:DZQ17"/>
    <mergeCell ref="DZR17:DZS17"/>
    <mergeCell ref="DZT17:DZU17"/>
    <mergeCell ref="DZV17:DZW17"/>
    <mergeCell ref="EBT17:EBU17"/>
    <mergeCell ref="EBV17:EBW17"/>
    <mergeCell ref="EBX17:EBY17"/>
    <mergeCell ref="EBZ17:ECA17"/>
    <mergeCell ref="ECB17:ECC17"/>
    <mergeCell ref="ECD17:ECE17"/>
    <mergeCell ref="EBH17:EBI17"/>
    <mergeCell ref="EBJ17:EBK17"/>
    <mergeCell ref="EBL17:EBM17"/>
    <mergeCell ref="EBN17:EBO17"/>
    <mergeCell ref="EBP17:EBQ17"/>
    <mergeCell ref="EBR17:EBS17"/>
    <mergeCell ref="EAV17:EAW17"/>
    <mergeCell ref="EAX17:EAY17"/>
    <mergeCell ref="EAZ17:EBA17"/>
    <mergeCell ref="EBB17:EBC17"/>
    <mergeCell ref="EBD17:EBE17"/>
    <mergeCell ref="EBF17:EBG17"/>
    <mergeCell ref="EDD17:EDE17"/>
    <mergeCell ref="EDF17:EDG17"/>
    <mergeCell ref="EDH17:EDI17"/>
    <mergeCell ref="EDJ17:EDK17"/>
    <mergeCell ref="EDL17:EDM17"/>
    <mergeCell ref="EDN17:EDO17"/>
    <mergeCell ref="ECR17:ECS17"/>
    <mergeCell ref="ECT17:ECU17"/>
    <mergeCell ref="ECV17:ECW17"/>
    <mergeCell ref="ECX17:ECY17"/>
    <mergeCell ref="ECZ17:EDA17"/>
    <mergeCell ref="EDB17:EDC17"/>
    <mergeCell ref="ECF17:ECG17"/>
    <mergeCell ref="ECH17:ECI17"/>
    <mergeCell ref="ECJ17:ECK17"/>
    <mergeCell ref="ECL17:ECM17"/>
    <mergeCell ref="ECN17:ECO17"/>
    <mergeCell ref="ECP17:ECQ17"/>
    <mergeCell ref="EEN17:EEO17"/>
    <mergeCell ref="EEP17:EEQ17"/>
    <mergeCell ref="EER17:EES17"/>
    <mergeCell ref="EET17:EEU17"/>
    <mergeCell ref="EEV17:EEW17"/>
    <mergeCell ref="EEX17:EEY17"/>
    <mergeCell ref="EEB17:EEC17"/>
    <mergeCell ref="EED17:EEE17"/>
    <mergeCell ref="EEF17:EEG17"/>
    <mergeCell ref="EEH17:EEI17"/>
    <mergeCell ref="EEJ17:EEK17"/>
    <mergeCell ref="EEL17:EEM17"/>
    <mergeCell ref="EDP17:EDQ17"/>
    <mergeCell ref="EDR17:EDS17"/>
    <mergeCell ref="EDT17:EDU17"/>
    <mergeCell ref="EDV17:EDW17"/>
    <mergeCell ref="EDX17:EDY17"/>
    <mergeCell ref="EDZ17:EEA17"/>
    <mergeCell ref="EFX17:EFY17"/>
    <mergeCell ref="EFZ17:EGA17"/>
    <mergeCell ref="EGB17:EGC17"/>
    <mergeCell ref="EGD17:EGE17"/>
    <mergeCell ref="EGF17:EGG17"/>
    <mergeCell ref="EGH17:EGI17"/>
    <mergeCell ref="EFL17:EFM17"/>
    <mergeCell ref="EFN17:EFO17"/>
    <mergeCell ref="EFP17:EFQ17"/>
    <mergeCell ref="EFR17:EFS17"/>
    <mergeCell ref="EFT17:EFU17"/>
    <mergeCell ref="EFV17:EFW17"/>
    <mergeCell ref="EEZ17:EFA17"/>
    <mergeCell ref="EFB17:EFC17"/>
    <mergeCell ref="EFD17:EFE17"/>
    <mergeCell ref="EFF17:EFG17"/>
    <mergeCell ref="EFH17:EFI17"/>
    <mergeCell ref="EFJ17:EFK17"/>
    <mergeCell ref="EHH17:EHI17"/>
    <mergeCell ref="EHJ17:EHK17"/>
    <mergeCell ref="EHL17:EHM17"/>
    <mergeCell ref="EHN17:EHO17"/>
    <mergeCell ref="EHP17:EHQ17"/>
    <mergeCell ref="EHR17:EHS17"/>
    <mergeCell ref="EGV17:EGW17"/>
    <mergeCell ref="EGX17:EGY17"/>
    <mergeCell ref="EGZ17:EHA17"/>
    <mergeCell ref="EHB17:EHC17"/>
    <mergeCell ref="EHD17:EHE17"/>
    <mergeCell ref="EHF17:EHG17"/>
    <mergeCell ref="EGJ17:EGK17"/>
    <mergeCell ref="EGL17:EGM17"/>
    <mergeCell ref="EGN17:EGO17"/>
    <mergeCell ref="EGP17:EGQ17"/>
    <mergeCell ref="EGR17:EGS17"/>
    <mergeCell ref="EGT17:EGU17"/>
    <mergeCell ref="EIR17:EIS17"/>
    <mergeCell ref="EIT17:EIU17"/>
    <mergeCell ref="EIV17:EIW17"/>
    <mergeCell ref="EIX17:EIY17"/>
    <mergeCell ref="EIZ17:EJA17"/>
    <mergeCell ref="EJB17:EJC17"/>
    <mergeCell ref="EIF17:EIG17"/>
    <mergeCell ref="EIH17:EII17"/>
    <mergeCell ref="EIJ17:EIK17"/>
    <mergeCell ref="EIL17:EIM17"/>
    <mergeCell ref="EIN17:EIO17"/>
    <mergeCell ref="EIP17:EIQ17"/>
    <mergeCell ref="EHT17:EHU17"/>
    <mergeCell ref="EHV17:EHW17"/>
    <mergeCell ref="EHX17:EHY17"/>
    <mergeCell ref="EHZ17:EIA17"/>
    <mergeCell ref="EIB17:EIC17"/>
    <mergeCell ref="EID17:EIE17"/>
    <mergeCell ref="EKB17:EKC17"/>
    <mergeCell ref="EKD17:EKE17"/>
    <mergeCell ref="EKF17:EKG17"/>
    <mergeCell ref="EKH17:EKI17"/>
    <mergeCell ref="EKJ17:EKK17"/>
    <mergeCell ref="EKL17:EKM17"/>
    <mergeCell ref="EJP17:EJQ17"/>
    <mergeCell ref="EJR17:EJS17"/>
    <mergeCell ref="EJT17:EJU17"/>
    <mergeCell ref="EJV17:EJW17"/>
    <mergeCell ref="EJX17:EJY17"/>
    <mergeCell ref="EJZ17:EKA17"/>
    <mergeCell ref="EJD17:EJE17"/>
    <mergeCell ref="EJF17:EJG17"/>
    <mergeCell ref="EJH17:EJI17"/>
    <mergeCell ref="EJJ17:EJK17"/>
    <mergeCell ref="EJL17:EJM17"/>
    <mergeCell ref="EJN17:EJO17"/>
    <mergeCell ref="ELL17:ELM17"/>
    <mergeCell ref="ELN17:ELO17"/>
    <mergeCell ref="ELP17:ELQ17"/>
    <mergeCell ref="ELR17:ELS17"/>
    <mergeCell ref="ELT17:ELU17"/>
    <mergeCell ref="ELV17:ELW17"/>
    <mergeCell ref="EKZ17:ELA17"/>
    <mergeCell ref="ELB17:ELC17"/>
    <mergeCell ref="ELD17:ELE17"/>
    <mergeCell ref="ELF17:ELG17"/>
    <mergeCell ref="ELH17:ELI17"/>
    <mergeCell ref="ELJ17:ELK17"/>
    <mergeCell ref="EKN17:EKO17"/>
    <mergeCell ref="EKP17:EKQ17"/>
    <mergeCell ref="EKR17:EKS17"/>
    <mergeCell ref="EKT17:EKU17"/>
    <mergeCell ref="EKV17:EKW17"/>
    <mergeCell ref="EKX17:EKY17"/>
    <mergeCell ref="EMV17:EMW17"/>
    <mergeCell ref="EMX17:EMY17"/>
    <mergeCell ref="EMZ17:ENA17"/>
    <mergeCell ref="ENB17:ENC17"/>
    <mergeCell ref="END17:ENE17"/>
    <mergeCell ref="ENF17:ENG17"/>
    <mergeCell ref="EMJ17:EMK17"/>
    <mergeCell ref="EML17:EMM17"/>
    <mergeCell ref="EMN17:EMO17"/>
    <mergeCell ref="EMP17:EMQ17"/>
    <mergeCell ref="EMR17:EMS17"/>
    <mergeCell ref="EMT17:EMU17"/>
    <mergeCell ref="ELX17:ELY17"/>
    <mergeCell ref="ELZ17:EMA17"/>
    <mergeCell ref="EMB17:EMC17"/>
    <mergeCell ref="EMD17:EME17"/>
    <mergeCell ref="EMF17:EMG17"/>
    <mergeCell ref="EMH17:EMI17"/>
    <mergeCell ref="EOF17:EOG17"/>
    <mergeCell ref="EOH17:EOI17"/>
    <mergeCell ref="EOJ17:EOK17"/>
    <mergeCell ref="EOL17:EOM17"/>
    <mergeCell ref="EON17:EOO17"/>
    <mergeCell ref="EOP17:EOQ17"/>
    <mergeCell ref="ENT17:ENU17"/>
    <mergeCell ref="ENV17:ENW17"/>
    <mergeCell ref="ENX17:ENY17"/>
    <mergeCell ref="ENZ17:EOA17"/>
    <mergeCell ref="EOB17:EOC17"/>
    <mergeCell ref="EOD17:EOE17"/>
    <mergeCell ref="ENH17:ENI17"/>
    <mergeCell ref="ENJ17:ENK17"/>
    <mergeCell ref="ENL17:ENM17"/>
    <mergeCell ref="ENN17:ENO17"/>
    <mergeCell ref="ENP17:ENQ17"/>
    <mergeCell ref="ENR17:ENS17"/>
    <mergeCell ref="EPP17:EPQ17"/>
    <mergeCell ref="EPR17:EPS17"/>
    <mergeCell ref="EPT17:EPU17"/>
    <mergeCell ref="EPV17:EPW17"/>
    <mergeCell ref="EPX17:EPY17"/>
    <mergeCell ref="EPZ17:EQA17"/>
    <mergeCell ref="EPD17:EPE17"/>
    <mergeCell ref="EPF17:EPG17"/>
    <mergeCell ref="EPH17:EPI17"/>
    <mergeCell ref="EPJ17:EPK17"/>
    <mergeCell ref="EPL17:EPM17"/>
    <mergeCell ref="EPN17:EPO17"/>
    <mergeCell ref="EOR17:EOS17"/>
    <mergeCell ref="EOT17:EOU17"/>
    <mergeCell ref="EOV17:EOW17"/>
    <mergeCell ref="EOX17:EOY17"/>
    <mergeCell ref="EOZ17:EPA17"/>
    <mergeCell ref="EPB17:EPC17"/>
    <mergeCell ref="EQZ17:ERA17"/>
    <mergeCell ref="ERB17:ERC17"/>
    <mergeCell ref="ERD17:ERE17"/>
    <mergeCell ref="ERF17:ERG17"/>
    <mergeCell ref="ERH17:ERI17"/>
    <mergeCell ref="ERJ17:ERK17"/>
    <mergeCell ref="EQN17:EQO17"/>
    <mergeCell ref="EQP17:EQQ17"/>
    <mergeCell ref="EQR17:EQS17"/>
    <mergeCell ref="EQT17:EQU17"/>
    <mergeCell ref="EQV17:EQW17"/>
    <mergeCell ref="EQX17:EQY17"/>
    <mergeCell ref="EQB17:EQC17"/>
    <mergeCell ref="EQD17:EQE17"/>
    <mergeCell ref="EQF17:EQG17"/>
    <mergeCell ref="EQH17:EQI17"/>
    <mergeCell ref="EQJ17:EQK17"/>
    <mergeCell ref="EQL17:EQM17"/>
    <mergeCell ref="ESJ17:ESK17"/>
    <mergeCell ref="ESL17:ESM17"/>
    <mergeCell ref="ESN17:ESO17"/>
    <mergeCell ref="ESP17:ESQ17"/>
    <mergeCell ref="ESR17:ESS17"/>
    <mergeCell ref="EST17:ESU17"/>
    <mergeCell ref="ERX17:ERY17"/>
    <mergeCell ref="ERZ17:ESA17"/>
    <mergeCell ref="ESB17:ESC17"/>
    <mergeCell ref="ESD17:ESE17"/>
    <mergeCell ref="ESF17:ESG17"/>
    <mergeCell ref="ESH17:ESI17"/>
    <mergeCell ref="ERL17:ERM17"/>
    <mergeCell ref="ERN17:ERO17"/>
    <mergeCell ref="ERP17:ERQ17"/>
    <mergeCell ref="ERR17:ERS17"/>
    <mergeCell ref="ERT17:ERU17"/>
    <mergeCell ref="ERV17:ERW17"/>
    <mergeCell ref="ETT17:ETU17"/>
    <mergeCell ref="ETV17:ETW17"/>
    <mergeCell ref="ETX17:ETY17"/>
    <mergeCell ref="ETZ17:EUA17"/>
    <mergeCell ref="EUB17:EUC17"/>
    <mergeCell ref="EUD17:EUE17"/>
    <mergeCell ref="ETH17:ETI17"/>
    <mergeCell ref="ETJ17:ETK17"/>
    <mergeCell ref="ETL17:ETM17"/>
    <mergeCell ref="ETN17:ETO17"/>
    <mergeCell ref="ETP17:ETQ17"/>
    <mergeCell ref="ETR17:ETS17"/>
    <mergeCell ref="ESV17:ESW17"/>
    <mergeCell ref="ESX17:ESY17"/>
    <mergeCell ref="ESZ17:ETA17"/>
    <mergeCell ref="ETB17:ETC17"/>
    <mergeCell ref="ETD17:ETE17"/>
    <mergeCell ref="ETF17:ETG17"/>
    <mergeCell ref="EVD17:EVE17"/>
    <mergeCell ref="EVF17:EVG17"/>
    <mergeCell ref="EVH17:EVI17"/>
    <mergeCell ref="EVJ17:EVK17"/>
    <mergeCell ref="EVL17:EVM17"/>
    <mergeCell ref="EVN17:EVO17"/>
    <mergeCell ref="EUR17:EUS17"/>
    <mergeCell ref="EUT17:EUU17"/>
    <mergeCell ref="EUV17:EUW17"/>
    <mergeCell ref="EUX17:EUY17"/>
    <mergeCell ref="EUZ17:EVA17"/>
    <mergeCell ref="EVB17:EVC17"/>
    <mergeCell ref="EUF17:EUG17"/>
    <mergeCell ref="EUH17:EUI17"/>
    <mergeCell ref="EUJ17:EUK17"/>
    <mergeCell ref="EUL17:EUM17"/>
    <mergeCell ref="EUN17:EUO17"/>
    <mergeCell ref="EUP17:EUQ17"/>
    <mergeCell ref="EWN17:EWO17"/>
    <mergeCell ref="EWP17:EWQ17"/>
    <mergeCell ref="EWR17:EWS17"/>
    <mergeCell ref="EWT17:EWU17"/>
    <mergeCell ref="EWV17:EWW17"/>
    <mergeCell ref="EWX17:EWY17"/>
    <mergeCell ref="EWB17:EWC17"/>
    <mergeCell ref="EWD17:EWE17"/>
    <mergeCell ref="EWF17:EWG17"/>
    <mergeCell ref="EWH17:EWI17"/>
    <mergeCell ref="EWJ17:EWK17"/>
    <mergeCell ref="EWL17:EWM17"/>
    <mergeCell ref="EVP17:EVQ17"/>
    <mergeCell ref="EVR17:EVS17"/>
    <mergeCell ref="EVT17:EVU17"/>
    <mergeCell ref="EVV17:EVW17"/>
    <mergeCell ref="EVX17:EVY17"/>
    <mergeCell ref="EVZ17:EWA17"/>
    <mergeCell ref="EXX17:EXY17"/>
    <mergeCell ref="EXZ17:EYA17"/>
    <mergeCell ref="EYB17:EYC17"/>
    <mergeCell ref="EYD17:EYE17"/>
    <mergeCell ref="EYF17:EYG17"/>
    <mergeCell ref="EYH17:EYI17"/>
    <mergeCell ref="EXL17:EXM17"/>
    <mergeCell ref="EXN17:EXO17"/>
    <mergeCell ref="EXP17:EXQ17"/>
    <mergeCell ref="EXR17:EXS17"/>
    <mergeCell ref="EXT17:EXU17"/>
    <mergeCell ref="EXV17:EXW17"/>
    <mergeCell ref="EWZ17:EXA17"/>
    <mergeCell ref="EXB17:EXC17"/>
    <mergeCell ref="EXD17:EXE17"/>
    <mergeCell ref="EXF17:EXG17"/>
    <mergeCell ref="EXH17:EXI17"/>
    <mergeCell ref="EXJ17:EXK17"/>
    <mergeCell ref="EZH17:EZI17"/>
    <mergeCell ref="EZJ17:EZK17"/>
    <mergeCell ref="EZL17:EZM17"/>
    <mergeCell ref="EZN17:EZO17"/>
    <mergeCell ref="EZP17:EZQ17"/>
    <mergeCell ref="EZR17:EZS17"/>
    <mergeCell ref="EYV17:EYW17"/>
    <mergeCell ref="EYX17:EYY17"/>
    <mergeCell ref="EYZ17:EZA17"/>
    <mergeCell ref="EZB17:EZC17"/>
    <mergeCell ref="EZD17:EZE17"/>
    <mergeCell ref="EZF17:EZG17"/>
    <mergeCell ref="EYJ17:EYK17"/>
    <mergeCell ref="EYL17:EYM17"/>
    <mergeCell ref="EYN17:EYO17"/>
    <mergeCell ref="EYP17:EYQ17"/>
    <mergeCell ref="EYR17:EYS17"/>
    <mergeCell ref="EYT17:EYU17"/>
    <mergeCell ref="FAR17:FAS17"/>
    <mergeCell ref="FAT17:FAU17"/>
    <mergeCell ref="FAV17:FAW17"/>
    <mergeCell ref="FAX17:FAY17"/>
    <mergeCell ref="FAZ17:FBA17"/>
    <mergeCell ref="FBB17:FBC17"/>
    <mergeCell ref="FAF17:FAG17"/>
    <mergeCell ref="FAH17:FAI17"/>
    <mergeCell ref="FAJ17:FAK17"/>
    <mergeCell ref="FAL17:FAM17"/>
    <mergeCell ref="FAN17:FAO17"/>
    <mergeCell ref="FAP17:FAQ17"/>
    <mergeCell ref="EZT17:EZU17"/>
    <mergeCell ref="EZV17:EZW17"/>
    <mergeCell ref="EZX17:EZY17"/>
    <mergeCell ref="EZZ17:FAA17"/>
    <mergeCell ref="FAB17:FAC17"/>
    <mergeCell ref="FAD17:FAE17"/>
    <mergeCell ref="FCB17:FCC17"/>
    <mergeCell ref="FCD17:FCE17"/>
    <mergeCell ref="FCF17:FCG17"/>
    <mergeCell ref="FCH17:FCI17"/>
    <mergeCell ref="FCJ17:FCK17"/>
    <mergeCell ref="FCL17:FCM17"/>
    <mergeCell ref="FBP17:FBQ17"/>
    <mergeCell ref="FBR17:FBS17"/>
    <mergeCell ref="FBT17:FBU17"/>
    <mergeCell ref="FBV17:FBW17"/>
    <mergeCell ref="FBX17:FBY17"/>
    <mergeCell ref="FBZ17:FCA17"/>
    <mergeCell ref="FBD17:FBE17"/>
    <mergeCell ref="FBF17:FBG17"/>
    <mergeCell ref="FBH17:FBI17"/>
    <mergeCell ref="FBJ17:FBK17"/>
    <mergeCell ref="FBL17:FBM17"/>
    <mergeCell ref="FBN17:FBO17"/>
    <mergeCell ref="FDL17:FDM17"/>
    <mergeCell ref="FDN17:FDO17"/>
    <mergeCell ref="FDP17:FDQ17"/>
    <mergeCell ref="FDR17:FDS17"/>
    <mergeCell ref="FDT17:FDU17"/>
    <mergeCell ref="FDV17:FDW17"/>
    <mergeCell ref="FCZ17:FDA17"/>
    <mergeCell ref="FDB17:FDC17"/>
    <mergeCell ref="FDD17:FDE17"/>
    <mergeCell ref="FDF17:FDG17"/>
    <mergeCell ref="FDH17:FDI17"/>
    <mergeCell ref="FDJ17:FDK17"/>
    <mergeCell ref="FCN17:FCO17"/>
    <mergeCell ref="FCP17:FCQ17"/>
    <mergeCell ref="FCR17:FCS17"/>
    <mergeCell ref="FCT17:FCU17"/>
    <mergeCell ref="FCV17:FCW17"/>
    <mergeCell ref="FCX17:FCY17"/>
    <mergeCell ref="FEV17:FEW17"/>
    <mergeCell ref="FEX17:FEY17"/>
    <mergeCell ref="FEZ17:FFA17"/>
    <mergeCell ref="FFB17:FFC17"/>
    <mergeCell ref="FFD17:FFE17"/>
    <mergeCell ref="FFF17:FFG17"/>
    <mergeCell ref="FEJ17:FEK17"/>
    <mergeCell ref="FEL17:FEM17"/>
    <mergeCell ref="FEN17:FEO17"/>
    <mergeCell ref="FEP17:FEQ17"/>
    <mergeCell ref="FER17:FES17"/>
    <mergeCell ref="FET17:FEU17"/>
    <mergeCell ref="FDX17:FDY17"/>
    <mergeCell ref="FDZ17:FEA17"/>
    <mergeCell ref="FEB17:FEC17"/>
    <mergeCell ref="FED17:FEE17"/>
    <mergeCell ref="FEF17:FEG17"/>
    <mergeCell ref="FEH17:FEI17"/>
    <mergeCell ref="FGF17:FGG17"/>
    <mergeCell ref="FGH17:FGI17"/>
    <mergeCell ref="FGJ17:FGK17"/>
    <mergeCell ref="FGL17:FGM17"/>
    <mergeCell ref="FGN17:FGO17"/>
    <mergeCell ref="FGP17:FGQ17"/>
    <mergeCell ref="FFT17:FFU17"/>
    <mergeCell ref="FFV17:FFW17"/>
    <mergeCell ref="FFX17:FFY17"/>
    <mergeCell ref="FFZ17:FGA17"/>
    <mergeCell ref="FGB17:FGC17"/>
    <mergeCell ref="FGD17:FGE17"/>
    <mergeCell ref="FFH17:FFI17"/>
    <mergeCell ref="FFJ17:FFK17"/>
    <mergeCell ref="FFL17:FFM17"/>
    <mergeCell ref="FFN17:FFO17"/>
    <mergeCell ref="FFP17:FFQ17"/>
    <mergeCell ref="FFR17:FFS17"/>
    <mergeCell ref="FHP17:FHQ17"/>
    <mergeCell ref="FHR17:FHS17"/>
    <mergeCell ref="FHT17:FHU17"/>
    <mergeCell ref="FHV17:FHW17"/>
    <mergeCell ref="FHX17:FHY17"/>
    <mergeCell ref="FHZ17:FIA17"/>
    <mergeCell ref="FHD17:FHE17"/>
    <mergeCell ref="FHF17:FHG17"/>
    <mergeCell ref="FHH17:FHI17"/>
    <mergeCell ref="FHJ17:FHK17"/>
    <mergeCell ref="FHL17:FHM17"/>
    <mergeCell ref="FHN17:FHO17"/>
    <mergeCell ref="FGR17:FGS17"/>
    <mergeCell ref="FGT17:FGU17"/>
    <mergeCell ref="FGV17:FGW17"/>
    <mergeCell ref="FGX17:FGY17"/>
    <mergeCell ref="FGZ17:FHA17"/>
    <mergeCell ref="FHB17:FHC17"/>
    <mergeCell ref="FIZ17:FJA17"/>
    <mergeCell ref="FJB17:FJC17"/>
    <mergeCell ref="FJD17:FJE17"/>
    <mergeCell ref="FJF17:FJG17"/>
    <mergeCell ref="FJH17:FJI17"/>
    <mergeCell ref="FJJ17:FJK17"/>
    <mergeCell ref="FIN17:FIO17"/>
    <mergeCell ref="FIP17:FIQ17"/>
    <mergeCell ref="FIR17:FIS17"/>
    <mergeCell ref="FIT17:FIU17"/>
    <mergeCell ref="FIV17:FIW17"/>
    <mergeCell ref="FIX17:FIY17"/>
    <mergeCell ref="FIB17:FIC17"/>
    <mergeCell ref="FID17:FIE17"/>
    <mergeCell ref="FIF17:FIG17"/>
    <mergeCell ref="FIH17:FII17"/>
    <mergeCell ref="FIJ17:FIK17"/>
    <mergeCell ref="FIL17:FIM17"/>
    <mergeCell ref="FKJ17:FKK17"/>
    <mergeCell ref="FKL17:FKM17"/>
    <mergeCell ref="FKN17:FKO17"/>
    <mergeCell ref="FKP17:FKQ17"/>
    <mergeCell ref="FKR17:FKS17"/>
    <mergeCell ref="FKT17:FKU17"/>
    <mergeCell ref="FJX17:FJY17"/>
    <mergeCell ref="FJZ17:FKA17"/>
    <mergeCell ref="FKB17:FKC17"/>
    <mergeCell ref="FKD17:FKE17"/>
    <mergeCell ref="FKF17:FKG17"/>
    <mergeCell ref="FKH17:FKI17"/>
    <mergeCell ref="FJL17:FJM17"/>
    <mergeCell ref="FJN17:FJO17"/>
    <mergeCell ref="FJP17:FJQ17"/>
    <mergeCell ref="FJR17:FJS17"/>
    <mergeCell ref="FJT17:FJU17"/>
    <mergeCell ref="FJV17:FJW17"/>
    <mergeCell ref="FLT17:FLU17"/>
    <mergeCell ref="FLV17:FLW17"/>
    <mergeCell ref="FLX17:FLY17"/>
    <mergeCell ref="FLZ17:FMA17"/>
    <mergeCell ref="FMB17:FMC17"/>
    <mergeCell ref="FMD17:FME17"/>
    <mergeCell ref="FLH17:FLI17"/>
    <mergeCell ref="FLJ17:FLK17"/>
    <mergeCell ref="FLL17:FLM17"/>
    <mergeCell ref="FLN17:FLO17"/>
    <mergeCell ref="FLP17:FLQ17"/>
    <mergeCell ref="FLR17:FLS17"/>
    <mergeCell ref="FKV17:FKW17"/>
    <mergeCell ref="FKX17:FKY17"/>
    <mergeCell ref="FKZ17:FLA17"/>
    <mergeCell ref="FLB17:FLC17"/>
    <mergeCell ref="FLD17:FLE17"/>
    <mergeCell ref="FLF17:FLG17"/>
    <mergeCell ref="FND17:FNE17"/>
    <mergeCell ref="FNF17:FNG17"/>
    <mergeCell ref="FNH17:FNI17"/>
    <mergeCell ref="FNJ17:FNK17"/>
    <mergeCell ref="FNL17:FNM17"/>
    <mergeCell ref="FNN17:FNO17"/>
    <mergeCell ref="FMR17:FMS17"/>
    <mergeCell ref="FMT17:FMU17"/>
    <mergeCell ref="FMV17:FMW17"/>
    <mergeCell ref="FMX17:FMY17"/>
    <mergeCell ref="FMZ17:FNA17"/>
    <mergeCell ref="FNB17:FNC17"/>
    <mergeCell ref="FMF17:FMG17"/>
    <mergeCell ref="FMH17:FMI17"/>
    <mergeCell ref="FMJ17:FMK17"/>
    <mergeCell ref="FML17:FMM17"/>
    <mergeCell ref="FMN17:FMO17"/>
    <mergeCell ref="FMP17:FMQ17"/>
    <mergeCell ref="FON17:FOO17"/>
    <mergeCell ref="FOP17:FOQ17"/>
    <mergeCell ref="FOR17:FOS17"/>
    <mergeCell ref="FOT17:FOU17"/>
    <mergeCell ref="FOV17:FOW17"/>
    <mergeCell ref="FOX17:FOY17"/>
    <mergeCell ref="FOB17:FOC17"/>
    <mergeCell ref="FOD17:FOE17"/>
    <mergeCell ref="FOF17:FOG17"/>
    <mergeCell ref="FOH17:FOI17"/>
    <mergeCell ref="FOJ17:FOK17"/>
    <mergeCell ref="FOL17:FOM17"/>
    <mergeCell ref="FNP17:FNQ17"/>
    <mergeCell ref="FNR17:FNS17"/>
    <mergeCell ref="FNT17:FNU17"/>
    <mergeCell ref="FNV17:FNW17"/>
    <mergeCell ref="FNX17:FNY17"/>
    <mergeCell ref="FNZ17:FOA17"/>
    <mergeCell ref="FPX17:FPY17"/>
    <mergeCell ref="FPZ17:FQA17"/>
    <mergeCell ref="FQB17:FQC17"/>
    <mergeCell ref="FQD17:FQE17"/>
    <mergeCell ref="FQF17:FQG17"/>
    <mergeCell ref="FQH17:FQI17"/>
    <mergeCell ref="FPL17:FPM17"/>
    <mergeCell ref="FPN17:FPO17"/>
    <mergeCell ref="FPP17:FPQ17"/>
    <mergeCell ref="FPR17:FPS17"/>
    <mergeCell ref="FPT17:FPU17"/>
    <mergeCell ref="FPV17:FPW17"/>
    <mergeCell ref="FOZ17:FPA17"/>
    <mergeCell ref="FPB17:FPC17"/>
    <mergeCell ref="FPD17:FPE17"/>
    <mergeCell ref="FPF17:FPG17"/>
    <mergeCell ref="FPH17:FPI17"/>
    <mergeCell ref="FPJ17:FPK17"/>
    <mergeCell ref="FRH17:FRI17"/>
    <mergeCell ref="FRJ17:FRK17"/>
    <mergeCell ref="FRL17:FRM17"/>
    <mergeCell ref="FRN17:FRO17"/>
    <mergeCell ref="FRP17:FRQ17"/>
    <mergeCell ref="FRR17:FRS17"/>
    <mergeCell ref="FQV17:FQW17"/>
    <mergeCell ref="FQX17:FQY17"/>
    <mergeCell ref="FQZ17:FRA17"/>
    <mergeCell ref="FRB17:FRC17"/>
    <mergeCell ref="FRD17:FRE17"/>
    <mergeCell ref="FRF17:FRG17"/>
    <mergeCell ref="FQJ17:FQK17"/>
    <mergeCell ref="FQL17:FQM17"/>
    <mergeCell ref="FQN17:FQO17"/>
    <mergeCell ref="FQP17:FQQ17"/>
    <mergeCell ref="FQR17:FQS17"/>
    <mergeCell ref="FQT17:FQU17"/>
    <mergeCell ref="FSR17:FSS17"/>
    <mergeCell ref="FST17:FSU17"/>
    <mergeCell ref="FSV17:FSW17"/>
    <mergeCell ref="FSX17:FSY17"/>
    <mergeCell ref="FSZ17:FTA17"/>
    <mergeCell ref="FTB17:FTC17"/>
    <mergeCell ref="FSF17:FSG17"/>
    <mergeCell ref="FSH17:FSI17"/>
    <mergeCell ref="FSJ17:FSK17"/>
    <mergeCell ref="FSL17:FSM17"/>
    <mergeCell ref="FSN17:FSO17"/>
    <mergeCell ref="FSP17:FSQ17"/>
    <mergeCell ref="FRT17:FRU17"/>
    <mergeCell ref="FRV17:FRW17"/>
    <mergeCell ref="FRX17:FRY17"/>
    <mergeCell ref="FRZ17:FSA17"/>
    <mergeCell ref="FSB17:FSC17"/>
    <mergeCell ref="FSD17:FSE17"/>
    <mergeCell ref="FUB17:FUC17"/>
    <mergeCell ref="FUD17:FUE17"/>
    <mergeCell ref="FUF17:FUG17"/>
    <mergeCell ref="FUH17:FUI17"/>
    <mergeCell ref="FUJ17:FUK17"/>
    <mergeCell ref="FUL17:FUM17"/>
    <mergeCell ref="FTP17:FTQ17"/>
    <mergeCell ref="FTR17:FTS17"/>
    <mergeCell ref="FTT17:FTU17"/>
    <mergeCell ref="FTV17:FTW17"/>
    <mergeCell ref="FTX17:FTY17"/>
    <mergeCell ref="FTZ17:FUA17"/>
    <mergeCell ref="FTD17:FTE17"/>
    <mergeCell ref="FTF17:FTG17"/>
    <mergeCell ref="FTH17:FTI17"/>
    <mergeCell ref="FTJ17:FTK17"/>
    <mergeCell ref="FTL17:FTM17"/>
    <mergeCell ref="FTN17:FTO17"/>
    <mergeCell ref="FVL17:FVM17"/>
    <mergeCell ref="FVN17:FVO17"/>
    <mergeCell ref="FVP17:FVQ17"/>
    <mergeCell ref="FVR17:FVS17"/>
    <mergeCell ref="FVT17:FVU17"/>
    <mergeCell ref="FVV17:FVW17"/>
    <mergeCell ref="FUZ17:FVA17"/>
    <mergeCell ref="FVB17:FVC17"/>
    <mergeCell ref="FVD17:FVE17"/>
    <mergeCell ref="FVF17:FVG17"/>
    <mergeCell ref="FVH17:FVI17"/>
    <mergeCell ref="FVJ17:FVK17"/>
    <mergeCell ref="FUN17:FUO17"/>
    <mergeCell ref="FUP17:FUQ17"/>
    <mergeCell ref="FUR17:FUS17"/>
    <mergeCell ref="FUT17:FUU17"/>
    <mergeCell ref="FUV17:FUW17"/>
    <mergeCell ref="FUX17:FUY17"/>
    <mergeCell ref="FWV17:FWW17"/>
    <mergeCell ref="FWX17:FWY17"/>
    <mergeCell ref="FWZ17:FXA17"/>
    <mergeCell ref="FXB17:FXC17"/>
    <mergeCell ref="FXD17:FXE17"/>
    <mergeCell ref="FXF17:FXG17"/>
    <mergeCell ref="FWJ17:FWK17"/>
    <mergeCell ref="FWL17:FWM17"/>
    <mergeCell ref="FWN17:FWO17"/>
    <mergeCell ref="FWP17:FWQ17"/>
    <mergeCell ref="FWR17:FWS17"/>
    <mergeCell ref="FWT17:FWU17"/>
    <mergeCell ref="FVX17:FVY17"/>
    <mergeCell ref="FVZ17:FWA17"/>
    <mergeCell ref="FWB17:FWC17"/>
    <mergeCell ref="FWD17:FWE17"/>
    <mergeCell ref="FWF17:FWG17"/>
    <mergeCell ref="FWH17:FWI17"/>
    <mergeCell ref="FYF17:FYG17"/>
    <mergeCell ref="FYH17:FYI17"/>
    <mergeCell ref="FYJ17:FYK17"/>
    <mergeCell ref="FYL17:FYM17"/>
    <mergeCell ref="FYN17:FYO17"/>
    <mergeCell ref="FYP17:FYQ17"/>
    <mergeCell ref="FXT17:FXU17"/>
    <mergeCell ref="FXV17:FXW17"/>
    <mergeCell ref="FXX17:FXY17"/>
    <mergeCell ref="FXZ17:FYA17"/>
    <mergeCell ref="FYB17:FYC17"/>
    <mergeCell ref="FYD17:FYE17"/>
    <mergeCell ref="FXH17:FXI17"/>
    <mergeCell ref="FXJ17:FXK17"/>
    <mergeCell ref="FXL17:FXM17"/>
    <mergeCell ref="FXN17:FXO17"/>
    <mergeCell ref="FXP17:FXQ17"/>
    <mergeCell ref="FXR17:FXS17"/>
    <mergeCell ref="FZP17:FZQ17"/>
    <mergeCell ref="FZR17:FZS17"/>
    <mergeCell ref="FZT17:FZU17"/>
    <mergeCell ref="FZV17:FZW17"/>
    <mergeCell ref="FZX17:FZY17"/>
    <mergeCell ref="FZZ17:GAA17"/>
    <mergeCell ref="FZD17:FZE17"/>
    <mergeCell ref="FZF17:FZG17"/>
    <mergeCell ref="FZH17:FZI17"/>
    <mergeCell ref="FZJ17:FZK17"/>
    <mergeCell ref="FZL17:FZM17"/>
    <mergeCell ref="FZN17:FZO17"/>
    <mergeCell ref="FYR17:FYS17"/>
    <mergeCell ref="FYT17:FYU17"/>
    <mergeCell ref="FYV17:FYW17"/>
    <mergeCell ref="FYX17:FYY17"/>
    <mergeCell ref="FYZ17:FZA17"/>
    <mergeCell ref="FZB17:FZC17"/>
    <mergeCell ref="GAZ17:GBA17"/>
    <mergeCell ref="GBB17:GBC17"/>
    <mergeCell ref="GBD17:GBE17"/>
    <mergeCell ref="GBF17:GBG17"/>
    <mergeCell ref="GBH17:GBI17"/>
    <mergeCell ref="GBJ17:GBK17"/>
    <mergeCell ref="GAN17:GAO17"/>
    <mergeCell ref="GAP17:GAQ17"/>
    <mergeCell ref="GAR17:GAS17"/>
    <mergeCell ref="GAT17:GAU17"/>
    <mergeCell ref="GAV17:GAW17"/>
    <mergeCell ref="GAX17:GAY17"/>
    <mergeCell ref="GAB17:GAC17"/>
    <mergeCell ref="GAD17:GAE17"/>
    <mergeCell ref="GAF17:GAG17"/>
    <mergeCell ref="GAH17:GAI17"/>
    <mergeCell ref="GAJ17:GAK17"/>
    <mergeCell ref="GAL17:GAM17"/>
    <mergeCell ref="GCJ17:GCK17"/>
    <mergeCell ref="GCL17:GCM17"/>
    <mergeCell ref="GCN17:GCO17"/>
    <mergeCell ref="GCP17:GCQ17"/>
    <mergeCell ref="GCR17:GCS17"/>
    <mergeCell ref="GCT17:GCU17"/>
    <mergeCell ref="GBX17:GBY17"/>
    <mergeCell ref="GBZ17:GCA17"/>
    <mergeCell ref="GCB17:GCC17"/>
    <mergeCell ref="GCD17:GCE17"/>
    <mergeCell ref="GCF17:GCG17"/>
    <mergeCell ref="GCH17:GCI17"/>
    <mergeCell ref="GBL17:GBM17"/>
    <mergeCell ref="GBN17:GBO17"/>
    <mergeCell ref="GBP17:GBQ17"/>
    <mergeCell ref="GBR17:GBS17"/>
    <mergeCell ref="GBT17:GBU17"/>
    <mergeCell ref="GBV17:GBW17"/>
    <mergeCell ref="GDT17:GDU17"/>
    <mergeCell ref="GDV17:GDW17"/>
    <mergeCell ref="GDX17:GDY17"/>
    <mergeCell ref="GDZ17:GEA17"/>
    <mergeCell ref="GEB17:GEC17"/>
    <mergeCell ref="GED17:GEE17"/>
    <mergeCell ref="GDH17:GDI17"/>
    <mergeCell ref="GDJ17:GDK17"/>
    <mergeCell ref="GDL17:GDM17"/>
    <mergeCell ref="GDN17:GDO17"/>
    <mergeCell ref="GDP17:GDQ17"/>
    <mergeCell ref="GDR17:GDS17"/>
    <mergeCell ref="GCV17:GCW17"/>
    <mergeCell ref="GCX17:GCY17"/>
    <mergeCell ref="GCZ17:GDA17"/>
    <mergeCell ref="GDB17:GDC17"/>
    <mergeCell ref="GDD17:GDE17"/>
    <mergeCell ref="GDF17:GDG17"/>
    <mergeCell ref="GFD17:GFE17"/>
    <mergeCell ref="GFF17:GFG17"/>
    <mergeCell ref="GFH17:GFI17"/>
    <mergeCell ref="GFJ17:GFK17"/>
    <mergeCell ref="GFL17:GFM17"/>
    <mergeCell ref="GFN17:GFO17"/>
    <mergeCell ref="GER17:GES17"/>
    <mergeCell ref="GET17:GEU17"/>
    <mergeCell ref="GEV17:GEW17"/>
    <mergeCell ref="GEX17:GEY17"/>
    <mergeCell ref="GEZ17:GFA17"/>
    <mergeCell ref="GFB17:GFC17"/>
    <mergeCell ref="GEF17:GEG17"/>
    <mergeCell ref="GEH17:GEI17"/>
    <mergeCell ref="GEJ17:GEK17"/>
    <mergeCell ref="GEL17:GEM17"/>
    <mergeCell ref="GEN17:GEO17"/>
    <mergeCell ref="GEP17:GEQ17"/>
    <mergeCell ref="GGN17:GGO17"/>
    <mergeCell ref="GGP17:GGQ17"/>
    <mergeCell ref="GGR17:GGS17"/>
    <mergeCell ref="GGT17:GGU17"/>
    <mergeCell ref="GGV17:GGW17"/>
    <mergeCell ref="GGX17:GGY17"/>
    <mergeCell ref="GGB17:GGC17"/>
    <mergeCell ref="GGD17:GGE17"/>
    <mergeCell ref="GGF17:GGG17"/>
    <mergeCell ref="GGH17:GGI17"/>
    <mergeCell ref="GGJ17:GGK17"/>
    <mergeCell ref="GGL17:GGM17"/>
    <mergeCell ref="GFP17:GFQ17"/>
    <mergeCell ref="GFR17:GFS17"/>
    <mergeCell ref="GFT17:GFU17"/>
    <mergeCell ref="GFV17:GFW17"/>
    <mergeCell ref="GFX17:GFY17"/>
    <mergeCell ref="GFZ17:GGA17"/>
    <mergeCell ref="GHX17:GHY17"/>
    <mergeCell ref="GHZ17:GIA17"/>
    <mergeCell ref="GIB17:GIC17"/>
    <mergeCell ref="GID17:GIE17"/>
    <mergeCell ref="GIF17:GIG17"/>
    <mergeCell ref="GIH17:GII17"/>
    <mergeCell ref="GHL17:GHM17"/>
    <mergeCell ref="GHN17:GHO17"/>
    <mergeCell ref="GHP17:GHQ17"/>
    <mergeCell ref="GHR17:GHS17"/>
    <mergeCell ref="GHT17:GHU17"/>
    <mergeCell ref="GHV17:GHW17"/>
    <mergeCell ref="GGZ17:GHA17"/>
    <mergeCell ref="GHB17:GHC17"/>
    <mergeCell ref="GHD17:GHE17"/>
    <mergeCell ref="GHF17:GHG17"/>
    <mergeCell ref="GHH17:GHI17"/>
    <mergeCell ref="GHJ17:GHK17"/>
    <mergeCell ref="GJH17:GJI17"/>
    <mergeCell ref="GJJ17:GJK17"/>
    <mergeCell ref="GJL17:GJM17"/>
    <mergeCell ref="GJN17:GJO17"/>
    <mergeCell ref="GJP17:GJQ17"/>
    <mergeCell ref="GJR17:GJS17"/>
    <mergeCell ref="GIV17:GIW17"/>
    <mergeCell ref="GIX17:GIY17"/>
    <mergeCell ref="GIZ17:GJA17"/>
    <mergeCell ref="GJB17:GJC17"/>
    <mergeCell ref="GJD17:GJE17"/>
    <mergeCell ref="GJF17:GJG17"/>
    <mergeCell ref="GIJ17:GIK17"/>
    <mergeCell ref="GIL17:GIM17"/>
    <mergeCell ref="GIN17:GIO17"/>
    <mergeCell ref="GIP17:GIQ17"/>
    <mergeCell ref="GIR17:GIS17"/>
    <mergeCell ref="GIT17:GIU17"/>
    <mergeCell ref="GKR17:GKS17"/>
    <mergeCell ref="GKT17:GKU17"/>
    <mergeCell ref="GKV17:GKW17"/>
    <mergeCell ref="GKX17:GKY17"/>
    <mergeCell ref="GKZ17:GLA17"/>
    <mergeCell ref="GLB17:GLC17"/>
    <mergeCell ref="GKF17:GKG17"/>
    <mergeCell ref="GKH17:GKI17"/>
    <mergeCell ref="GKJ17:GKK17"/>
    <mergeCell ref="GKL17:GKM17"/>
    <mergeCell ref="GKN17:GKO17"/>
    <mergeCell ref="GKP17:GKQ17"/>
    <mergeCell ref="GJT17:GJU17"/>
    <mergeCell ref="GJV17:GJW17"/>
    <mergeCell ref="GJX17:GJY17"/>
    <mergeCell ref="GJZ17:GKA17"/>
    <mergeCell ref="GKB17:GKC17"/>
    <mergeCell ref="GKD17:GKE17"/>
    <mergeCell ref="GMB17:GMC17"/>
    <mergeCell ref="GMD17:GME17"/>
    <mergeCell ref="GMF17:GMG17"/>
    <mergeCell ref="GMH17:GMI17"/>
    <mergeCell ref="GMJ17:GMK17"/>
    <mergeCell ref="GML17:GMM17"/>
    <mergeCell ref="GLP17:GLQ17"/>
    <mergeCell ref="GLR17:GLS17"/>
    <mergeCell ref="GLT17:GLU17"/>
    <mergeCell ref="GLV17:GLW17"/>
    <mergeCell ref="GLX17:GLY17"/>
    <mergeCell ref="GLZ17:GMA17"/>
    <mergeCell ref="GLD17:GLE17"/>
    <mergeCell ref="GLF17:GLG17"/>
    <mergeCell ref="GLH17:GLI17"/>
    <mergeCell ref="GLJ17:GLK17"/>
    <mergeCell ref="GLL17:GLM17"/>
    <mergeCell ref="GLN17:GLO17"/>
    <mergeCell ref="GNL17:GNM17"/>
    <mergeCell ref="GNN17:GNO17"/>
    <mergeCell ref="GNP17:GNQ17"/>
    <mergeCell ref="GNR17:GNS17"/>
    <mergeCell ref="GNT17:GNU17"/>
    <mergeCell ref="GNV17:GNW17"/>
    <mergeCell ref="GMZ17:GNA17"/>
    <mergeCell ref="GNB17:GNC17"/>
    <mergeCell ref="GND17:GNE17"/>
    <mergeCell ref="GNF17:GNG17"/>
    <mergeCell ref="GNH17:GNI17"/>
    <mergeCell ref="GNJ17:GNK17"/>
    <mergeCell ref="GMN17:GMO17"/>
    <mergeCell ref="GMP17:GMQ17"/>
    <mergeCell ref="GMR17:GMS17"/>
    <mergeCell ref="GMT17:GMU17"/>
    <mergeCell ref="GMV17:GMW17"/>
    <mergeCell ref="GMX17:GMY17"/>
    <mergeCell ref="GOV17:GOW17"/>
    <mergeCell ref="GOX17:GOY17"/>
    <mergeCell ref="GOZ17:GPA17"/>
    <mergeCell ref="GPB17:GPC17"/>
    <mergeCell ref="GPD17:GPE17"/>
    <mergeCell ref="GPF17:GPG17"/>
    <mergeCell ref="GOJ17:GOK17"/>
    <mergeCell ref="GOL17:GOM17"/>
    <mergeCell ref="GON17:GOO17"/>
    <mergeCell ref="GOP17:GOQ17"/>
    <mergeCell ref="GOR17:GOS17"/>
    <mergeCell ref="GOT17:GOU17"/>
    <mergeCell ref="GNX17:GNY17"/>
    <mergeCell ref="GNZ17:GOA17"/>
    <mergeCell ref="GOB17:GOC17"/>
    <mergeCell ref="GOD17:GOE17"/>
    <mergeCell ref="GOF17:GOG17"/>
    <mergeCell ref="GOH17:GOI17"/>
    <mergeCell ref="GQF17:GQG17"/>
    <mergeCell ref="GQH17:GQI17"/>
    <mergeCell ref="GQJ17:GQK17"/>
    <mergeCell ref="GQL17:GQM17"/>
    <mergeCell ref="GQN17:GQO17"/>
    <mergeCell ref="GQP17:GQQ17"/>
    <mergeCell ref="GPT17:GPU17"/>
    <mergeCell ref="GPV17:GPW17"/>
    <mergeCell ref="GPX17:GPY17"/>
    <mergeCell ref="GPZ17:GQA17"/>
    <mergeCell ref="GQB17:GQC17"/>
    <mergeCell ref="GQD17:GQE17"/>
    <mergeCell ref="GPH17:GPI17"/>
    <mergeCell ref="GPJ17:GPK17"/>
    <mergeCell ref="GPL17:GPM17"/>
    <mergeCell ref="GPN17:GPO17"/>
    <mergeCell ref="GPP17:GPQ17"/>
    <mergeCell ref="GPR17:GPS17"/>
    <mergeCell ref="GRP17:GRQ17"/>
    <mergeCell ref="GRR17:GRS17"/>
    <mergeCell ref="GRT17:GRU17"/>
    <mergeCell ref="GRV17:GRW17"/>
    <mergeCell ref="GRX17:GRY17"/>
    <mergeCell ref="GRZ17:GSA17"/>
    <mergeCell ref="GRD17:GRE17"/>
    <mergeCell ref="GRF17:GRG17"/>
    <mergeCell ref="GRH17:GRI17"/>
    <mergeCell ref="GRJ17:GRK17"/>
    <mergeCell ref="GRL17:GRM17"/>
    <mergeCell ref="GRN17:GRO17"/>
    <mergeCell ref="GQR17:GQS17"/>
    <mergeCell ref="GQT17:GQU17"/>
    <mergeCell ref="GQV17:GQW17"/>
    <mergeCell ref="GQX17:GQY17"/>
    <mergeCell ref="GQZ17:GRA17"/>
    <mergeCell ref="GRB17:GRC17"/>
    <mergeCell ref="GSZ17:GTA17"/>
    <mergeCell ref="GTB17:GTC17"/>
    <mergeCell ref="GTD17:GTE17"/>
    <mergeCell ref="GTF17:GTG17"/>
    <mergeCell ref="GTH17:GTI17"/>
    <mergeCell ref="GTJ17:GTK17"/>
    <mergeCell ref="GSN17:GSO17"/>
    <mergeCell ref="GSP17:GSQ17"/>
    <mergeCell ref="GSR17:GSS17"/>
    <mergeCell ref="GST17:GSU17"/>
    <mergeCell ref="GSV17:GSW17"/>
    <mergeCell ref="GSX17:GSY17"/>
    <mergeCell ref="GSB17:GSC17"/>
    <mergeCell ref="GSD17:GSE17"/>
    <mergeCell ref="GSF17:GSG17"/>
    <mergeCell ref="GSH17:GSI17"/>
    <mergeCell ref="GSJ17:GSK17"/>
    <mergeCell ref="GSL17:GSM17"/>
    <mergeCell ref="GUJ17:GUK17"/>
    <mergeCell ref="GUL17:GUM17"/>
    <mergeCell ref="GUN17:GUO17"/>
    <mergeCell ref="GUP17:GUQ17"/>
    <mergeCell ref="GUR17:GUS17"/>
    <mergeCell ref="GUT17:GUU17"/>
    <mergeCell ref="GTX17:GTY17"/>
    <mergeCell ref="GTZ17:GUA17"/>
    <mergeCell ref="GUB17:GUC17"/>
    <mergeCell ref="GUD17:GUE17"/>
    <mergeCell ref="GUF17:GUG17"/>
    <mergeCell ref="GUH17:GUI17"/>
    <mergeCell ref="GTL17:GTM17"/>
    <mergeCell ref="GTN17:GTO17"/>
    <mergeCell ref="GTP17:GTQ17"/>
    <mergeCell ref="GTR17:GTS17"/>
    <mergeCell ref="GTT17:GTU17"/>
    <mergeCell ref="GTV17:GTW17"/>
    <mergeCell ref="GVT17:GVU17"/>
    <mergeCell ref="GVV17:GVW17"/>
    <mergeCell ref="GVX17:GVY17"/>
    <mergeCell ref="GVZ17:GWA17"/>
    <mergeCell ref="GWB17:GWC17"/>
    <mergeCell ref="GWD17:GWE17"/>
    <mergeCell ref="GVH17:GVI17"/>
    <mergeCell ref="GVJ17:GVK17"/>
    <mergeCell ref="GVL17:GVM17"/>
    <mergeCell ref="GVN17:GVO17"/>
    <mergeCell ref="GVP17:GVQ17"/>
    <mergeCell ref="GVR17:GVS17"/>
    <mergeCell ref="GUV17:GUW17"/>
    <mergeCell ref="GUX17:GUY17"/>
    <mergeCell ref="GUZ17:GVA17"/>
    <mergeCell ref="GVB17:GVC17"/>
    <mergeCell ref="GVD17:GVE17"/>
    <mergeCell ref="GVF17:GVG17"/>
    <mergeCell ref="GXD17:GXE17"/>
    <mergeCell ref="GXF17:GXG17"/>
    <mergeCell ref="GXH17:GXI17"/>
    <mergeCell ref="GXJ17:GXK17"/>
    <mergeCell ref="GXL17:GXM17"/>
    <mergeCell ref="GXN17:GXO17"/>
    <mergeCell ref="GWR17:GWS17"/>
    <mergeCell ref="GWT17:GWU17"/>
    <mergeCell ref="GWV17:GWW17"/>
    <mergeCell ref="GWX17:GWY17"/>
    <mergeCell ref="GWZ17:GXA17"/>
    <mergeCell ref="GXB17:GXC17"/>
    <mergeCell ref="GWF17:GWG17"/>
    <mergeCell ref="GWH17:GWI17"/>
    <mergeCell ref="GWJ17:GWK17"/>
    <mergeCell ref="GWL17:GWM17"/>
    <mergeCell ref="GWN17:GWO17"/>
    <mergeCell ref="GWP17:GWQ17"/>
    <mergeCell ref="GYN17:GYO17"/>
    <mergeCell ref="GYP17:GYQ17"/>
    <mergeCell ref="GYR17:GYS17"/>
    <mergeCell ref="GYT17:GYU17"/>
    <mergeCell ref="GYV17:GYW17"/>
    <mergeCell ref="GYX17:GYY17"/>
    <mergeCell ref="GYB17:GYC17"/>
    <mergeCell ref="GYD17:GYE17"/>
    <mergeCell ref="GYF17:GYG17"/>
    <mergeCell ref="GYH17:GYI17"/>
    <mergeCell ref="GYJ17:GYK17"/>
    <mergeCell ref="GYL17:GYM17"/>
    <mergeCell ref="GXP17:GXQ17"/>
    <mergeCell ref="GXR17:GXS17"/>
    <mergeCell ref="GXT17:GXU17"/>
    <mergeCell ref="GXV17:GXW17"/>
    <mergeCell ref="GXX17:GXY17"/>
    <mergeCell ref="GXZ17:GYA17"/>
    <mergeCell ref="GZX17:GZY17"/>
    <mergeCell ref="GZZ17:HAA17"/>
    <mergeCell ref="HAB17:HAC17"/>
    <mergeCell ref="HAD17:HAE17"/>
    <mergeCell ref="HAF17:HAG17"/>
    <mergeCell ref="HAH17:HAI17"/>
    <mergeCell ref="GZL17:GZM17"/>
    <mergeCell ref="GZN17:GZO17"/>
    <mergeCell ref="GZP17:GZQ17"/>
    <mergeCell ref="GZR17:GZS17"/>
    <mergeCell ref="GZT17:GZU17"/>
    <mergeCell ref="GZV17:GZW17"/>
    <mergeCell ref="GYZ17:GZA17"/>
    <mergeCell ref="GZB17:GZC17"/>
    <mergeCell ref="GZD17:GZE17"/>
    <mergeCell ref="GZF17:GZG17"/>
    <mergeCell ref="GZH17:GZI17"/>
    <mergeCell ref="GZJ17:GZK17"/>
    <mergeCell ref="HBH17:HBI17"/>
    <mergeCell ref="HBJ17:HBK17"/>
    <mergeCell ref="HBL17:HBM17"/>
    <mergeCell ref="HBN17:HBO17"/>
    <mergeCell ref="HBP17:HBQ17"/>
    <mergeCell ref="HBR17:HBS17"/>
    <mergeCell ref="HAV17:HAW17"/>
    <mergeCell ref="HAX17:HAY17"/>
    <mergeCell ref="HAZ17:HBA17"/>
    <mergeCell ref="HBB17:HBC17"/>
    <mergeCell ref="HBD17:HBE17"/>
    <mergeCell ref="HBF17:HBG17"/>
    <mergeCell ref="HAJ17:HAK17"/>
    <mergeCell ref="HAL17:HAM17"/>
    <mergeCell ref="HAN17:HAO17"/>
    <mergeCell ref="HAP17:HAQ17"/>
    <mergeCell ref="HAR17:HAS17"/>
    <mergeCell ref="HAT17:HAU17"/>
    <mergeCell ref="HCR17:HCS17"/>
    <mergeCell ref="HCT17:HCU17"/>
    <mergeCell ref="HCV17:HCW17"/>
    <mergeCell ref="HCX17:HCY17"/>
    <mergeCell ref="HCZ17:HDA17"/>
    <mergeCell ref="HDB17:HDC17"/>
    <mergeCell ref="HCF17:HCG17"/>
    <mergeCell ref="HCH17:HCI17"/>
    <mergeCell ref="HCJ17:HCK17"/>
    <mergeCell ref="HCL17:HCM17"/>
    <mergeCell ref="HCN17:HCO17"/>
    <mergeCell ref="HCP17:HCQ17"/>
    <mergeCell ref="HBT17:HBU17"/>
    <mergeCell ref="HBV17:HBW17"/>
    <mergeCell ref="HBX17:HBY17"/>
    <mergeCell ref="HBZ17:HCA17"/>
    <mergeCell ref="HCB17:HCC17"/>
    <mergeCell ref="HCD17:HCE17"/>
    <mergeCell ref="HEB17:HEC17"/>
    <mergeCell ref="HED17:HEE17"/>
    <mergeCell ref="HEF17:HEG17"/>
    <mergeCell ref="HEH17:HEI17"/>
    <mergeCell ref="HEJ17:HEK17"/>
    <mergeCell ref="HEL17:HEM17"/>
    <mergeCell ref="HDP17:HDQ17"/>
    <mergeCell ref="HDR17:HDS17"/>
    <mergeCell ref="HDT17:HDU17"/>
    <mergeCell ref="HDV17:HDW17"/>
    <mergeCell ref="HDX17:HDY17"/>
    <mergeCell ref="HDZ17:HEA17"/>
    <mergeCell ref="HDD17:HDE17"/>
    <mergeCell ref="HDF17:HDG17"/>
    <mergeCell ref="HDH17:HDI17"/>
    <mergeCell ref="HDJ17:HDK17"/>
    <mergeCell ref="HDL17:HDM17"/>
    <mergeCell ref="HDN17:HDO17"/>
    <mergeCell ref="HFL17:HFM17"/>
    <mergeCell ref="HFN17:HFO17"/>
    <mergeCell ref="HFP17:HFQ17"/>
    <mergeCell ref="HFR17:HFS17"/>
    <mergeCell ref="HFT17:HFU17"/>
    <mergeCell ref="HFV17:HFW17"/>
    <mergeCell ref="HEZ17:HFA17"/>
    <mergeCell ref="HFB17:HFC17"/>
    <mergeCell ref="HFD17:HFE17"/>
    <mergeCell ref="HFF17:HFG17"/>
    <mergeCell ref="HFH17:HFI17"/>
    <mergeCell ref="HFJ17:HFK17"/>
    <mergeCell ref="HEN17:HEO17"/>
    <mergeCell ref="HEP17:HEQ17"/>
    <mergeCell ref="HER17:HES17"/>
    <mergeCell ref="HET17:HEU17"/>
    <mergeCell ref="HEV17:HEW17"/>
    <mergeCell ref="HEX17:HEY17"/>
    <mergeCell ref="HGV17:HGW17"/>
    <mergeCell ref="HGX17:HGY17"/>
    <mergeCell ref="HGZ17:HHA17"/>
    <mergeCell ref="HHB17:HHC17"/>
    <mergeCell ref="HHD17:HHE17"/>
    <mergeCell ref="HHF17:HHG17"/>
    <mergeCell ref="HGJ17:HGK17"/>
    <mergeCell ref="HGL17:HGM17"/>
    <mergeCell ref="HGN17:HGO17"/>
    <mergeCell ref="HGP17:HGQ17"/>
    <mergeCell ref="HGR17:HGS17"/>
    <mergeCell ref="HGT17:HGU17"/>
    <mergeCell ref="HFX17:HFY17"/>
    <mergeCell ref="HFZ17:HGA17"/>
    <mergeCell ref="HGB17:HGC17"/>
    <mergeCell ref="HGD17:HGE17"/>
    <mergeCell ref="HGF17:HGG17"/>
    <mergeCell ref="HGH17:HGI17"/>
    <mergeCell ref="HIF17:HIG17"/>
    <mergeCell ref="HIH17:HII17"/>
    <mergeCell ref="HIJ17:HIK17"/>
    <mergeCell ref="HIL17:HIM17"/>
    <mergeCell ref="HIN17:HIO17"/>
    <mergeCell ref="HIP17:HIQ17"/>
    <mergeCell ref="HHT17:HHU17"/>
    <mergeCell ref="HHV17:HHW17"/>
    <mergeCell ref="HHX17:HHY17"/>
    <mergeCell ref="HHZ17:HIA17"/>
    <mergeCell ref="HIB17:HIC17"/>
    <mergeCell ref="HID17:HIE17"/>
    <mergeCell ref="HHH17:HHI17"/>
    <mergeCell ref="HHJ17:HHK17"/>
    <mergeCell ref="HHL17:HHM17"/>
    <mergeCell ref="HHN17:HHO17"/>
    <mergeCell ref="HHP17:HHQ17"/>
    <mergeCell ref="HHR17:HHS17"/>
    <mergeCell ref="HJP17:HJQ17"/>
    <mergeCell ref="HJR17:HJS17"/>
    <mergeCell ref="HJT17:HJU17"/>
    <mergeCell ref="HJV17:HJW17"/>
    <mergeCell ref="HJX17:HJY17"/>
    <mergeCell ref="HJZ17:HKA17"/>
    <mergeCell ref="HJD17:HJE17"/>
    <mergeCell ref="HJF17:HJG17"/>
    <mergeCell ref="HJH17:HJI17"/>
    <mergeCell ref="HJJ17:HJK17"/>
    <mergeCell ref="HJL17:HJM17"/>
    <mergeCell ref="HJN17:HJO17"/>
    <mergeCell ref="HIR17:HIS17"/>
    <mergeCell ref="HIT17:HIU17"/>
    <mergeCell ref="HIV17:HIW17"/>
    <mergeCell ref="HIX17:HIY17"/>
    <mergeCell ref="HIZ17:HJA17"/>
    <mergeCell ref="HJB17:HJC17"/>
    <mergeCell ref="HKZ17:HLA17"/>
    <mergeCell ref="HLB17:HLC17"/>
    <mergeCell ref="HLD17:HLE17"/>
    <mergeCell ref="HLF17:HLG17"/>
    <mergeCell ref="HLH17:HLI17"/>
    <mergeCell ref="HLJ17:HLK17"/>
    <mergeCell ref="HKN17:HKO17"/>
    <mergeCell ref="HKP17:HKQ17"/>
    <mergeCell ref="HKR17:HKS17"/>
    <mergeCell ref="HKT17:HKU17"/>
    <mergeCell ref="HKV17:HKW17"/>
    <mergeCell ref="HKX17:HKY17"/>
    <mergeCell ref="HKB17:HKC17"/>
    <mergeCell ref="HKD17:HKE17"/>
    <mergeCell ref="HKF17:HKG17"/>
    <mergeCell ref="HKH17:HKI17"/>
    <mergeCell ref="HKJ17:HKK17"/>
    <mergeCell ref="HKL17:HKM17"/>
    <mergeCell ref="HMJ17:HMK17"/>
    <mergeCell ref="HML17:HMM17"/>
    <mergeCell ref="HMN17:HMO17"/>
    <mergeCell ref="HMP17:HMQ17"/>
    <mergeCell ref="HMR17:HMS17"/>
    <mergeCell ref="HMT17:HMU17"/>
    <mergeCell ref="HLX17:HLY17"/>
    <mergeCell ref="HLZ17:HMA17"/>
    <mergeCell ref="HMB17:HMC17"/>
    <mergeCell ref="HMD17:HME17"/>
    <mergeCell ref="HMF17:HMG17"/>
    <mergeCell ref="HMH17:HMI17"/>
    <mergeCell ref="HLL17:HLM17"/>
    <mergeCell ref="HLN17:HLO17"/>
    <mergeCell ref="HLP17:HLQ17"/>
    <mergeCell ref="HLR17:HLS17"/>
    <mergeCell ref="HLT17:HLU17"/>
    <mergeCell ref="HLV17:HLW17"/>
    <mergeCell ref="HNT17:HNU17"/>
    <mergeCell ref="HNV17:HNW17"/>
    <mergeCell ref="HNX17:HNY17"/>
    <mergeCell ref="HNZ17:HOA17"/>
    <mergeCell ref="HOB17:HOC17"/>
    <mergeCell ref="HOD17:HOE17"/>
    <mergeCell ref="HNH17:HNI17"/>
    <mergeCell ref="HNJ17:HNK17"/>
    <mergeCell ref="HNL17:HNM17"/>
    <mergeCell ref="HNN17:HNO17"/>
    <mergeCell ref="HNP17:HNQ17"/>
    <mergeCell ref="HNR17:HNS17"/>
    <mergeCell ref="HMV17:HMW17"/>
    <mergeCell ref="HMX17:HMY17"/>
    <mergeCell ref="HMZ17:HNA17"/>
    <mergeCell ref="HNB17:HNC17"/>
    <mergeCell ref="HND17:HNE17"/>
    <mergeCell ref="HNF17:HNG17"/>
    <mergeCell ref="HPD17:HPE17"/>
    <mergeCell ref="HPF17:HPG17"/>
    <mergeCell ref="HPH17:HPI17"/>
    <mergeCell ref="HPJ17:HPK17"/>
    <mergeCell ref="HPL17:HPM17"/>
    <mergeCell ref="HPN17:HPO17"/>
    <mergeCell ref="HOR17:HOS17"/>
    <mergeCell ref="HOT17:HOU17"/>
    <mergeCell ref="HOV17:HOW17"/>
    <mergeCell ref="HOX17:HOY17"/>
    <mergeCell ref="HOZ17:HPA17"/>
    <mergeCell ref="HPB17:HPC17"/>
    <mergeCell ref="HOF17:HOG17"/>
    <mergeCell ref="HOH17:HOI17"/>
    <mergeCell ref="HOJ17:HOK17"/>
    <mergeCell ref="HOL17:HOM17"/>
    <mergeCell ref="HON17:HOO17"/>
    <mergeCell ref="HOP17:HOQ17"/>
    <mergeCell ref="HQN17:HQO17"/>
    <mergeCell ref="HQP17:HQQ17"/>
    <mergeCell ref="HQR17:HQS17"/>
    <mergeCell ref="HQT17:HQU17"/>
    <mergeCell ref="HQV17:HQW17"/>
    <mergeCell ref="HQX17:HQY17"/>
    <mergeCell ref="HQB17:HQC17"/>
    <mergeCell ref="HQD17:HQE17"/>
    <mergeCell ref="HQF17:HQG17"/>
    <mergeCell ref="HQH17:HQI17"/>
    <mergeCell ref="HQJ17:HQK17"/>
    <mergeCell ref="HQL17:HQM17"/>
    <mergeCell ref="HPP17:HPQ17"/>
    <mergeCell ref="HPR17:HPS17"/>
    <mergeCell ref="HPT17:HPU17"/>
    <mergeCell ref="HPV17:HPW17"/>
    <mergeCell ref="HPX17:HPY17"/>
    <mergeCell ref="HPZ17:HQA17"/>
    <mergeCell ref="HRX17:HRY17"/>
    <mergeCell ref="HRZ17:HSA17"/>
    <mergeCell ref="HSB17:HSC17"/>
    <mergeCell ref="HSD17:HSE17"/>
    <mergeCell ref="HSF17:HSG17"/>
    <mergeCell ref="HSH17:HSI17"/>
    <mergeCell ref="HRL17:HRM17"/>
    <mergeCell ref="HRN17:HRO17"/>
    <mergeCell ref="HRP17:HRQ17"/>
    <mergeCell ref="HRR17:HRS17"/>
    <mergeCell ref="HRT17:HRU17"/>
    <mergeCell ref="HRV17:HRW17"/>
    <mergeCell ref="HQZ17:HRA17"/>
    <mergeCell ref="HRB17:HRC17"/>
    <mergeCell ref="HRD17:HRE17"/>
    <mergeCell ref="HRF17:HRG17"/>
    <mergeCell ref="HRH17:HRI17"/>
    <mergeCell ref="HRJ17:HRK17"/>
    <mergeCell ref="HTH17:HTI17"/>
    <mergeCell ref="HTJ17:HTK17"/>
    <mergeCell ref="HTL17:HTM17"/>
    <mergeCell ref="HTN17:HTO17"/>
    <mergeCell ref="HTP17:HTQ17"/>
    <mergeCell ref="HTR17:HTS17"/>
    <mergeCell ref="HSV17:HSW17"/>
    <mergeCell ref="HSX17:HSY17"/>
    <mergeCell ref="HSZ17:HTA17"/>
    <mergeCell ref="HTB17:HTC17"/>
    <mergeCell ref="HTD17:HTE17"/>
    <mergeCell ref="HTF17:HTG17"/>
    <mergeCell ref="HSJ17:HSK17"/>
    <mergeCell ref="HSL17:HSM17"/>
    <mergeCell ref="HSN17:HSO17"/>
    <mergeCell ref="HSP17:HSQ17"/>
    <mergeCell ref="HSR17:HSS17"/>
    <mergeCell ref="HST17:HSU17"/>
    <mergeCell ref="HUR17:HUS17"/>
    <mergeCell ref="HUT17:HUU17"/>
    <mergeCell ref="HUV17:HUW17"/>
    <mergeCell ref="HUX17:HUY17"/>
    <mergeCell ref="HUZ17:HVA17"/>
    <mergeCell ref="HVB17:HVC17"/>
    <mergeCell ref="HUF17:HUG17"/>
    <mergeCell ref="HUH17:HUI17"/>
    <mergeCell ref="HUJ17:HUK17"/>
    <mergeCell ref="HUL17:HUM17"/>
    <mergeCell ref="HUN17:HUO17"/>
    <mergeCell ref="HUP17:HUQ17"/>
    <mergeCell ref="HTT17:HTU17"/>
    <mergeCell ref="HTV17:HTW17"/>
    <mergeCell ref="HTX17:HTY17"/>
    <mergeCell ref="HTZ17:HUA17"/>
    <mergeCell ref="HUB17:HUC17"/>
    <mergeCell ref="HUD17:HUE17"/>
    <mergeCell ref="HWB17:HWC17"/>
    <mergeCell ref="HWD17:HWE17"/>
    <mergeCell ref="HWF17:HWG17"/>
    <mergeCell ref="HWH17:HWI17"/>
    <mergeCell ref="HWJ17:HWK17"/>
    <mergeCell ref="HWL17:HWM17"/>
    <mergeCell ref="HVP17:HVQ17"/>
    <mergeCell ref="HVR17:HVS17"/>
    <mergeCell ref="HVT17:HVU17"/>
    <mergeCell ref="HVV17:HVW17"/>
    <mergeCell ref="HVX17:HVY17"/>
    <mergeCell ref="HVZ17:HWA17"/>
    <mergeCell ref="HVD17:HVE17"/>
    <mergeCell ref="HVF17:HVG17"/>
    <mergeCell ref="HVH17:HVI17"/>
    <mergeCell ref="HVJ17:HVK17"/>
    <mergeCell ref="HVL17:HVM17"/>
    <mergeCell ref="HVN17:HVO17"/>
    <mergeCell ref="HXL17:HXM17"/>
    <mergeCell ref="HXN17:HXO17"/>
    <mergeCell ref="HXP17:HXQ17"/>
    <mergeCell ref="HXR17:HXS17"/>
    <mergeCell ref="HXT17:HXU17"/>
    <mergeCell ref="HXV17:HXW17"/>
    <mergeCell ref="HWZ17:HXA17"/>
    <mergeCell ref="HXB17:HXC17"/>
    <mergeCell ref="HXD17:HXE17"/>
    <mergeCell ref="HXF17:HXG17"/>
    <mergeCell ref="HXH17:HXI17"/>
    <mergeCell ref="HXJ17:HXK17"/>
    <mergeCell ref="HWN17:HWO17"/>
    <mergeCell ref="HWP17:HWQ17"/>
    <mergeCell ref="HWR17:HWS17"/>
    <mergeCell ref="HWT17:HWU17"/>
    <mergeCell ref="HWV17:HWW17"/>
    <mergeCell ref="HWX17:HWY17"/>
    <mergeCell ref="HYV17:HYW17"/>
    <mergeCell ref="HYX17:HYY17"/>
    <mergeCell ref="HYZ17:HZA17"/>
    <mergeCell ref="HZB17:HZC17"/>
    <mergeCell ref="HZD17:HZE17"/>
    <mergeCell ref="HZF17:HZG17"/>
    <mergeCell ref="HYJ17:HYK17"/>
    <mergeCell ref="HYL17:HYM17"/>
    <mergeCell ref="HYN17:HYO17"/>
    <mergeCell ref="HYP17:HYQ17"/>
    <mergeCell ref="HYR17:HYS17"/>
    <mergeCell ref="HYT17:HYU17"/>
    <mergeCell ref="HXX17:HXY17"/>
    <mergeCell ref="HXZ17:HYA17"/>
    <mergeCell ref="HYB17:HYC17"/>
    <mergeCell ref="HYD17:HYE17"/>
    <mergeCell ref="HYF17:HYG17"/>
    <mergeCell ref="HYH17:HYI17"/>
    <mergeCell ref="IAF17:IAG17"/>
    <mergeCell ref="IAH17:IAI17"/>
    <mergeCell ref="IAJ17:IAK17"/>
    <mergeCell ref="IAL17:IAM17"/>
    <mergeCell ref="IAN17:IAO17"/>
    <mergeCell ref="IAP17:IAQ17"/>
    <mergeCell ref="HZT17:HZU17"/>
    <mergeCell ref="HZV17:HZW17"/>
    <mergeCell ref="HZX17:HZY17"/>
    <mergeCell ref="HZZ17:IAA17"/>
    <mergeCell ref="IAB17:IAC17"/>
    <mergeCell ref="IAD17:IAE17"/>
    <mergeCell ref="HZH17:HZI17"/>
    <mergeCell ref="HZJ17:HZK17"/>
    <mergeCell ref="HZL17:HZM17"/>
    <mergeCell ref="HZN17:HZO17"/>
    <mergeCell ref="HZP17:HZQ17"/>
    <mergeCell ref="HZR17:HZS17"/>
    <mergeCell ref="IBP17:IBQ17"/>
    <mergeCell ref="IBR17:IBS17"/>
    <mergeCell ref="IBT17:IBU17"/>
    <mergeCell ref="IBV17:IBW17"/>
    <mergeCell ref="IBX17:IBY17"/>
    <mergeCell ref="IBZ17:ICA17"/>
    <mergeCell ref="IBD17:IBE17"/>
    <mergeCell ref="IBF17:IBG17"/>
    <mergeCell ref="IBH17:IBI17"/>
    <mergeCell ref="IBJ17:IBK17"/>
    <mergeCell ref="IBL17:IBM17"/>
    <mergeCell ref="IBN17:IBO17"/>
    <mergeCell ref="IAR17:IAS17"/>
    <mergeCell ref="IAT17:IAU17"/>
    <mergeCell ref="IAV17:IAW17"/>
    <mergeCell ref="IAX17:IAY17"/>
    <mergeCell ref="IAZ17:IBA17"/>
    <mergeCell ref="IBB17:IBC17"/>
    <mergeCell ref="ICZ17:IDA17"/>
    <mergeCell ref="IDB17:IDC17"/>
    <mergeCell ref="IDD17:IDE17"/>
    <mergeCell ref="IDF17:IDG17"/>
    <mergeCell ref="IDH17:IDI17"/>
    <mergeCell ref="IDJ17:IDK17"/>
    <mergeCell ref="ICN17:ICO17"/>
    <mergeCell ref="ICP17:ICQ17"/>
    <mergeCell ref="ICR17:ICS17"/>
    <mergeCell ref="ICT17:ICU17"/>
    <mergeCell ref="ICV17:ICW17"/>
    <mergeCell ref="ICX17:ICY17"/>
    <mergeCell ref="ICB17:ICC17"/>
    <mergeCell ref="ICD17:ICE17"/>
    <mergeCell ref="ICF17:ICG17"/>
    <mergeCell ref="ICH17:ICI17"/>
    <mergeCell ref="ICJ17:ICK17"/>
    <mergeCell ref="ICL17:ICM17"/>
    <mergeCell ref="IEJ17:IEK17"/>
    <mergeCell ref="IEL17:IEM17"/>
    <mergeCell ref="IEN17:IEO17"/>
    <mergeCell ref="IEP17:IEQ17"/>
    <mergeCell ref="IER17:IES17"/>
    <mergeCell ref="IET17:IEU17"/>
    <mergeCell ref="IDX17:IDY17"/>
    <mergeCell ref="IDZ17:IEA17"/>
    <mergeCell ref="IEB17:IEC17"/>
    <mergeCell ref="IED17:IEE17"/>
    <mergeCell ref="IEF17:IEG17"/>
    <mergeCell ref="IEH17:IEI17"/>
    <mergeCell ref="IDL17:IDM17"/>
    <mergeCell ref="IDN17:IDO17"/>
    <mergeCell ref="IDP17:IDQ17"/>
    <mergeCell ref="IDR17:IDS17"/>
    <mergeCell ref="IDT17:IDU17"/>
    <mergeCell ref="IDV17:IDW17"/>
    <mergeCell ref="IFT17:IFU17"/>
    <mergeCell ref="IFV17:IFW17"/>
    <mergeCell ref="IFX17:IFY17"/>
    <mergeCell ref="IFZ17:IGA17"/>
    <mergeCell ref="IGB17:IGC17"/>
    <mergeCell ref="IGD17:IGE17"/>
    <mergeCell ref="IFH17:IFI17"/>
    <mergeCell ref="IFJ17:IFK17"/>
    <mergeCell ref="IFL17:IFM17"/>
    <mergeCell ref="IFN17:IFO17"/>
    <mergeCell ref="IFP17:IFQ17"/>
    <mergeCell ref="IFR17:IFS17"/>
    <mergeCell ref="IEV17:IEW17"/>
    <mergeCell ref="IEX17:IEY17"/>
    <mergeCell ref="IEZ17:IFA17"/>
    <mergeCell ref="IFB17:IFC17"/>
    <mergeCell ref="IFD17:IFE17"/>
    <mergeCell ref="IFF17:IFG17"/>
    <mergeCell ref="IHD17:IHE17"/>
    <mergeCell ref="IHF17:IHG17"/>
    <mergeCell ref="IHH17:IHI17"/>
    <mergeCell ref="IHJ17:IHK17"/>
    <mergeCell ref="IHL17:IHM17"/>
    <mergeCell ref="IHN17:IHO17"/>
    <mergeCell ref="IGR17:IGS17"/>
    <mergeCell ref="IGT17:IGU17"/>
    <mergeCell ref="IGV17:IGW17"/>
    <mergeCell ref="IGX17:IGY17"/>
    <mergeCell ref="IGZ17:IHA17"/>
    <mergeCell ref="IHB17:IHC17"/>
    <mergeCell ref="IGF17:IGG17"/>
    <mergeCell ref="IGH17:IGI17"/>
    <mergeCell ref="IGJ17:IGK17"/>
    <mergeCell ref="IGL17:IGM17"/>
    <mergeCell ref="IGN17:IGO17"/>
    <mergeCell ref="IGP17:IGQ17"/>
    <mergeCell ref="IIN17:IIO17"/>
    <mergeCell ref="IIP17:IIQ17"/>
    <mergeCell ref="IIR17:IIS17"/>
    <mergeCell ref="IIT17:IIU17"/>
    <mergeCell ref="IIV17:IIW17"/>
    <mergeCell ref="IIX17:IIY17"/>
    <mergeCell ref="IIB17:IIC17"/>
    <mergeCell ref="IID17:IIE17"/>
    <mergeCell ref="IIF17:IIG17"/>
    <mergeCell ref="IIH17:III17"/>
    <mergeCell ref="IIJ17:IIK17"/>
    <mergeCell ref="IIL17:IIM17"/>
    <mergeCell ref="IHP17:IHQ17"/>
    <mergeCell ref="IHR17:IHS17"/>
    <mergeCell ref="IHT17:IHU17"/>
    <mergeCell ref="IHV17:IHW17"/>
    <mergeCell ref="IHX17:IHY17"/>
    <mergeCell ref="IHZ17:IIA17"/>
    <mergeCell ref="IJX17:IJY17"/>
    <mergeCell ref="IJZ17:IKA17"/>
    <mergeCell ref="IKB17:IKC17"/>
    <mergeCell ref="IKD17:IKE17"/>
    <mergeCell ref="IKF17:IKG17"/>
    <mergeCell ref="IKH17:IKI17"/>
    <mergeCell ref="IJL17:IJM17"/>
    <mergeCell ref="IJN17:IJO17"/>
    <mergeCell ref="IJP17:IJQ17"/>
    <mergeCell ref="IJR17:IJS17"/>
    <mergeCell ref="IJT17:IJU17"/>
    <mergeCell ref="IJV17:IJW17"/>
    <mergeCell ref="IIZ17:IJA17"/>
    <mergeCell ref="IJB17:IJC17"/>
    <mergeCell ref="IJD17:IJE17"/>
    <mergeCell ref="IJF17:IJG17"/>
    <mergeCell ref="IJH17:IJI17"/>
    <mergeCell ref="IJJ17:IJK17"/>
    <mergeCell ref="ILH17:ILI17"/>
    <mergeCell ref="ILJ17:ILK17"/>
    <mergeCell ref="ILL17:ILM17"/>
    <mergeCell ref="ILN17:ILO17"/>
    <mergeCell ref="ILP17:ILQ17"/>
    <mergeCell ref="ILR17:ILS17"/>
    <mergeCell ref="IKV17:IKW17"/>
    <mergeCell ref="IKX17:IKY17"/>
    <mergeCell ref="IKZ17:ILA17"/>
    <mergeCell ref="ILB17:ILC17"/>
    <mergeCell ref="ILD17:ILE17"/>
    <mergeCell ref="ILF17:ILG17"/>
    <mergeCell ref="IKJ17:IKK17"/>
    <mergeCell ref="IKL17:IKM17"/>
    <mergeCell ref="IKN17:IKO17"/>
    <mergeCell ref="IKP17:IKQ17"/>
    <mergeCell ref="IKR17:IKS17"/>
    <mergeCell ref="IKT17:IKU17"/>
    <mergeCell ref="IMR17:IMS17"/>
    <mergeCell ref="IMT17:IMU17"/>
    <mergeCell ref="IMV17:IMW17"/>
    <mergeCell ref="IMX17:IMY17"/>
    <mergeCell ref="IMZ17:INA17"/>
    <mergeCell ref="INB17:INC17"/>
    <mergeCell ref="IMF17:IMG17"/>
    <mergeCell ref="IMH17:IMI17"/>
    <mergeCell ref="IMJ17:IMK17"/>
    <mergeCell ref="IML17:IMM17"/>
    <mergeCell ref="IMN17:IMO17"/>
    <mergeCell ref="IMP17:IMQ17"/>
    <mergeCell ref="ILT17:ILU17"/>
    <mergeCell ref="ILV17:ILW17"/>
    <mergeCell ref="ILX17:ILY17"/>
    <mergeCell ref="ILZ17:IMA17"/>
    <mergeCell ref="IMB17:IMC17"/>
    <mergeCell ref="IMD17:IME17"/>
    <mergeCell ref="IOB17:IOC17"/>
    <mergeCell ref="IOD17:IOE17"/>
    <mergeCell ref="IOF17:IOG17"/>
    <mergeCell ref="IOH17:IOI17"/>
    <mergeCell ref="IOJ17:IOK17"/>
    <mergeCell ref="IOL17:IOM17"/>
    <mergeCell ref="INP17:INQ17"/>
    <mergeCell ref="INR17:INS17"/>
    <mergeCell ref="INT17:INU17"/>
    <mergeCell ref="INV17:INW17"/>
    <mergeCell ref="INX17:INY17"/>
    <mergeCell ref="INZ17:IOA17"/>
    <mergeCell ref="IND17:INE17"/>
    <mergeCell ref="INF17:ING17"/>
    <mergeCell ref="INH17:INI17"/>
    <mergeCell ref="INJ17:INK17"/>
    <mergeCell ref="INL17:INM17"/>
    <mergeCell ref="INN17:INO17"/>
    <mergeCell ref="IPL17:IPM17"/>
    <mergeCell ref="IPN17:IPO17"/>
    <mergeCell ref="IPP17:IPQ17"/>
    <mergeCell ref="IPR17:IPS17"/>
    <mergeCell ref="IPT17:IPU17"/>
    <mergeCell ref="IPV17:IPW17"/>
    <mergeCell ref="IOZ17:IPA17"/>
    <mergeCell ref="IPB17:IPC17"/>
    <mergeCell ref="IPD17:IPE17"/>
    <mergeCell ref="IPF17:IPG17"/>
    <mergeCell ref="IPH17:IPI17"/>
    <mergeCell ref="IPJ17:IPK17"/>
    <mergeCell ref="ION17:IOO17"/>
    <mergeCell ref="IOP17:IOQ17"/>
    <mergeCell ref="IOR17:IOS17"/>
    <mergeCell ref="IOT17:IOU17"/>
    <mergeCell ref="IOV17:IOW17"/>
    <mergeCell ref="IOX17:IOY17"/>
    <mergeCell ref="IQV17:IQW17"/>
    <mergeCell ref="IQX17:IQY17"/>
    <mergeCell ref="IQZ17:IRA17"/>
    <mergeCell ref="IRB17:IRC17"/>
    <mergeCell ref="IRD17:IRE17"/>
    <mergeCell ref="IRF17:IRG17"/>
    <mergeCell ref="IQJ17:IQK17"/>
    <mergeCell ref="IQL17:IQM17"/>
    <mergeCell ref="IQN17:IQO17"/>
    <mergeCell ref="IQP17:IQQ17"/>
    <mergeCell ref="IQR17:IQS17"/>
    <mergeCell ref="IQT17:IQU17"/>
    <mergeCell ref="IPX17:IPY17"/>
    <mergeCell ref="IPZ17:IQA17"/>
    <mergeCell ref="IQB17:IQC17"/>
    <mergeCell ref="IQD17:IQE17"/>
    <mergeCell ref="IQF17:IQG17"/>
    <mergeCell ref="IQH17:IQI17"/>
    <mergeCell ref="ISF17:ISG17"/>
    <mergeCell ref="ISH17:ISI17"/>
    <mergeCell ref="ISJ17:ISK17"/>
    <mergeCell ref="ISL17:ISM17"/>
    <mergeCell ref="ISN17:ISO17"/>
    <mergeCell ref="ISP17:ISQ17"/>
    <mergeCell ref="IRT17:IRU17"/>
    <mergeCell ref="IRV17:IRW17"/>
    <mergeCell ref="IRX17:IRY17"/>
    <mergeCell ref="IRZ17:ISA17"/>
    <mergeCell ref="ISB17:ISC17"/>
    <mergeCell ref="ISD17:ISE17"/>
    <mergeCell ref="IRH17:IRI17"/>
    <mergeCell ref="IRJ17:IRK17"/>
    <mergeCell ref="IRL17:IRM17"/>
    <mergeCell ref="IRN17:IRO17"/>
    <mergeCell ref="IRP17:IRQ17"/>
    <mergeCell ref="IRR17:IRS17"/>
    <mergeCell ref="ITP17:ITQ17"/>
    <mergeCell ref="ITR17:ITS17"/>
    <mergeCell ref="ITT17:ITU17"/>
    <mergeCell ref="ITV17:ITW17"/>
    <mergeCell ref="ITX17:ITY17"/>
    <mergeCell ref="ITZ17:IUA17"/>
    <mergeCell ref="ITD17:ITE17"/>
    <mergeCell ref="ITF17:ITG17"/>
    <mergeCell ref="ITH17:ITI17"/>
    <mergeCell ref="ITJ17:ITK17"/>
    <mergeCell ref="ITL17:ITM17"/>
    <mergeCell ref="ITN17:ITO17"/>
    <mergeCell ref="ISR17:ISS17"/>
    <mergeCell ref="IST17:ISU17"/>
    <mergeCell ref="ISV17:ISW17"/>
    <mergeCell ref="ISX17:ISY17"/>
    <mergeCell ref="ISZ17:ITA17"/>
    <mergeCell ref="ITB17:ITC17"/>
    <mergeCell ref="IUZ17:IVA17"/>
    <mergeCell ref="IVB17:IVC17"/>
    <mergeCell ref="IVD17:IVE17"/>
    <mergeCell ref="IVF17:IVG17"/>
    <mergeCell ref="IVH17:IVI17"/>
    <mergeCell ref="IVJ17:IVK17"/>
    <mergeCell ref="IUN17:IUO17"/>
    <mergeCell ref="IUP17:IUQ17"/>
    <mergeCell ref="IUR17:IUS17"/>
    <mergeCell ref="IUT17:IUU17"/>
    <mergeCell ref="IUV17:IUW17"/>
    <mergeCell ref="IUX17:IUY17"/>
    <mergeCell ref="IUB17:IUC17"/>
    <mergeCell ref="IUD17:IUE17"/>
    <mergeCell ref="IUF17:IUG17"/>
    <mergeCell ref="IUH17:IUI17"/>
    <mergeCell ref="IUJ17:IUK17"/>
    <mergeCell ref="IUL17:IUM17"/>
    <mergeCell ref="IWJ17:IWK17"/>
    <mergeCell ref="IWL17:IWM17"/>
    <mergeCell ref="IWN17:IWO17"/>
    <mergeCell ref="IWP17:IWQ17"/>
    <mergeCell ref="IWR17:IWS17"/>
    <mergeCell ref="IWT17:IWU17"/>
    <mergeCell ref="IVX17:IVY17"/>
    <mergeCell ref="IVZ17:IWA17"/>
    <mergeCell ref="IWB17:IWC17"/>
    <mergeCell ref="IWD17:IWE17"/>
    <mergeCell ref="IWF17:IWG17"/>
    <mergeCell ref="IWH17:IWI17"/>
    <mergeCell ref="IVL17:IVM17"/>
    <mergeCell ref="IVN17:IVO17"/>
    <mergeCell ref="IVP17:IVQ17"/>
    <mergeCell ref="IVR17:IVS17"/>
    <mergeCell ref="IVT17:IVU17"/>
    <mergeCell ref="IVV17:IVW17"/>
    <mergeCell ref="IXT17:IXU17"/>
    <mergeCell ref="IXV17:IXW17"/>
    <mergeCell ref="IXX17:IXY17"/>
    <mergeCell ref="IXZ17:IYA17"/>
    <mergeCell ref="IYB17:IYC17"/>
    <mergeCell ref="IYD17:IYE17"/>
    <mergeCell ref="IXH17:IXI17"/>
    <mergeCell ref="IXJ17:IXK17"/>
    <mergeCell ref="IXL17:IXM17"/>
    <mergeCell ref="IXN17:IXO17"/>
    <mergeCell ref="IXP17:IXQ17"/>
    <mergeCell ref="IXR17:IXS17"/>
    <mergeCell ref="IWV17:IWW17"/>
    <mergeCell ref="IWX17:IWY17"/>
    <mergeCell ref="IWZ17:IXA17"/>
    <mergeCell ref="IXB17:IXC17"/>
    <mergeCell ref="IXD17:IXE17"/>
    <mergeCell ref="IXF17:IXG17"/>
    <mergeCell ref="IZD17:IZE17"/>
    <mergeCell ref="IZF17:IZG17"/>
    <mergeCell ref="IZH17:IZI17"/>
    <mergeCell ref="IZJ17:IZK17"/>
    <mergeCell ref="IZL17:IZM17"/>
    <mergeCell ref="IZN17:IZO17"/>
    <mergeCell ref="IYR17:IYS17"/>
    <mergeCell ref="IYT17:IYU17"/>
    <mergeCell ref="IYV17:IYW17"/>
    <mergeCell ref="IYX17:IYY17"/>
    <mergeCell ref="IYZ17:IZA17"/>
    <mergeCell ref="IZB17:IZC17"/>
    <mergeCell ref="IYF17:IYG17"/>
    <mergeCell ref="IYH17:IYI17"/>
    <mergeCell ref="IYJ17:IYK17"/>
    <mergeCell ref="IYL17:IYM17"/>
    <mergeCell ref="IYN17:IYO17"/>
    <mergeCell ref="IYP17:IYQ17"/>
    <mergeCell ref="JAN17:JAO17"/>
    <mergeCell ref="JAP17:JAQ17"/>
    <mergeCell ref="JAR17:JAS17"/>
    <mergeCell ref="JAT17:JAU17"/>
    <mergeCell ref="JAV17:JAW17"/>
    <mergeCell ref="JAX17:JAY17"/>
    <mergeCell ref="JAB17:JAC17"/>
    <mergeCell ref="JAD17:JAE17"/>
    <mergeCell ref="JAF17:JAG17"/>
    <mergeCell ref="JAH17:JAI17"/>
    <mergeCell ref="JAJ17:JAK17"/>
    <mergeCell ref="JAL17:JAM17"/>
    <mergeCell ref="IZP17:IZQ17"/>
    <mergeCell ref="IZR17:IZS17"/>
    <mergeCell ref="IZT17:IZU17"/>
    <mergeCell ref="IZV17:IZW17"/>
    <mergeCell ref="IZX17:IZY17"/>
    <mergeCell ref="IZZ17:JAA17"/>
    <mergeCell ref="JBX17:JBY17"/>
    <mergeCell ref="JBZ17:JCA17"/>
    <mergeCell ref="JCB17:JCC17"/>
    <mergeCell ref="JCD17:JCE17"/>
    <mergeCell ref="JCF17:JCG17"/>
    <mergeCell ref="JCH17:JCI17"/>
    <mergeCell ref="JBL17:JBM17"/>
    <mergeCell ref="JBN17:JBO17"/>
    <mergeCell ref="JBP17:JBQ17"/>
    <mergeCell ref="JBR17:JBS17"/>
    <mergeCell ref="JBT17:JBU17"/>
    <mergeCell ref="JBV17:JBW17"/>
    <mergeCell ref="JAZ17:JBA17"/>
    <mergeCell ref="JBB17:JBC17"/>
    <mergeCell ref="JBD17:JBE17"/>
    <mergeCell ref="JBF17:JBG17"/>
    <mergeCell ref="JBH17:JBI17"/>
    <mergeCell ref="JBJ17:JBK17"/>
    <mergeCell ref="JDH17:JDI17"/>
    <mergeCell ref="JDJ17:JDK17"/>
    <mergeCell ref="JDL17:JDM17"/>
    <mergeCell ref="JDN17:JDO17"/>
    <mergeCell ref="JDP17:JDQ17"/>
    <mergeCell ref="JDR17:JDS17"/>
    <mergeCell ref="JCV17:JCW17"/>
    <mergeCell ref="JCX17:JCY17"/>
    <mergeCell ref="JCZ17:JDA17"/>
    <mergeCell ref="JDB17:JDC17"/>
    <mergeCell ref="JDD17:JDE17"/>
    <mergeCell ref="JDF17:JDG17"/>
    <mergeCell ref="JCJ17:JCK17"/>
    <mergeCell ref="JCL17:JCM17"/>
    <mergeCell ref="JCN17:JCO17"/>
    <mergeCell ref="JCP17:JCQ17"/>
    <mergeCell ref="JCR17:JCS17"/>
    <mergeCell ref="JCT17:JCU17"/>
    <mergeCell ref="JER17:JES17"/>
    <mergeCell ref="JET17:JEU17"/>
    <mergeCell ref="JEV17:JEW17"/>
    <mergeCell ref="JEX17:JEY17"/>
    <mergeCell ref="JEZ17:JFA17"/>
    <mergeCell ref="JFB17:JFC17"/>
    <mergeCell ref="JEF17:JEG17"/>
    <mergeCell ref="JEH17:JEI17"/>
    <mergeCell ref="JEJ17:JEK17"/>
    <mergeCell ref="JEL17:JEM17"/>
    <mergeCell ref="JEN17:JEO17"/>
    <mergeCell ref="JEP17:JEQ17"/>
    <mergeCell ref="JDT17:JDU17"/>
    <mergeCell ref="JDV17:JDW17"/>
    <mergeCell ref="JDX17:JDY17"/>
    <mergeCell ref="JDZ17:JEA17"/>
    <mergeCell ref="JEB17:JEC17"/>
    <mergeCell ref="JED17:JEE17"/>
    <mergeCell ref="JGB17:JGC17"/>
    <mergeCell ref="JGD17:JGE17"/>
    <mergeCell ref="JGF17:JGG17"/>
    <mergeCell ref="JGH17:JGI17"/>
    <mergeCell ref="JGJ17:JGK17"/>
    <mergeCell ref="JGL17:JGM17"/>
    <mergeCell ref="JFP17:JFQ17"/>
    <mergeCell ref="JFR17:JFS17"/>
    <mergeCell ref="JFT17:JFU17"/>
    <mergeCell ref="JFV17:JFW17"/>
    <mergeCell ref="JFX17:JFY17"/>
    <mergeCell ref="JFZ17:JGA17"/>
    <mergeCell ref="JFD17:JFE17"/>
    <mergeCell ref="JFF17:JFG17"/>
    <mergeCell ref="JFH17:JFI17"/>
    <mergeCell ref="JFJ17:JFK17"/>
    <mergeCell ref="JFL17:JFM17"/>
    <mergeCell ref="JFN17:JFO17"/>
    <mergeCell ref="JHL17:JHM17"/>
    <mergeCell ref="JHN17:JHO17"/>
    <mergeCell ref="JHP17:JHQ17"/>
    <mergeCell ref="JHR17:JHS17"/>
    <mergeCell ref="JHT17:JHU17"/>
    <mergeCell ref="JHV17:JHW17"/>
    <mergeCell ref="JGZ17:JHA17"/>
    <mergeCell ref="JHB17:JHC17"/>
    <mergeCell ref="JHD17:JHE17"/>
    <mergeCell ref="JHF17:JHG17"/>
    <mergeCell ref="JHH17:JHI17"/>
    <mergeCell ref="JHJ17:JHK17"/>
    <mergeCell ref="JGN17:JGO17"/>
    <mergeCell ref="JGP17:JGQ17"/>
    <mergeCell ref="JGR17:JGS17"/>
    <mergeCell ref="JGT17:JGU17"/>
    <mergeCell ref="JGV17:JGW17"/>
    <mergeCell ref="JGX17:JGY17"/>
    <mergeCell ref="JIV17:JIW17"/>
    <mergeCell ref="JIX17:JIY17"/>
    <mergeCell ref="JIZ17:JJA17"/>
    <mergeCell ref="JJB17:JJC17"/>
    <mergeCell ref="JJD17:JJE17"/>
    <mergeCell ref="JJF17:JJG17"/>
    <mergeCell ref="JIJ17:JIK17"/>
    <mergeCell ref="JIL17:JIM17"/>
    <mergeCell ref="JIN17:JIO17"/>
    <mergeCell ref="JIP17:JIQ17"/>
    <mergeCell ref="JIR17:JIS17"/>
    <mergeCell ref="JIT17:JIU17"/>
    <mergeCell ref="JHX17:JHY17"/>
    <mergeCell ref="JHZ17:JIA17"/>
    <mergeCell ref="JIB17:JIC17"/>
    <mergeCell ref="JID17:JIE17"/>
    <mergeCell ref="JIF17:JIG17"/>
    <mergeCell ref="JIH17:JII17"/>
    <mergeCell ref="JKF17:JKG17"/>
    <mergeCell ref="JKH17:JKI17"/>
    <mergeCell ref="JKJ17:JKK17"/>
    <mergeCell ref="JKL17:JKM17"/>
    <mergeCell ref="JKN17:JKO17"/>
    <mergeCell ref="JKP17:JKQ17"/>
    <mergeCell ref="JJT17:JJU17"/>
    <mergeCell ref="JJV17:JJW17"/>
    <mergeCell ref="JJX17:JJY17"/>
    <mergeCell ref="JJZ17:JKA17"/>
    <mergeCell ref="JKB17:JKC17"/>
    <mergeCell ref="JKD17:JKE17"/>
    <mergeCell ref="JJH17:JJI17"/>
    <mergeCell ref="JJJ17:JJK17"/>
    <mergeCell ref="JJL17:JJM17"/>
    <mergeCell ref="JJN17:JJO17"/>
    <mergeCell ref="JJP17:JJQ17"/>
    <mergeCell ref="JJR17:JJS17"/>
    <mergeCell ref="JLP17:JLQ17"/>
    <mergeCell ref="JLR17:JLS17"/>
    <mergeCell ref="JLT17:JLU17"/>
    <mergeCell ref="JLV17:JLW17"/>
    <mergeCell ref="JLX17:JLY17"/>
    <mergeCell ref="JLZ17:JMA17"/>
    <mergeCell ref="JLD17:JLE17"/>
    <mergeCell ref="JLF17:JLG17"/>
    <mergeCell ref="JLH17:JLI17"/>
    <mergeCell ref="JLJ17:JLK17"/>
    <mergeCell ref="JLL17:JLM17"/>
    <mergeCell ref="JLN17:JLO17"/>
    <mergeCell ref="JKR17:JKS17"/>
    <mergeCell ref="JKT17:JKU17"/>
    <mergeCell ref="JKV17:JKW17"/>
    <mergeCell ref="JKX17:JKY17"/>
    <mergeCell ref="JKZ17:JLA17"/>
    <mergeCell ref="JLB17:JLC17"/>
    <mergeCell ref="JMZ17:JNA17"/>
    <mergeCell ref="JNB17:JNC17"/>
    <mergeCell ref="JND17:JNE17"/>
    <mergeCell ref="JNF17:JNG17"/>
    <mergeCell ref="JNH17:JNI17"/>
    <mergeCell ref="JNJ17:JNK17"/>
    <mergeCell ref="JMN17:JMO17"/>
    <mergeCell ref="JMP17:JMQ17"/>
    <mergeCell ref="JMR17:JMS17"/>
    <mergeCell ref="JMT17:JMU17"/>
    <mergeCell ref="JMV17:JMW17"/>
    <mergeCell ref="JMX17:JMY17"/>
    <mergeCell ref="JMB17:JMC17"/>
    <mergeCell ref="JMD17:JME17"/>
    <mergeCell ref="JMF17:JMG17"/>
    <mergeCell ref="JMH17:JMI17"/>
    <mergeCell ref="JMJ17:JMK17"/>
    <mergeCell ref="JML17:JMM17"/>
    <mergeCell ref="JOJ17:JOK17"/>
    <mergeCell ref="JOL17:JOM17"/>
    <mergeCell ref="JON17:JOO17"/>
    <mergeCell ref="JOP17:JOQ17"/>
    <mergeCell ref="JOR17:JOS17"/>
    <mergeCell ref="JOT17:JOU17"/>
    <mergeCell ref="JNX17:JNY17"/>
    <mergeCell ref="JNZ17:JOA17"/>
    <mergeCell ref="JOB17:JOC17"/>
    <mergeCell ref="JOD17:JOE17"/>
    <mergeCell ref="JOF17:JOG17"/>
    <mergeCell ref="JOH17:JOI17"/>
    <mergeCell ref="JNL17:JNM17"/>
    <mergeCell ref="JNN17:JNO17"/>
    <mergeCell ref="JNP17:JNQ17"/>
    <mergeCell ref="JNR17:JNS17"/>
    <mergeCell ref="JNT17:JNU17"/>
    <mergeCell ref="JNV17:JNW17"/>
    <mergeCell ref="JPT17:JPU17"/>
    <mergeCell ref="JPV17:JPW17"/>
    <mergeCell ref="JPX17:JPY17"/>
    <mergeCell ref="JPZ17:JQA17"/>
    <mergeCell ref="JQB17:JQC17"/>
    <mergeCell ref="JQD17:JQE17"/>
    <mergeCell ref="JPH17:JPI17"/>
    <mergeCell ref="JPJ17:JPK17"/>
    <mergeCell ref="JPL17:JPM17"/>
    <mergeCell ref="JPN17:JPO17"/>
    <mergeCell ref="JPP17:JPQ17"/>
    <mergeCell ref="JPR17:JPS17"/>
    <mergeCell ref="JOV17:JOW17"/>
    <mergeCell ref="JOX17:JOY17"/>
    <mergeCell ref="JOZ17:JPA17"/>
    <mergeCell ref="JPB17:JPC17"/>
    <mergeCell ref="JPD17:JPE17"/>
    <mergeCell ref="JPF17:JPG17"/>
    <mergeCell ref="JRD17:JRE17"/>
    <mergeCell ref="JRF17:JRG17"/>
    <mergeCell ref="JRH17:JRI17"/>
    <mergeCell ref="JRJ17:JRK17"/>
    <mergeCell ref="JRL17:JRM17"/>
    <mergeCell ref="JRN17:JRO17"/>
    <mergeCell ref="JQR17:JQS17"/>
    <mergeCell ref="JQT17:JQU17"/>
    <mergeCell ref="JQV17:JQW17"/>
    <mergeCell ref="JQX17:JQY17"/>
    <mergeCell ref="JQZ17:JRA17"/>
    <mergeCell ref="JRB17:JRC17"/>
    <mergeCell ref="JQF17:JQG17"/>
    <mergeCell ref="JQH17:JQI17"/>
    <mergeCell ref="JQJ17:JQK17"/>
    <mergeCell ref="JQL17:JQM17"/>
    <mergeCell ref="JQN17:JQO17"/>
    <mergeCell ref="JQP17:JQQ17"/>
    <mergeCell ref="JSN17:JSO17"/>
    <mergeCell ref="JSP17:JSQ17"/>
    <mergeCell ref="JSR17:JSS17"/>
    <mergeCell ref="JST17:JSU17"/>
    <mergeCell ref="JSV17:JSW17"/>
    <mergeCell ref="JSX17:JSY17"/>
    <mergeCell ref="JSB17:JSC17"/>
    <mergeCell ref="JSD17:JSE17"/>
    <mergeCell ref="JSF17:JSG17"/>
    <mergeCell ref="JSH17:JSI17"/>
    <mergeCell ref="JSJ17:JSK17"/>
    <mergeCell ref="JSL17:JSM17"/>
    <mergeCell ref="JRP17:JRQ17"/>
    <mergeCell ref="JRR17:JRS17"/>
    <mergeCell ref="JRT17:JRU17"/>
    <mergeCell ref="JRV17:JRW17"/>
    <mergeCell ref="JRX17:JRY17"/>
    <mergeCell ref="JRZ17:JSA17"/>
    <mergeCell ref="JTX17:JTY17"/>
    <mergeCell ref="JTZ17:JUA17"/>
    <mergeCell ref="JUB17:JUC17"/>
    <mergeCell ref="JUD17:JUE17"/>
    <mergeCell ref="JUF17:JUG17"/>
    <mergeCell ref="JUH17:JUI17"/>
    <mergeCell ref="JTL17:JTM17"/>
    <mergeCell ref="JTN17:JTO17"/>
    <mergeCell ref="JTP17:JTQ17"/>
    <mergeCell ref="JTR17:JTS17"/>
    <mergeCell ref="JTT17:JTU17"/>
    <mergeCell ref="JTV17:JTW17"/>
    <mergeCell ref="JSZ17:JTA17"/>
    <mergeCell ref="JTB17:JTC17"/>
    <mergeCell ref="JTD17:JTE17"/>
    <mergeCell ref="JTF17:JTG17"/>
    <mergeCell ref="JTH17:JTI17"/>
    <mergeCell ref="JTJ17:JTK17"/>
    <mergeCell ref="JVH17:JVI17"/>
    <mergeCell ref="JVJ17:JVK17"/>
    <mergeCell ref="JVL17:JVM17"/>
    <mergeCell ref="JVN17:JVO17"/>
    <mergeCell ref="JVP17:JVQ17"/>
    <mergeCell ref="JVR17:JVS17"/>
    <mergeCell ref="JUV17:JUW17"/>
    <mergeCell ref="JUX17:JUY17"/>
    <mergeCell ref="JUZ17:JVA17"/>
    <mergeCell ref="JVB17:JVC17"/>
    <mergeCell ref="JVD17:JVE17"/>
    <mergeCell ref="JVF17:JVG17"/>
    <mergeCell ref="JUJ17:JUK17"/>
    <mergeCell ref="JUL17:JUM17"/>
    <mergeCell ref="JUN17:JUO17"/>
    <mergeCell ref="JUP17:JUQ17"/>
    <mergeCell ref="JUR17:JUS17"/>
    <mergeCell ref="JUT17:JUU17"/>
    <mergeCell ref="JWR17:JWS17"/>
    <mergeCell ref="JWT17:JWU17"/>
    <mergeCell ref="JWV17:JWW17"/>
    <mergeCell ref="JWX17:JWY17"/>
    <mergeCell ref="JWZ17:JXA17"/>
    <mergeCell ref="JXB17:JXC17"/>
    <mergeCell ref="JWF17:JWG17"/>
    <mergeCell ref="JWH17:JWI17"/>
    <mergeCell ref="JWJ17:JWK17"/>
    <mergeCell ref="JWL17:JWM17"/>
    <mergeCell ref="JWN17:JWO17"/>
    <mergeCell ref="JWP17:JWQ17"/>
    <mergeCell ref="JVT17:JVU17"/>
    <mergeCell ref="JVV17:JVW17"/>
    <mergeCell ref="JVX17:JVY17"/>
    <mergeCell ref="JVZ17:JWA17"/>
    <mergeCell ref="JWB17:JWC17"/>
    <mergeCell ref="JWD17:JWE17"/>
    <mergeCell ref="JYB17:JYC17"/>
    <mergeCell ref="JYD17:JYE17"/>
    <mergeCell ref="JYF17:JYG17"/>
    <mergeCell ref="JYH17:JYI17"/>
    <mergeCell ref="JYJ17:JYK17"/>
    <mergeCell ref="JYL17:JYM17"/>
    <mergeCell ref="JXP17:JXQ17"/>
    <mergeCell ref="JXR17:JXS17"/>
    <mergeCell ref="JXT17:JXU17"/>
    <mergeCell ref="JXV17:JXW17"/>
    <mergeCell ref="JXX17:JXY17"/>
    <mergeCell ref="JXZ17:JYA17"/>
    <mergeCell ref="JXD17:JXE17"/>
    <mergeCell ref="JXF17:JXG17"/>
    <mergeCell ref="JXH17:JXI17"/>
    <mergeCell ref="JXJ17:JXK17"/>
    <mergeCell ref="JXL17:JXM17"/>
    <mergeCell ref="JXN17:JXO17"/>
    <mergeCell ref="JZL17:JZM17"/>
    <mergeCell ref="JZN17:JZO17"/>
    <mergeCell ref="JZP17:JZQ17"/>
    <mergeCell ref="JZR17:JZS17"/>
    <mergeCell ref="JZT17:JZU17"/>
    <mergeCell ref="JZV17:JZW17"/>
    <mergeCell ref="JYZ17:JZA17"/>
    <mergeCell ref="JZB17:JZC17"/>
    <mergeCell ref="JZD17:JZE17"/>
    <mergeCell ref="JZF17:JZG17"/>
    <mergeCell ref="JZH17:JZI17"/>
    <mergeCell ref="JZJ17:JZK17"/>
    <mergeCell ref="JYN17:JYO17"/>
    <mergeCell ref="JYP17:JYQ17"/>
    <mergeCell ref="JYR17:JYS17"/>
    <mergeCell ref="JYT17:JYU17"/>
    <mergeCell ref="JYV17:JYW17"/>
    <mergeCell ref="JYX17:JYY17"/>
    <mergeCell ref="KAV17:KAW17"/>
    <mergeCell ref="KAX17:KAY17"/>
    <mergeCell ref="KAZ17:KBA17"/>
    <mergeCell ref="KBB17:KBC17"/>
    <mergeCell ref="KBD17:KBE17"/>
    <mergeCell ref="KBF17:KBG17"/>
    <mergeCell ref="KAJ17:KAK17"/>
    <mergeCell ref="KAL17:KAM17"/>
    <mergeCell ref="KAN17:KAO17"/>
    <mergeCell ref="KAP17:KAQ17"/>
    <mergeCell ref="KAR17:KAS17"/>
    <mergeCell ref="KAT17:KAU17"/>
    <mergeCell ref="JZX17:JZY17"/>
    <mergeCell ref="JZZ17:KAA17"/>
    <mergeCell ref="KAB17:KAC17"/>
    <mergeCell ref="KAD17:KAE17"/>
    <mergeCell ref="KAF17:KAG17"/>
    <mergeCell ref="KAH17:KAI17"/>
    <mergeCell ref="KCF17:KCG17"/>
    <mergeCell ref="KCH17:KCI17"/>
    <mergeCell ref="KCJ17:KCK17"/>
    <mergeCell ref="KCL17:KCM17"/>
    <mergeCell ref="KCN17:KCO17"/>
    <mergeCell ref="KCP17:KCQ17"/>
    <mergeCell ref="KBT17:KBU17"/>
    <mergeCell ref="KBV17:KBW17"/>
    <mergeCell ref="KBX17:KBY17"/>
    <mergeCell ref="KBZ17:KCA17"/>
    <mergeCell ref="KCB17:KCC17"/>
    <mergeCell ref="KCD17:KCE17"/>
    <mergeCell ref="KBH17:KBI17"/>
    <mergeCell ref="KBJ17:KBK17"/>
    <mergeCell ref="KBL17:KBM17"/>
    <mergeCell ref="KBN17:KBO17"/>
    <mergeCell ref="KBP17:KBQ17"/>
    <mergeCell ref="KBR17:KBS17"/>
    <mergeCell ref="KDP17:KDQ17"/>
    <mergeCell ref="KDR17:KDS17"/>
    <mergeCell ref="KDT17:KDU17"/>
    <mergeCell ref="KDV17:KDW17"/>
    <mergeCell ref="KDX17:KDY17"/>
    <mergeCell ref="KDZ17:KEA17"/>
    <mergeCell ref="KDD17:KDE17"/>
    <mergeCell ref="KDF17:KDG17"/>
    <mergeCell ref="KDH17:KDI17"/>
    <mergeCell ref="KDJ17:KDK17"/>
    <mergeCell ref="KDL17:KDM17"/>
    <mergeCell ref="KDN17:KDO17"/>
    <mergeCell ref="KCR17:KCS17"/>
    <mergeCell ref="KCT17:KCU17"/>
    <mergeCell ref="KCV17:KCW17"/>
    <mergeCell ref="KCX17:KCY17"/>
    <mergeCell ref="KCZ17:KDA17"/>
    <mergeCell ref="KDB17:KDC17"/>
    <mergeCell ref="KEZ17:KFA17"/>
    <mergeCell ref="KFB17:KFC17"/>
    <mergeCell ref="KFD17:KFE17"/>
    <mergeCell ref="KFF17:KFG17"/>
    <mergeCell ref="KFH17:KFI17"/>
    <mergeCell ref="KFJ17:KFK17"/>
    <mergeCell ref="KEN17:KEO17"/>
    <mergeCell ref="KEP17:KEQ17"/>
    <mergeCell ref="KER17:KES17"/>
    <mergeCell ref="KET17:KEU17"/>
    <mergeCell ref="KEV17:KEW17"/>
    <mergeCell ref="KEX17:KEY17"/>
    <mergeCell ref="KEB17:KEC17"/>
    <mergeCell ref="KED17:KEE17"/>
    <mergeCell ref="KEF17:KEG17"/>
    <mergeCell ref="KEH17:KEI17"/>
    <mergeCell ref="KEJ17:KEK17"/>
    <mergeCell ref="KEL17:KEM17"/>
    <mergeCell ref="KGJ17:KGK17"/>
    <mergeCell ref="KGL17:KGM17"/>
    <mergeCell ref="KGN17:KGO17"/>
    <mergeCell ref="KGP17:KGQ17"/>
    <mergeCell ref="KGR17:KGS17"/>
    <mergeCell ref="KGT17:KGU17"/>
    <mergeCell ref="KFX17:KFY17"/>
    <mergeCell ref="KFZ17:KGA17"/>
    <mergeCell ref="KGB17:KGC17"/>
    <mergeCell ref="KGD17:KGE17"/>
    <mergeCell ref="KGF17:KGG17"/>
    <mergeCell ref="KGH17:KGI17"/>
    <mergeCell ref="KFL17:KFM17"/>
    <mergeCell ref="KFN17:KFO17"/>
    <mergeCell ref="KFP17:KFQ17"/>
    <mergeCell ref="KFR17:KFS17"/>
    <mergeCell ref="KFT17:KFU17"/>
    <mergeCell ref="KFV17:KFW17"/>
    <mergeCell ref="KHT17:KHU17"/>
    <mergeCell ref="KHV17:KHW17"/>
    <mergeCell ref="KHX17:KHY17"/>
    <mergeCell ref="KHZ17:KIA17"/>
    <mergeCell ref="KIB17:KIC17"/>
    <mergeCell ref="KID17:KIE17"/>
    <mergeCell ref="KHH17:KHI17"/>
    <mergeCell ref="KHJ17:KHK17"/>
    <mergeCell ref="KHL17:KHM17"/>
    <mergeCell ref="KHN17:KHO17"/>
    <mergeCell ref="KHP17:KHQ17"/>
    <mergeCell ref="KHR17:KHS17"/>
    <mergeCell ref="KGV17:KGW17"/>
    <mergeCell ref="KGX17:KGY17"/>
    <mergeCell ref="KGZ17:KHA17"/>
    <mergeCell ref="KHB17:KHC17"/>
    <mergeCell ref="KHD17:KHE17"/>
    <mergeCell ref="KHF17:KHG17"/>
    <mergeCell ref="KJD17:KJE17"/>
    <mergeCell ref="KJF17:KJG17"/>
    <mergeCell ref="KJH17:KJI17"/>
    <mergeCell ref="KJJ17:KJK17"/>
    <mergeCell ref="KJL17:KJM17"/>
    <mergeCell ref="KJN17:KJO17"/>
    <mergeCell ref="KIR17:KIS17"/>
    <mergeCell ref="KIT17:KIU17"/>
    <mergeCell ref="KIV17:KIW17"/>
    <mergeCell ref="KIX17:KIY17"/>
    <mergeCell ref="KIZ17:KJA17"/>
    <mergeCell ref="KJB17:KJC17"/>
    <mergeCell ref="KIF17:KIG17"/>
    <mergeCell ref="KIH17:KII17"/>
    <mergeCell ref="KIJ17:KIK17"/>
    <mergeCell ref="KIL17:KIM17"/>
    <mergeCell ref="KIN17:KIO17"/>
    <mergeCell ref="KIP17:KIQ17"/>
    <mergeCell ref="KKN17:KKO17"/>
    <mergeCell ref="KKP17:KKQ17"/>
    <mergeCell ref="KKR17:KKS17"/>
    <mergeCell ref="KKT17:KKU17"/>
    <mergeCell ref="KKV17:KKW17"/>
    <mergeCell ref="KKX17:KKY17"/>
    <mergeCell ref="KKB17:KKC17"/>
    <mergeCell ref="KKD17:KKE17"/>
    <mergeCell ref="KKF17:KKG17"/>
    <mergeCell ref="KKH17:KKI17"/>
    <mergeCell ref="KKJ17:KKK17"/>
    <mergeCell ref="KKL17:KKM17"/>
    <mergeCell ref="KJP17:KJQ17"/>
    <mergeCell ref="KJR17:KJS17"/>
    <mergeCell ref="KJT17:KJU17"/>
    <mergeCell ref="KJV17:KJW17"/>
    <mergeCell ref="KJX17:KJY17"/>
    <mergeCell ref="KJZ17:KKA17"/>
    <mergeCell ref="KLX17:KLY17"/>
    <mergeCell ref="KLZ17:KMA17"/>
    <mergeCell ref="KMB17:KMC17"/>
    <mergeCell ref="KMD17:KME17"/>
    <mergeCell ref="KMF17:KMG17"/>
    <mergeCell ref="KMH17:KMI17"/>
    <mergeCell ref="KLL17:KLM17"/>
    <mergeCell ref="KLN17:KLO17"/>
    <mergeCell ref="KLP17:KLQ17"/>
    <mergeCell ref="KLR17:KLS17"/>
    <mergeCell ref="KLT17:KLU17"/>
    <mergeCell ref="KLV17:KLW17"/>
    <mergeCell ref="KKZ17:KLA17"/>
    <mergeCell ref="KLB17:KLC17"/>
    <mergeCell ref="KLD17:KLE17"/>
    <mergeCell ref="KLF17:KLG17"/>
    <mergeCell ref="KLH17:KLI17"/>
    <mergeCell ref="KLJ17:KLK17"/>
    <mergeCell ref="KNH17:KNI17"/>
    <mergeCell ref="KNJ17:KNK17"/>
    <mergeCell ref="KNL17:KNM17"/>
    <mergeCell ref="KNN17:KNO17"/>
    <mergeCell ref="KNP17:KNQ17"/>
    <mergeCell ref="KNR17:KNS17"/>
    <mergeCell ref="KMV17:KMW17"/>
    <mergeCell ref="KMX17:KMY17"/>
    <mergeCell ref="KMZ17:KNA17"/>
    <mergeCell ref="KNB17:KNC17"/>
    <mergeCell ref="KND17:KNE17"/>
    <mergeCell ref="KNF17:KNG17"/>
    <mergeCell ref="KMJ17:KMK17"/>
    <mergeCell ref="KML17:KMM17"/>
    <mergeCell ref="KMN17:KMO17"/>
    <mergeCell ref="KMP17:KMQ17"/>
    <mergeCell ref="KMR17:KMS17"/>
    <mergeCell ref="KMT17:KMU17"/>
    <mergeCell ref="KOR17:KOS17"/>
    <mergeCell ref="KOT17:KOU17"/>
    <mergeCell ref="KOV17:KOW17"/>
    <mergeCell ref="KOX17:KOY17"/>
    <mergeCell ref="KOZ17:KPA17"/>
    <mergeCell ref="KPB17:KPC17"/>
    <mergeCell ref="KOF17:KOG17"/>
    <mergeCell ref="KOH17:KOI17"/>
    <mergeCell ref="KOJ17:KOK17"/>
    <mergeCell ref="KOL17:KOM17"/>
    <mergeCell ref="KON17:KOO17"/>
    <mergeCell ref="KOP17:KOQ17"/>
    <mergeCell ref="KNT17:KNU17"/>
    <mergeCell ref="KNV17:KNW17"/>
    <mergeCell ref="KNX17:KNY17"/>
    <mergeCell ref="KNZ17:KOA17"/>
    <mergeCell ref="KOB17:KOC17"/>
    <mergeCell ref="KOD17:KOE17"/>
    <mergeCell ref="KQB17:KQC17"/>
    <mergeCell ref="KQD17:KQE17"/>
    <mergeCell ref="KQF17:KQG17"/>
    <mergeCell ref="KQH17:KQI17"/>
    <mergeCell ref="KQJ17:KQK17"/>
    <mergeCell ref="KQL17:KQM17"/>
    <mergeCell ref="KPP17:KPQ17"/>
    <mergeCell ref="KPR17:KPS17"/>
    <mergeCell ref="KPT17:KPU17"/>
    <mergeCell ref="KPV17:KPW17"/>
    <mergeCell ref="KPX17:KPY17"/>
    <mergeCell ref="KPZ17:KQA17"/>
    <mergeCell ref="KPD17:KPE17"/>
    <mergeCell ref="KPF17:KPG17"/>
    <mergeCell ref="KPH17:KPI17"/>
    <mergeCell ref="KPJ17:KPK17"/>
    <mergeCell ref="KPL17:KPM17"/>
    <mergeCell ref="KPN17:KPO17"/>
    <mergeCell ref="KRL17:KRM17"/>
    <mergeCell ref="KRN17:KRO17"/>
    <mergeCell ref="KRP17:KRQ17"/>
    <mergeCell ref="KRR17:KRS17"/>
    <mergeCell ref="KRT17:KRU17"/>
    <mergeCell ref="KRV17:KRW17"/>
    <mergeCell ref="KQZ17:KRA17"/>
    <mergeCell ref="KRB17:KRC17"/>
    <mergeCell ref="KRD17:KRE17"/>
    <mergeCell ref="KRF17:KRG17"/>
    <mergeCell ref="KRH17:KRI17"/>
    <mergeCell ref="KRJ17:KRK17"/>
    <mergeCell ref="KQN17:KQO17"/>
    <mergeCell ref="KQP17:KQQ17"/>
    <mergeCell ref="KQR17:KQS17"/>
    <mergeCell ref="KQT17:KQU17"/>
    <mergeCell ref="KQV17:KQW17"/>
    <mergeCell ref="KQX17:KQY17"/>
    <mergeCell ref="KSV17:KSW17"/>
    <mergeCell ref="KSX17:KSY17"/>
    <mergeCell ref="KSZ17:KTA17"/>
    <mergeCell ref="KTB17:KTC17"/>
    <mergeCell ref="KTD17:KTE17"/>
    <mergeCell ref="KTF17:KTG17"/>
    <mergeCell ref="KSJ17:KSK17"/>
    <mergeCell ref="KSL17:KSM17"/>
    <mergeCell ref="KSN17:KSO17"/>
    <mergeCell ref="KSP17:KSQ17"/>
    <mergeCell ref="KSR17:KSS17"/>
    <mergeCell ref="KST17:KSU17"/>
    <mergeCell ref="KRX17:KRY17"/>
    <mergeCell ref="KRZ17:KSA17"/>
    <mergeCell ref="KSB17:KSC17"/>
    <mergeCell ref="KSD17:KSE17"/>
    <mergeCell ref="KSF17:KSG17"/>
    <mergeCell ref="KSH17:KSI17"/>
    <mergeCell ref="KUF17:KUG17"/>
    <mergeCell ref="KUH17:KUI17"/>
    <mergeCell ref="KUJ17:KUK17"/>
    <mergeCell ref="KUL17:KUM17"/>
    <mergeCell ref="KUN17:KUO17"/>
    <mergeCell ref="KUP17:KUQ17"/>
    <mergeCell ref="KTT17:KTU17"/>
    <mergeCell ref="KTV17:KTW17"/>
    <mergeCell ref="KTX17:KTY17"/>
    <mergeCell ref="KTZ17:KUA17"/>
    <mergeCell ref="KUB17:KUC17"/>
    <mergeCell ref="KUD17:KUE17"/>
    <mergeCell ref="KTH17:KTI17"/>
    <mergeCell ref="KTJ17:KTK17"/>
    <mergeCell ref="KTL17:KTM17"/>
    <mergeCell ref="KTN17:KTO17"/>
    <mergeCell ref="KTP17:KTQ17"/>
    <mergeCell ref="KTR17:KTS17"/>
    <mergeCell ref="KVP17:KVQ17"/>
    <mergeCell ref="KVR17:KVS17"/>
    <mergeCell ref="KVT17:KVU17"/>
    <mergeCell ref="KVV17:KVW17"/>
    <mergeCell ref="KVX17:KVY17"/>
    <mergeCell ref="KVZ17:KWA17"/>
    <mergeCell ref="KVD17:KVE17"/>
    <mergeCell ref="KVF17:KVG17"/>
    <mergeCell ref="KVH17:KVI17"/>
    <mergeCell ref="KVJ17:KVK17"/>
    <mergeCell ref="KVL17:KVM17"/>
    <mergeCell ref="KVN17:KVO17"/>
    <mergeCell ref="KUR17:KUS17"/>
    <mergeCell ref="KUT17:KUU17"/>
    <mergeCell ref="KUV17:KUW17"/>
    <mergeCell ref="KUX17:KUY17"/>
    <mergeCell ref="KUZ17:KVA17"/>
    <mergeCell ref="KVB17:KVC17"/>
    <mergeCell ref="KWZ17:KXA17"/>
    <mergeCell ref="KXB17:KXC17"/>
    <mergeCell ref="KXD17:KXE17"/>
    <mergeCell ref="KXF17:KXG17"/>
    <mergeCell ref="KXH17:KXI17"/>
    <mergeCell ref="KXJ17:KXK17"/>
    <mergeCell ref="KWN17:KWO17"/>
    <mergeCell ref="KWP17:KWQ17"/>
    <mergeCell ref="KWR17:KWS17"/>
    <mergeCell ref="KWT17:KWU17"/>
    <mergeCell ref="KWV17:KWW17"/>
    <mergeCell ref="KWX17:KWY17"/>
    <mergeCell ref="KWB17:KWC17"/>
    <mergeCell ref="KWD17:KWE17"/>
    <mergeCell ref="KWF17:KWG17"/>
    <mergeCell ref="KWH17:KWI17"/>
    <mergeCell ref="KWJ17:KWK17"/>
    <mergeCell ref="KWL17:KWM17"/>
    <mergeCell ref="KYJ17:KYK17"/>
    <mergeCell ref="KYL17:KYM17"/>
    <mergeCell ref="KYN17:KYO17"/>
    <mergeCell ref="KYP17:KYQ17"/>
    <mergeCell ref="KYR17:KYS17"/>
    <mergeCell ref="KYT17:KYU17"/>
    <mergeCell ref="KXX17:KXY17"/>
    <mergeCell ref="KXZ17:KYA17"/>
    <mergeCell ref="KYB17:KYC17"/>
    <mergeCell ref="KYD17:KYE17"/>
    <mergeCell ref="KYF17:KYG17"/>
    <mergeCell ref="KYH17:KYI17"/>
    <mergeCell ref="KXL17:KXM17"/>
    <mergeCell ref="KXN17:KXO17"/>
    <mergeCell ref="KXP17:KXQ17"/>
    <mergeCell ref="KXR17:KXS17"/>
    <mergeCell ref="KXT17:KXU17"/>
    <mergeCell ref="KXV17:KXW17"/>
    <mergeCell ref="KZT17:KZU17"/>
    <mergeCell ref="KZV17:KZW17"/>
    <mergeCell ref="KZX17:KZY17"/>
    <mergeCell ref="KZZ17:LAA17"/>
    <mergeCell ref="LAB17:LAC17"/>
    <mergeCell ref="LAD17:LAE17"/>
    <mergeCell ref="KZH17:KZI17"/>
    <mergeCell ref="KZJ17:KZK17"/>
    <mergeCell ref="KZL17:KZM17"/>
    <mergeCell ref="KZN17:KZO17"/>
    <mergeCell ref="KZP17:KZQ17"/>
    <mergeCell ref="KZR17:KZS17"/>
    <mergeCell ref="KYV17:KYW17"/>
    <mergeCell ref="KYX17:KYY17"/>
    <mergeCell ref="KYZ17:KZA17"/>
    <mergeCell ref="KZB17:KZC17"/>
    <mergeCell ref="KZD17:KZE17"/>
    <mergeCell ref="KZF17:KZG17"/>
    <mergeCell ref="LBD17:LBE17"/>
    <mergeCell ref="LBF17:LBG17"/>
    <mergeCell ref="LBH17:LBI17"/>
    <mergeCell ref="LBJ17:LBK17"/>
    <mergeCell ref="LBL17:LBM17"/>
    <mergeCell ref="LBN17:LBO17"/>
    <mergeCell ref="LAR17:LAS17"/>
    <mergeCell ref="LAT17:LAU17"/>
    <mergeCell ref="LAV17:LAW17"/>
    <mergeCell ref="LAX17:LAY17"/>
    <mergeCell ref="LAZ17:LBA17"/>
    <mergeCell ref="LBB17:LBC17"/>
    <mergeCell ref="LAF17:LAG17"/>
    <mergeCell ref="LAH17:LAI17"/>
    <mergeCell ref="LAJ17:LAK17"/>
    <mergeCell ref="LAL17:LAM17"/>
    <mergeCell ref="LAN17:LAO17"/>
    <mergeCell ref="LAP17:LAQ17"/>
    <mergeCell ref="LCN17:LCO17"/>
    <mergeCell ref="LCP17:LCQ17"/>
    <mergeCell ref="LCR17:LCS17"/>
    <mergeCell ref="LCT17:LCU17"/>
    <mergeCell ref="LCV17:LCW17"/>
    <mergeCell ref="LCX17:LCY17"/>
    <mergeCell ref="LCB17:LCC17"/>
    <mergeCell ref="LCD17:LCE17"/>
    <mergeCell ref="LCF17:LCG17"/>
    <mergeCell ref="LCH17:LCI17"/>
    <mergeCell ref="LCJ17:LCK17"/>
    <mergeCell ref="LCL17:LCM17"/>
    <mergeCell ref="LBP17:LBQ17"/>
    <mergeCell ref="LBR17:LBS17"/>
    <mergeCell ref="LBT17:LBU17"/>
    <mergeCell ref="LBV17:LBW17"/>
    <mergeCell ref="LBX17:LBY17"/>
    <mergeCell ref="LBZ17:LCA17"/>
    <mergeCell ref="LDX17:LDY17"/>
    <mergeCell ref="LDZ17:LEA17"/>
    <mergeCell ref="LEB17:LEC17"/>
    <mergeCell ref="LED17:LEE17"/>
    <mergeCell ref="LEF17:LEG17"/>
    <mergeCell ref="LEH17:LEI17"/>
    <mergeCell ref="LDL17:LDM17"/>
    <mergeCell ref="LDN17:LDO17"/>
    <mergeCell ref="LDP17:LDQ17"/>
    <mergeCell ref="LDR17:LDS17"/>
    <mergeCell ref="LDT17:LDU17"/>
    <mergeCell ref="LDV17:LDW17"/>
    <mergeCell ref="LCZ17:LDA17"/>
    <mergeCell ref="LDB17:LDC17"/>
    <mergeCell ref="LDD17:LDE17"/>
    <mergeCell ref="LDF17:LDG17"/>
    <mergeCell ref="LDH17:LDI17"/>
    <mergeCell ref="LDJ17:LDK17"/>
    <mergeCell ref="LFH17:LFI17"/>
    <mergeCell ref="LFJ17:LFK17"/>
    <mergeCell ref="LFL17:LFM17"/>
    <mergeCell ref="LFN17:LFO17"/>
    <mergeCell ref="LFP17:LFQ17"/>
    <mergeCell ref="LFR17:LFS17"/>
    <mergeCell ref="LEV17:LEW17"/>
    <mergeCell ref="LEX17:LEY17"/>
    <mergeCell ref="LEZ17:LFA17"/>
    <mergeCell ref="LFB17:LFC17"/>
    <mergeCell ref="LFD17:LFE17"/>
    <mergeCell ref="LFF17:LFG17"/>
    <mergeCell ref="LEJ17:LEK17"/>
    <mergeCell ref="LEL17:LEM17"/>
    <mergeCell ref="LEN17:LEO17"/>
    <mergeCell ref="LEP17:LEQ17"/>
    <mergeCell ref="LER17:LES17"/>
    <mergeCell ref="LET17:LEU17"/>
    <mergeCell ref="LGR17:LGS17"/>
    <mergeCell ref="LGT17:LGU17"/>
    <mergeCell ref="LGV17:LGW17"/>
    <mergeCell ref="LGX17:LGY17"/>
    <mergeCell ref="LGZ17:LHA17"/>
    <mergeCell ref="LHB17:LHC17"/>
    <mergeCell ref="LGF17:LGG17"/>
    <mergeCell ref="LGH17:LGI17"/>
    <mergeCell ref="LGJ17:LGK17"/>
    <mergeCell ref="LGL17:LGM17"/>
    <mergeCell ref="LGN17:LGO17"/>
    <mergeCell ref="LGP17:LGQ17"/>
    <mergeCell ref="LFT17:LFU17"/>
    <mergeCell ref="LFV17:LFW17"/>
    <mergeCell ref="LFX17:LFY17"/>
    <mergeCell ref="LFZ17:LGA17"/>
    <mergeCell ref="LGB17:LGC17"/>
    <mergeCell ref="LGD17:LGE17"/>
    <mergeCell ref="LIB17:LIC17"/>
    <mergeCell ref="LID17:LIE17"/>
    <mergeCell ref="LIF17:LIG17"/>
    <mergeCell ref="LIH17:LII17"/>
    <mergeCell ref="LIJ17:LIK17"/>
    <mergeCell ref="LIL17:LIM17"/>
    <mergeCell ref="LHP17:LHQ17"/>
    <mergeCell ref="LHR17:LHS17"/>
    <mergeCell ref="LHT17:LHU17"/>
    <mergeCell ref="LHV17:LHW17"/>
    <mergeCell ref="LHX17:LHY17"/>
    <mergeCell ref="LHZ17:LIA17"/>
    <mergeCell ref="LHD17:LHE17"/>
    <mergeCell ref="LHF17:LHG17"/>
    <mergeCell ref="LHH17:LHI17"/>
    <mergeCell ref="LHJ17:LHK17"/>
    <mergeCell ref="LHL17:LHM17"/>
    <mergeCell ref="LHN17:LHO17"/>
    <mergeCell ref="LJL17:LJM17"/>
    <mergeCell ref="LJN17:LJO17"/>
    <mergeCell ref="LJP17:LJQ17"/>
    <mergeCell ref="LJR17:LJS17"/>
    <mergeCell ref="LJT17:LJU17"/>
    <mergeCell ref="LJV17:LJW17"/>
    <mergeCell ref="LIZ17:LJA17"/>
    <mergeCell ref="LJB17:LJC17"/>
    <mergeCell ref="LJD17:LJE17"/>
    <mergeCell ref="LJF17:LJG17"/>
    <mergeCell ref="LJH17:LJI17"/>
    <mergeCell ref="LJJ17:LJK17"/>
    <mergeCell ref="LIN17:LIO17"/>
    <mergeCell ref="LIP17:LIQ17"/>
    <mergeCell ref="LIR17:LIS17"/>
    <mergeCell ref="LIT17:LIU17"/>
    <mergeCell ref="LIV17:LIW17"/>
    <mergeCell ref="LIX17:LIY17"/>
    <mergeCell ref="LKV17:LKW17"/>
    <mergeCell ref="LKX17:LKY17"/>
    <mergeCell ref="LKZ17:LLA17"/>
    <mergeCell ref="LLB17:LLC17"/>
    <mergeCell ref="LLD17:LLE17"/>
    <mergeCell ref="LLF17:LLG17"/>
    <mergeCell ref="LKJ17:LKK17"/>
    <mergeCell ref="LKL17:LKM17"/>
    <mergeCell ref="LKN17:LKO17"/>
    <mergeCell ref="LKP17:LKQ17"/>
    <mergeCell ref="LKR17:LKS17"/>
    <mergeCell ref="LKT17:LKU17"/>
    <mergeCell ref="LJX17:LJY17"/>
    <mergeCell ref="LJZ17:LKA17"/>
    <mergeCell ref="LKB17:LKC17"/>
    <mergeCell ref="LKD17:LKE17"/>
    <mergeCell ref="LKF17:LKG17"/>
    <mergeCell ref="LKH17:LKI17"/>
    <mergeCell ref="LMF17:LMG17"/>
    <mergeCell ref="LMH17:LMI17"/>
    <mergeCell ref="LMJ17:LMK17"/>
    <mergeCell ref="LML17:LMM17"/>
    <mergeCell ref="LMN17:LMO17"/>
    <mergeCell ref="LMP17:LMQ17"/>
    <mergeCell ref="LLT17:LLU17"/>
    <mergeCell ref="LLV17:LLW17"/>
    <mergeCell ref="LLX17:LLY17"/>
    <mergeCell ref="LLZ17:LMA17"/>
    <mergeCell ref="LMB17:LMC17"/>
    <mergeCell ref="LMD17:LME17"/>
    <mergeCell ref="LLH17:LLI17"/>
    <mergeCell ref="LLJ17:LLK17"/>
    <mergeCell ref="LLL17:LLM17"/>
    <mergeCell ref="LLN17:LLO17"/>
    <mergeCell ref="LLP17:LLQ17"/>
    <mergeCell ref="LLR17:LLS17"/>
    <mergeCell ref="LNP17:LNQ17"/>
    <mergeCell ref="LNR17:LNS17"/>
    <mergeCell ref="LNT17:LNU17"/>
    <mergeCell ref="LNV17:LNW17"/>
    <mergeCell ref="LNX17:LNY17"/>
    <mergeCell ref="LNZ17:LOA17"/>
    <mergeCell ref="LND17:LNE17"/>
    <mergeCell ref="LNF17:LNG17"/>
    <mergeCell ref="LNH17:LNI17"/>
    <mergeCell ref="LNJ17:LNK17"/>
    <mergeCell ref="LNL17:LNM17"/>
    <mergeCell ref="LNN17:LNO17"/>
    <mergeCell ref="LMR17:LMS17"/>
    <mergeCell ref="LMT17:LMU17"/>
    <mergeCell ref="LMV17:LMW17"/>
    <mergeCell ref="LMX17:LMY17"/>
    <mergeCell ref="LMZ17:LNA17"/>
    <mergeCell ref="LNB17:LNC17"/>
    <mergeCell ref="LOZ17:LPA17"/>
    <mergeCell ref="LPB17:LPC17"/>
    <mergeCell ref="LPD17:LPE17"/>
    <mergeCell ref="LPF17:LPG17"/>
    <mergeCell ref="LPH17:LPI17"/>
    <mergeCell ref="LPJ17:LPK17"/>
    <mergeCell ref="LON17:LOO17"/>
    <mergeCell ref="LOP17:LOQ17"/>
    <mergeCell ref="LOR17:LOS17"/>
    <mergeCell ref="LOT17:LOU17"/>
    <mergeCell ref="LOV17:LOW17"/>
    <mergeCell ref="LOX17:LOY17"/>
    <mergeCell ref="LOB17:LOC17"/>
    <mergeCell ref="LOD17:LOE17"/>
    <mergeCell ref="LOF17:LOG17"/>
    <mergeCell ref="LOH17:LOI17"/>
    <mergeCell ref="LOJ17:LOK17"/>
    <mergeCell ref="LOL17:LOM17"/>
    <mergeCell ref="LQJ17:LQK17"/>
    <mergeCell ref="LQL17:LQM17"/>
    <mergeCell ref="LQN17:LQO17"/>
    <mergeCell ref="LQP17:LQQ17"/>
    <mergeCell ref="LQR17:LQS17"/>
    <mergeCell ref="LQT17:LQU17"/>
    <mergeCell ref="LPX17:LPY17"/>
    <mergeCell ref="LPZ17:LQA17"/>
    <mergeCell ref="LQB17:LQC17"/>
    <mergeCell ref="LQD17:LQE17"/>
    <mergeCell ref="LQF17:LQG17"/>
    <mergeCell ref="LQH17:LQI17"/>
    <mergeCell ref="LPL17:LPM17"/>
    <mergeCell ref="LPN17:LPO17"/>
    <mergeCell ref="LPP17:LPQ17"/>
    <mergeCell ref="LPR17:LPS17"/>
    <mergeCell ref="LPT17:LPU17"/>
    <mergeCell ref="LPV17:LPW17"/>
    <mergeCell ref="LRT17:LRU17"/>
    <mergeCell ref="LRV17:LRW17"/>
    <mergeCell ref="LRX17:LRY17"/>
    <mergeCell ref="LRZ17:LSA17"/>
    <mergeCell ref="LSB17:LSC17"/>
    <mergeCell ref="LSD17:LSE17"/>
    <mergeCell ref="LRH17:LRI17"/>
    <mergeCell ref="LRJ17:LRK17"/>
    <mergeCell ref="LRL17:LRM17"/>
    <mergeCell ref="LRN17:LRO17"/>
    <mergeCell ref="LRP17:LRQ17"/>
    <mergeCell ref="LRR17:LRS17"/>
    <mergeCell ref="LQV17:LQW17"/>
    <mergeCell ref="LQX17:LQY17"/>
    <mergeCell ref="LQZ17:LRA17"/>
    <mergeCell ref="LRB17:LRC17"/>
    <mergeCell ref="LRD17:LRE17"/>
    <mergeCell ref="LRF17:LRG17"/>
    <mergeCell ref="LTD17:LTE17"/>
    <mergeCell ref="LTF17:LTG17"/>
    <mergeCell ref="LTH17:LTI17"/>
    <mergeCell ref="LTJ17:LTK17"/>
    <mergeCell ref="LTL17:LTM17"/>
    <mergeCell ref="LTN17:LTO17"/>
    <mergeCell ref="LSR17:LSS17"/>
    <mergeCell ref="LST17:LSU17"/>
    <mergeCell ref="LSV17:LSW17"/>
    <mergeCell ref="LSX17:LSY17"/>
    <mergeCell ref="LSZ17:LTA17"/>
    <mergeCell ref="LTB17:LTC17"/>
    <mergeCell ref="LSF17:LSG17"/>
    <mergeCell ref="LSH17:LSI17"/>
    <mergeCell ref="LSJ17:LSK17"/>
    <mergeCell ref="LSL17:LSM17"/>
    <mergeCell ref="LSN17:LSO17"/>
    <mergeCell ref="LSP17:LSQ17"/>
    <mergeCell ref="LUN17:LUO17"/>
    <mergeCell ref="LUP17:LUQ17"/>
    <mergeCell ref="LUR17:LUS17"/>
    <mergeCell ref="LUT17:LUU17"/>
    <mergeCell ref="LUV17:LUW17"/>
    <mergeCell ref="LUX17:LUY17"/>
    <mergeCell ref="LUB17:LUC17"/>
    <mergeCell ref="LUD17:LUE17"/>
    <mergeCell ref="LUF17:LUG17"/>
    <mergeCell ref="LUH17:LUI17"/>
    <mergeCell ref="LUJ17:LUK17"/>
    <mergeCell ref="LUL17:LUM17"/>
    <mergeCell ref="LTP17:LTQ17"/>
    <mergeCell ref="LTR17:LTS17"/>
    <mergeCell ref="LTT17:LTU17"/>
    <mergeCell ref="LTV17:LTW17"/>
    <mergeCell ref="LTX17:LTY17"/>
    <mergeCell ref="LTZ17:LUA17"/>
    <mergeCell ref="LVX17:LVY17"/>
    <mergeCell ref="LVZ17:LWA17"/>
    <mergeCell ref="LWB17:LWC17"/>
    <mergeCell ref="LWD17:LWE17"/>
    <mergeCell ref="LWF17:LWG17"/>
    <mergeCell ref="LWH17:LWI17"/>
    <mergeCell ref="LVL17:LVM17"/>
    <mergeCell ref="LVN17:LVO17"/>
    <mergeCell ref="LVP17:LVQ17"/>
    <mergeCell ref="LVR17:LVS17"/>
    <mergeCell ref="LVT17:LVU17"/>
    <mergeCell ref="LVV17:LVW17"/>
    <mergeCell ref="LUZ17:LVA17"/>
    <mergeCell ref="LVB17:LVC17"/>
    <mergeCell ref="LVD17:LVE17"/>
    <mergeCell ref="LVF17:LVG17"/>
    <mergeCell ref="LVH17:LVI17"/>
    <mergeCell ref="LVJ17:LVK17"/>
    <mergeCell ref="LXH17:LXI17"/>
    <mergeCell ref="LXJ17:LXK17"/>
    <mergeCell ref="LXL17:LXM17"/>
    <mergeCell ref="LXN17:LXO17"/>
    <mergeCell ref="LXP17:LXQ17"/>
    <mergeCell ref="LXR17:LXS17"/>
    <mergeCell ref="LWV17:LWW17"/>
    <mergeCell ref="LWX17:LWY17"/>
    <mergeCell ref="LWZ17:LXA17"/>
    <mergeCell ref="LXB17:LXC17"/>
    <mergeCell ref="LXD17:LXE17"/>
    <mergeCell ref="LXF17:LXG17"/>
    <mergeCell ref="LWJ17:LWK17"/>
    <mergeCell ref="LWL17:LWM17"/>
    <mergeCell ref="LWN17:LWO17"/>
    <mergeCell ref="LWP17:LWQ17"/>
    <mergeCell ref="LWR17:LWS17"/>
    <mergeCell ref="LWT17:LWU17"/>
    <mergeCell ref="LYR17:LYS17"/>
    <mergeCell ref="LYT17:LYU17"/>
    <mergeCell ref="LYV17:LYW17"/>
    <mergeCell ref="LYX17:LYY17"/>
    <mergeCell ref="LYZ17:LZA17"/>
    <mergeCell ref="LZB17:LZC17"/>
    <mergeCell ref="LYF17:LYG17"/>
    <mergeCell ref="LYH17:LYI17"/>
    <mergeCell ref="LYJ17:LYK17"/>
    <mergeCell ref="LYL17:LYM17"/>
    <mergeCell ref="LYN17:LYO17"/>
    <mergeCell ref="LYP17:LYQ17"/>
    <mergeCell ref="LXT17:LXU17"/>
    <mergeCell ref="LXV17:LXW17"/>
    <mergeCell ref="LXX17:LXY17"/>
    <mergeCell ref="LXZ17:LYA17"/>
    <mergeCell ref="LYB17:LYC17"/>
    <mergeCell ref="LYD17:LYE17"/>
    <mergeCell ref="MAB17:MAC17"/>
    <mergeCell ref="MAD17:MAE17"/>
    <mergeCell ref="MAF17:MAG17"/>
    <mergeCell ref="MAH17:MAI17"/>
    <mergeCell ref="MAJ17:MAK17"/>
    <mergeCell ref="MAL17:MAM17"/>
    <mergeCell ref="LZP17:LZQ17"/>
    <mergeCell ref="LZR17:LZS17"/>
    <mergeCell ref="LZT17:LZU17"/>
    <mergeCell ref="LZV17:LZW17"/>
    <mergeCell ref="LZX17:LZY17"/>
    <mergeCell ref="LZZ17:MAA17"/>
    <mergeCell ref="LZD17:LZE17"/>
    <mergeCell ref="LZF17:LZG17"/>
    <mergeCell ref="LZH17:LZI17"/>
    <mergeCell ref="LZJ17:LZK17"/>
    <mergeCell ref="LZL17:LZM17"/>
    <mergeCell ref="LZN17:LZO17"/>
    <mergeCell ref="MBL17:MBM17"/>
    <mergeCell ref="MBN17:MBO17"/>
    <mergeCell ref="MBP17:MBQ17"/>
    <mergeCell ref="MBR17:MBS17"/>
    <mergeCell ref="MBT17:MBU17"/>
    <mergeCell ref="MBV17:MBW17"/>
    <mergeCell ref="MAZ17:MBA17"/>
    <mergeCell ref="MBB17:MBC17"/>
    <mergeCell ref="MBD17:MBE17"/>
    <mergeCell ref="MBF17:MBG17"/>
    <mergeCell ref="MBH17:MBI17"/>
    <mergeCell ref="MBJ17:MBK17"/>
    <mergeCell ref="MAN17:MAO17"/>
    <mergeCell ref="MAP17:MAQ17"/>
    <mergeCell ref="MAR17:MAS17"/>
    <mergeCell ref="MAT17:MAU17"/>
    <mergeCell ref="MAV17:MAW17"/>
    <mergeCell ref="MAX17:MAY17"/>
    <mergeCell ref="MCV17:MCW17"/>
    <mergeCell ref="MCX17:MCY17"/>
    <mergeCell ref="MCZ17:MDA17"/>
    <mergeCell ref="MDB17:MDC17"/>
    <mergeCell ref="MDD17:MDE17"/>
    <mergeCell ref="MDF17:MDG17"/>
    <mergeCell ref="MCJ17:MCK17"/>
    <mergeCell ref="MCL17:MCM17"/>
    <mergeCell ref="MCN17:MCO17"/>
    <mergeCell ref="MCP17:MCQ17"/>
    <mergeCell ref="MCR17:MCS17"/>
    <mergeCell ref="MCT17:MCU17"/>
    <mergeCell ref="MBX17:MBY17"/>
    <mergeCell ref="MBZ17:MCA17"/>
    <mergeCell ref="MCB17:MCC17"/>
    <mergeCell ref="MCD17:MCE17"/>
    <mergeCell ref="MCF17:MCG17"/>
    <mergeCell ref="MCH17:MCI17"/>
    <mergeCell ref="MEF17:MEG17"/>
    <mergeCell ref="MEH17:MEI17"/>
    <mergeCell ref="MEJ17:MEK17"/>
    <mergeCell ref="MEL17:MEM17"/>
    <mergeCell ref="MEN17:MEO17"/>
    <mergeCell ref="MEP17:MEQ17"/>
    <mergeCell ref="MDT17:MDU17"/>
    <mergeCell ref="MDV17:MDW17"/>
    <mergeCell ref="MDX17:MDY17"/>
    <mergeCell ref="MDZ17:MEA17"/>
    <mergeCell ref="MEB17:MEC17"/>
    <mergeCell ref="MED17:MEE17"/>
    <mergeCell ref="MDH17:MDI17"/>
    <mergeCell ref="MDJ17:MDK17"/>
    <mergeCell ref="MDL17:MDM17"/>
    <mergeCell ref="MDN17:MDO17"/>
    <mergeCell ref="MDP17:MDQ17"/>
    <mergeCell ref="MDR17:MDS17"/>
    <mergeCell ref="MFP17:MFQ17"/>
    <mergeCell ref="MFR17:MFS17"/>
    <mergeCell ref="MFT17:MFU17"/>
    <mergeCell ref="MFV17:MFW17"/>
    <mergeCell ref="MFX17:MFY17"/>
    <mergeCell ref="MFZ17:MGA17"/>
    <mergeCell ref="MFD17:MFE17"/>
    <mergeCell ref="MFF17:MFG17"/>
    <mergeCell ref="MFH17:MFI17"/>
    <mergeCell ref="MFJ17:MFK17"/>
    <mergeCell ref="MFL17:MFM17"/>
    <mergeCell ref="MFN17:MFO17"/>
    <mergeCell ref="MER17:MES17"/>
    <mergeCell ref="MET17:MEU17"/>
    <mergeCell ref="MEV17:MEW17"/>
    <mergeCell ref="MEX17:MEY17"/>
    <mergeCell ref="MEZ17:MFA17"/>
    <mergeCell ref="MFB17:MFC17"/>
    <mergeCell ref="MGZ17:MHA17"/>
    <mergeCell ref="MHB17:MHC17"/>
    <mergeCell ref="MHD17:MHE17"/>
    <mergeCell ref="MHF17:MHG17"/>
    <mergeCell ref="MHH17:MHI17"/>
    <mergeCell ref="MHJ17:MHK17"/>
    <mergeCell ref="MGN17:MGO17"/>
    <mergeCell ref="MGP17:MGQ17"/>
    <mergeCell ref="MGR17:MGS17"/>
    <mergeCell ref="MGT17:MGU17"/>
    <mergeCell ref="MGV17:MGW17"/>
    <mergeCell ref="MGX17:MGY17"/>
    <mergeCell ref="MGB17:MGC17"/>
    <mergeCell ref="MGD17:MGE17"/>
    <mergeCell ref="MGF17:MGG17"/>
    <mergeCell ref="MGH17:MGI17"/>
    <mergeCell ref="MGJ17:MGK17"/>
    <mergeCell ref="MGL17:MGM17"/>
    <mergeCell ref="MIJ17:MIK17"/>
    <mergeCell ref="MIL17:MIM17"/>
    <mergeCell ref="MIN17:MIO17"/>
    <mergeCell ref="MIP17:MIQ17"/>
    <mergeCell ref="MIR17:MIS17"/>
    <mergeCell ref="MIT17:MIU17"/>
    <mergeCell ref="MHX17:MHY17"/>
    <mergeCell ref="MHZ17:MIA17"/>
    <mergeCell ref="MIB17:MIC17"/>
    <mergeCell ref="MID17:MIE17"/>
    <mergeCell ref="MIF17:MIG17"/>
    <mergeCell ref="MIH17:MII17"/>
    <mergeCell ref="MHL17:MHM17"/>
    <mergeCell ref="MHN17:MHO17"/>
    <mergeCell ref="MHP17:MHQ17"/>
    <mergeCell ref="MHR17:MHS17"/>
    <mergeCell ref="MHT17:MHU17"/>
    <mergeCell ref="MHV17:MHW17"/>
    <mergeCell ref="MJT17:MJU17"/>
    <mergeCell ref="MJV17:MJW17"/>
    <mergeCell ref="MJX17:MJY17"/>
    <mergeCell ref="MJZ17:MKA17"/>
    <mergeCell ref="MKB17:MKC17"/>
    <mergeCell ref="MKD17:MKE17"/>
    <mergeCell ref="MJH17:MJI17"/>
    <mergeCell ref="MJJ17:MJK17"/>
    <mergeCell ref="MJL17:MJM17"/>
    <mergeCell ref="MJN17:MJO17"/>
    <mergeCell ref="MJP17:MJQ17"/>
    <mergeCell ref="MJR17:MJS17"/>
    <mergeCell ref="MIV17:MIW17"/>
    <mergeCell ref="MIX17:MIY17"/>
    <mergeCell ref="MIZ17:MJA17"/>
    <mergeCell ref="MJB17:MJC17"/>
    <mergeCell ref="MJD17:MJE17"/>
    <mergeCell ref="MJF17:MJG17"/>
    <mergeCell ref="MLD17:MLE17"/>
    <mergeCell ref="MLF17:MLG17"/>
    <mergeCell ref="MLH17:MLI17"/>
    <mergeCell ref="MLJ17:MLK17"/>
    <mergeCell ref="MLL17:MLM17"/>
    <mergeCell ref="MLN17:MLO17"/>
    <mergeCell ref="MKR17:MKS17"/>
    <mergeCell ref="MKT17:MKU17"/>
    <mergeCell ref="MKV17:MKW17"/>
    <mergeCell ref="MKX17:MKY17"/>
    <mergeCell ref="MKZ17:MLA17"/>
    <mergeCell ref="MLB17:MLC17"/>
    <mergeCell ref="MKF17:MKG17"/>
    <mergeCell ref="MKH17:MKI17"/>
    <mergeCell ref="MKJ17:MKK17"/>
    <mergeCell ref="MKL17:MKM17"/>
    <mergeCell ref="MKN17:MKO17"/>
    <mergeCell ref="MKP17:MKQ17"/>
    <mergeCell ref="MMN17:MMO17"/>
    <mergeCell ref="MMP17:MMQ17"/>
    <mergeCell ref="MMR17:MMS17"/>
    <mergeCell ref="MMT17:MMU17"/>
    <mergeCell ref="MMV17:MMW17"/>
    <mergeCell ref="MMX17:MMY17"/>
    <mergeCell ref="MMB17:MMC17"/>
    <mergeCell ref="MMD17:MME17"/>
    <mergeCell ref="MMF17:MMG17"/>
    <mergeCell ref="MMH17:MMI17"/>
    <mergeCell ref="MMJ17:MMK17"/>
    <mergeCell ref="MML17:MMM17"/>
    <mergeCell ref="MLP17:MLQ17"/>
    <mergeCell ref="MLR17:MLS17"/>
    <mergeCell ref="MLT17:MLU17"/>
    <mergeCell ref="MLV17:MLW17"/>
    <mergeCell ref="MLX17:MLY17"/>
    <mergeCell ref="MLZ17:MMA17"/>
    <mergeCell ref="MNX17:MNY17"/>
    <mergeCell ref="MNZ17:MOA17"/>
    <mergeCell ref="MOB17:MOC17"/>
    <mergeCell ref="MOD17:MOE17"/>
    <mergeCell ref="MOF17:MOG17"/>
    <mergeCell ref="MOH17:MOI17"/>
    <mergeCell ref="MNL17:MNM17"/>
    <mergeCell ref="MNN17:MNO17"/>
    <mergeCell ref="MNP17:MNQ17"/>
    <mergeCell ref="MNR17:MNS17"/>
    <mergeCell ref="MNT17:MNU17"/>
    <mergeCell ref="MNV17:MNW17"/>
    <mergeCell ref="MMZ17:MNA17"/>
    <mergeCell ref="MNB17:MNC17"/>
    <mergeCell ref="MND17:MNE17"/>
    <mergeCell ref="MNF17:MNG17"/>
    <mergeCell ref="MNH17:MNI17"/>
    <mergeCell ref="MNJ17:MNK17"/>
    <mergeCell ref="MPH17:MPI17"/>
    <mergeCell ref="MPJ17:MPK17"/>
    <mergeCell ref="MPL17:MPM17"/>
    <mergeCell ref="MPN17:MPO17"/>
    <mergeCell ref="MPP17:MPQ17"/>
    <mergeCell ref="MPR17:MPS17"/>
    <mergeCell ref="MOV17:MOW17"/>
    <mergeCell ref="MOX17:MOY17"/>
    <mergeCell ref="MOZ17:MPA17"/>
    <mergeCell ref="MPB17:MPC17"/>
    <mergeCell ref="MPD17:MPE17"/>
    <mergeCell ref="MPF17:MPG17"/>
    <mergeCell ref="MOJ17:MOK17"/>
    <mergeCell ref="MOL17:MOM17"/>
    <mergeCell ref="MON17:MOO17"/>
    <mergeCell ref="MOP17:MOQ17"/>
    <mergeCell ref="MOR17:MOS17"/>
    <mergeCell ref="MOT17:MOU17"/>
    <mergeCell ref="MQR17:MQS17"/>
    <mergeCell ref="MQT17:MQU17"/>
    <mergeCell ref="MQV17:MQW17"/>
    <mergeCell ref="MQX17:MQY17"/>
    <mergeCell ref="MQZ17:MRA17"/>
    <mergeCell ref="MRB17:MRC17"/>
    <mergeCell ref="MQF17:MQG17"/>
    <mergeCell ref="MQH17:MQI17"/>
    <mergeCell ref="MQJ17:MQK17"/>
    <mergeCell ref="MQL17:MQM17"/>
    <mergeCell ref="MQN17:MQO17"/>
    <mergeCell ref="MQP17:MQQ17"/>
    <mergeCell ref="MPT17:MPU17"/>
    <mergeCell ref="MPV17:MPW17"/>
    <mergeCell ref="MPX17:MPY17"/>
    <mergeCell ref="MPZ17:MQA17"/>
    <mergeCell ref="MQB17:MQC17"/>
    <mergeCell ref="MQD17:MQE17"/>
    <mergeCell ref="MSB17:MSC17"/>
    <mergeCell ref="MSD17:MSE17"/>
    <mergeCell ref="MSF17:MSG17"/>
    <mergeCell ref="MSH17:MSI17"/>
    <mergeCell ref="MSJ17:MSK17"/>
    <mergeCell ref="MSL17:MSM17"/>
    <mergeCell ref="MRP17:MRQ17"/>
    <mergeCell ref="MRR17:MRS17"/>
    <mergeCell ref="MRT17:MRU17"/>
    <mergeCell ref="MRV17:MRW17"/>
    <mergeCell ref="MRX17:MRY17"/>
    <mergeCell ref="MRZ17:MSA17"/>
    <mergeCell ref="MRD17:MRE17"/>
    <mergeCell ref="MRF17:MRG17"/>
    <mergeCell ref="MRH17:MRI17"/>
    <mergeCell ref="MRJ17:MRK17"/>
    <mergeCell ref="MRL17:MRM17"/>
    <mergeCell ref="MRN17:MRO17"/>
    <mergeCell ref="MTL17:MTM17"/>
    <mergeCell ref="MTN17:MTO17"/>
    <mergeCell ref="MTP17:MTQ17"/>
    <mergeCell ref="MTR17:MTS17"/>
    <mergeCell ref="MTT17:MTU17"/>
    <mergeCell ref="MTV17:MTW17"/>
    <mergeCell ref="MSZ17:MTA17"/>
    <mergeCell ref="MTB17:MTC17"/>
    <mergeCell ref="MTD17:MTE17"/>
    <mergeCell ref="MTF17:MTG17"/>
    <mergeCell ref="MTH17:MTI17"/>
    <mergeCell ref="MTJ17:MTK17"/>
    <mergeCell ref="MSN17:MSO17"/>
    <mergeCell ref="MSP17:MSQ17"/>
    <mergeCell ref="MSR17:MSS17"/>
    <mergeCell ref="MST17:MSU17"/>
    <mergeCell ref="MSV17:MSW17"/>
    <mergeCell ref="MSX17:MSY17"/>
    <mergeCell ref="MUV17:MUW17"/>
    <mergeCell ref="MUX17:MUY17"/>
    <mergeCell ref="MUZ17:MVA17"/>
    <mergeCell ref="MVB17:MVC17"/>
    <mergeCell ref="MVD17:MVE17"/>
    <mergeCell ref="MVF17:MVG17"/>
    <mergeCell ref="MUJ17:MUK17"/>
    <mergeCell ref="MUL17:MUM17"/>
    <mergeCell ref="MUN17:MUO17"/>
    <mergeCell ref="MUP17:MUQ17"/>
    <mergeCell ref="MUR17:MUS17"/>
    <mergeCell ref="MUT17:MUU17"/>
    <mergeCell ref="MTX17:MTY17"/>
    <mergeCell ref="MTZ17:MUA17"/>
    <mergeCell ref="MUB17:MUC17"/>
    <mergeCell ref="MUD17:MUE17"/>
    <mergeCell ref="MUF17:MUG17"/>
    <mergeCell ref="MUH17:MUI17"/>
    <mergeCell ref="MWF17:MWG17"/>
    <mergeCell ref="MWH17:MWI17"/>
    <mergeCell ref="MWJ17:MWK17"/>
    <mergeCell ref="MWL17:MWM17"/>
    <mergeCell ref="MWN17:MWO17"/>
    <mergeCell ref="MWP17:MWQ17"/>
    <mergeCell ref="MVT17:MVU17"/>
    <mergeCell ref="MVV17:MVW17"/>
    <mergeCell ref="MVX17:MVY17"/>
    <mergeCell ref="MVZ17:MWA17"/>
    <mergeCell ref="MWB17:MWC17"/>
    <mergeCell ref="MWD17:MWE17"/>
    <mergeCell ref="MVH17:MVI17"/>
    <mergeCell ref="MVJ17:MVK17"/>
    <mergeCell ref="MVL17:MVM17"/>
    <mergeCell ref="MVN17:MVO17"/>
    <mergeCell ref="MVP17:MVQ17"/>
    <mergeCell ref="MVR17:MVS17"/>
    <mergeCell ref="MXP17:MXQ17"/>
    <mergeCell ref="MXR17:MXS17"/>
    <mergeCell ref="MXT17:MXU17"/>
    <mergeCell ref="MXV17:MXW17"/>
    <mergeCell ref="MXX17:MXY17"/>
    <mergeCell ref="MXZ17:MYA17"/>
    <mergeCell ref="MXD17:MXE17"/>
    <mergeCell ref="MXF17:MXG17"/>
    <mergeCell ref="MXH17:MXI17"/>
    <mergeCell ref="MXJ17:MXK17"/>
    <mergeCell ref="MXL17:MXM17"/>
    <mergeCell ref="MXN17:MXO17"/>
    <mergeCell ref="MWR17:MWS17"/>
    <mergeCell ref="MWT17:MWU17"/>
    <mergeCell ref="MWV17:MWW17"/>
    <mergeCell ref="MWX17:MWY17"/>
    <mergeCell ref="MWZ17:MXA17"/>
    <mergeCell ref="MXB17:MXC17"/>
    <mergeCell ref="MYZ17:MZA17"/>
    <mergeCell ref="MZB17:MZC17"/>
    <mergeCell ref="MZD17:MZE17"/>
    <mergeCell ref="MZF17:MZG17"/>
    <mergeCell ref="MZH17:MZI17"/>
    <mergeCell ref="MZJ17:MZK17"/>
    <mergeCell ref="MYN17:MYO17"/>
    <mergeCell ref="MYP17:MYQ17"/>
    <mergeCell ref="MYR17:MYS17"/>
    <mergeCell ref="MYT17:MYU17"/>
    <mergeCell ref="MYV17:MYW17"/>
    <mergeCell ref="MYX17:MYY17"/>
    <mergeCell ref="MYB17:MYC17"/>
    <mergeCell ref="MYD17:MYE17"/>
    <mergeCell ref="MYF17:MYG17"/>
    <mergeCell ref="MYH17:MYI17"/>
    <mergeCell ref="MYJ17:MYK17"/>
    <mergeCell ref="MYL17:MYM17"/>
    <mergeCell ref="NAJ17:NAK17"/>
    <mergeCell ref="NAL17:NAM17"/>
    <mergeCell ref="NAN17:NAO17"/>
    <mergeCell ref="NAP17:NAQ17"/>
    <mergeCell ref="NAR17:NAS17"/>
    <mergeCell ref="NAT17:NAU17"/>
    <mergeCell ref="MZX17:MZY17"/>
    <mergeCell ref="MZZ17:NAA17"/>
    <mergeCell ref="NAB17:NAC17"/>
    <mergeCell ref="NAD17:NAE17"/>
    <mergeCell ref="NAF17:NAG17"/>
    <mergeCell ref="NAH17:NAI17"/>
    <mergeCell ref="MZL17:MZM17"/>
    <mergeCell ref="MZN17:MZO17"/>
    <mergeCell ref="MZP17:MZQ17"/>
    <mergeCell ref="MZR17:MZS17"/>
    <mergeCell ref="MZT17:MZU17"/>
    <mergeCell ref="MZV17:MZW17"/>
    <mergeCell ref="NBT17:NBU17"/>
    <mergeCell ref="NBV17:NBW17"/>
    <mergeCell ref="NBX17:NBY17"/>
    <mergeCell ref="NBZ17:NCA17"/>
    <mergeCell ref="NCB17:NCC17"/>
    <mergeCell ref="NCD17:NCE17"/>
    <mergeCell ref="NBH17:NBI17"/>
    <mergeCell ref="NBJ17:NBK17"/>
    <mergeCell ref="NBL17:NBM17"/>
    <mergeCell ref="NBN17:NBO17"/>
    <mergeCell ref="NBP17:NBQ17"/>
    <mergeCell ref="NBR17:NBS17"/>
    <mergeCell ref="NAV17:NAW17"/>
    <mergeCell ref="NAX17:NAY17"/>
    <mergeCell ref="NAZ17:NBA17"/>
    <mergeCell ref="NBB17:NBC17"/>
    <mergeCell ref="NBD17:NBE17"/>
    <mergeCell ref="NBF17:NBG17"/>
    <mergeCell ref="NDD17:NDE17"/>
    <mergeCell ref="NDF17:NDG17"/>
    <mergeCell ref="NDH17:NDI17"/>
    <mergeCell ref="NDJ17:NDK17"/>
    <mergeCell ref="NDL17:NDM17"/>
    <mergeCell ref="NDN17:NDO17"/>
    <mergeCell ref="NCR17:NCS17"/>
    <mergeCell ref="NCT17:NCU17"/>
    <mergeCell ref="NCV17:NCW17"/>
    <mergeCell ref="NCX17:NCY17"/>
    <mergeCell ref="NCZ17:NDA17"/>
    <mergeCell ref="NDB17:NDC17"/>
    <mergeCell ref="NCF17:NCG17"/>
    <mergeCell ref="NCH17:NCI17"/>
    <mergeCell ref="NCJ17:NCK17"/>
    <mergeCell ref="NCL17:NCM17"/>
    <mergeCell ref="NCN17:NCO17"/>
    <mergeCell ref="NCP17:NCQ17"/>
    <mergeCell ref="NEN17:NEO17"/>
    <mergeCell ref="NEP17:NEQ17"/>
    <mergeCell ref="NER17:NES17"/>
    <mergeCell ref="NET17:NEU17"/>
    <mergeCell ref="NEV17:NEW17"/>
    <mergeCell ref="NEX17:NEY17"/>
    <mergeCell ref="NEB17:NEC17"/>
    <mergeCell ref="NED17:NEE17"/>
    <mergeCell ref="NEF17:NEG17"/>
    <mergeCell ref="NEH17:NEI17"/>
    <mergeCell ref="NEJ17:NEK17"/>
    <mergeCell ref="NEL17:NEM17"/>
    <mergeCell ref="NDP17:NDQ17"/>
    <mergeCell ref="NDR17:NDS17"/>
    <mergeCell ref="NDT17:NDU17"/>
    <mergeCell ref="NDV17:NDW17"/>
    <mergeCell ref="NDX17:NDY17"/>
    <mergeCell ref="NDZ17:NEA17"/>
    <mergeCell ref="NFX17:NFY17"/>
    <mergeCell ref="NFZ17:NGA17"/>
    <mergeCell ref="NGB17:NGC17"/>
    <mergeCell ref="NGD17:NGE17"/>
    <mergeCell ref="NGF17:NGG17"/>
    <mergeCell ref="NGH17:NGI17"/>
    <mergeCell ref="NFL17:NFM17"/>
    <mergeCell ref="NFN17:NFO17"/>
    <mergeCell ref="NFP17:NFQ17"/>
    <mergeCell ref="NFR17:NFS17"/>
    <mergeCell ref="NFT17:NFU17"/>
    <mergeCell ref="NFV17:NFW17"/>
    <mergeCell ref="NEZ17:NFA17"/>
    <mergeCell ref="NFB17:NFC17"/>
    <mergeCell ref="NFD17:NFE17"/>
    <mergeCell ref="NFF17:NFG17"/>
    <mergeCell ref="NFH17:NFI17"/>
    <mergeCell ref="NFJ17:NFK17"/>
    <mergeCell ref="NHH17:NHI17"/>
    <mergeCell ref="NHJ17:NHK17"/>
    <mergeCell ref="NHL17:NHM17"/>
    <mergeCell ref="NHN17:NHO17"/>
    <mergeCell ref="NHP17:NHQ17"/>
    <mergeCell ref="NHR17:NHS17"/>
    <mergeCell ref="NGV17:NGW17"/>
    <mergeCell ref="NGX17:NGY17"/>
    <mergeCell ref="NGZ17:NHA17"/>
    <mergeCell ref="NHB17:NHC17"/>
    <mergeCell ref="NHD17:NHE17"/>
    <mergeCell ref="NHF17:NHG17"/>
    <mergeCell ref="NGJ17:NGK17"/>
    <mergeCell ref="NGL17:NGM17"/>
    <mergeCell ref="NGN17:NGO17"/>
    <mergeCell ref="NGP17:NGQ17"/>
    <mergeCell ref="NGR17:NGS17"/>
    <mergeCell ref="NGT17:NGU17"/>
    <mergeCell ref="NIR17:NIS17"/>
    <mergeCell ref="NIT17:NIU17"/>
    <mergeCell ref="NIV17:NIW17"/>
    <mergeCell ref="NIX17:NIY17"/>
    <mergeCell ref="NIZ17:NJA17"/>
    <mergeCell ref="NJB17:NJC17"/>
    <mergeCell ref="NIF17:NIG17"/>
    <mergeCell ref="NIH17:NII17"/>
    <mergeCell ref="NIJ17:NIK17"/>
    <mergeCell ref="NIL17:NIM17"/>
    <mergeCell ref="NIN17:NIO17"/>
    <mergeCell ref="NIP17:NIQ17"/>
    <mergeCell ref="NHT17:NHU17"/>
    <mergeCell ref="NHV17:NHW17"/>
    <mergeCell ref="NHX17:NHY17"/>
    <mergeCell ref="NHZ17:NIA17"/>
    <mergeCell ref="NIB17:NIC17"/>
    <mergeCell ref="NID17:NIE17"/>
    <mergeCell ref="NKB17:NKC17"/>
    <mergeCell ref="NKD17:NKE17"/>
    <mergeCell ref="NKF17:NKG17"/>
    <mergeCell ref="NKH17:NKI17"/>
    <mergeCell ref="NKJ17:NKK17"/>
    <mergeCell ref="NKL17:NKM17"/>
    <mergeCell ref="NJP17:NJQ17"/>
    <mergeCell ref="NJR17:NJS17"/>
    <mergeCell ref="NJT17:NJU17"/>
    <mergeCell ref="NJV17:NJW17"/>
    <mergeCell ref="NJX17:NJY17"/>
    <mergeCell ref="NJZ17:NKA17"/>
    <mergeCell ref="NJD17:NJE17"/>
    <mergeCell ref="NJF17:NJG17"/>
    <mergeCell ref="NJH17:NJI17"/>
    <mergeCell ref="NJJ17:NJK17"/>
    <mergeCell ref="NJL17:NJM17"/>
    <mergeCell ref="NJN17:NJO17"/>
    <mergeCell ref="NLL17:NLM17"/>
    <mergeCell ref="NLN17:NLO17"/>
    <mergeCell ref="NLP17:NLQ17"/>
    <mergeCell ref="NLR17:NLS17"/>
    <mergeCell ref="NLT17:NLU17"/>
    <mergeCell ref="NLV17:NLW17"/>
    <mergeCell ref="NKZ17:NLA17"/>
    <mergeCell ref="NLB17:NLC17"/>
    <mergeCell ref="NLD17:NLE17"/>
    <mergeCell ref="NLF17:NLG17"/>
    <mergeCell ref="NLH17:NLI17"/>
    <mergeCell ref="NLJ17:NLK17"/>
    <mergeCell ref="NKN17:NKO17"/>
    <mergeCell ref="NKP17:NKQ17"/>
    <mergeCell ref="NKR17:NKS17"/>
    <mergeCell ref="NKT17:NKU17"/>
    <mergeCell ref="NKV17:NKW17"/>
    <mergeCell ref="NKX17:NKY17"/>
    <mergeCell ref="NMV17:NMW17"/>
    <mergeCell ref="NMX17:NMY17"/>
    <mergeCell ref="NMZ17:NNA17"/>
    <mergeCell ref="NNB17:NNC17"/>
    <mergeCell ref="NND17:NNE17"/>
    <mergeCell ref="NNF17:NNG17"/>
    <mergeCell ref="NMJ17:NMK17"/>
    <mergeCell ref="NML17:NMM17"/>
    <mergeCell ref="NMN17:NMO17"/>
    <mergeCell ref="NMP17:NMQ17"/>
    <mergeCell ref="NMR17:NMS17"/>
    <mergeCell ref="NMT17:NMU17"/>
    <mergeCell ref="NLX17:NLY17"/>
    <mergeCell ref="NLZ17:NMA17"/>
    <mergeCell ref="NMB17:NMC17"/>
    <mergeCell ref="NMD17:NME17"/>
    <mergeCell ref="NMF17:NMG17"/>
    <mergeCell ref="NMH17:NMI17"/>
    <mergeCell ref="NOF17:NOG17"/>
    <mergeCell ref="NOH17:NOI17"/>
    <mergeCell ref="NOJ17:NOK17"/>
    <mergeCell ref="NOL17:NOM17"/>
    <mergeCell ref="NON17:NOO17"/>
    <mergeCell ref="NOP17:NOQ17"/>
    <mergeCell ref="NNT17:NNU17"/>
    <mergeCell ref="NNV17:NNW17"/>
    <mergeCell ref="NNX17:NNY17"/>
    <mergeCell ref="NNZ17:NOA17"/>
    <mergeCell ref="NOB17:NOC17"/>
    <mergeCell ref="NOD17:NOE17"/>
    <mergeCell ref="NNH17:NNI17"/>
    <mergeCell ref="NNJ17:NNK17"/>
    <mergeCell ref="NNL17:NNM17"/>
    <mergeCell ref="NNN17:NNO17"/>
    <mergeCell ref="NNP17:NNQ17"/>
    <mergeCell ref="NNR17:NNS17"/>
    <mergeCell ref="NPP17:NPQ17"/>
    <mergeCell ref="NPR17:NPS17"/>
    <mergeCell ref="NPT17:NPU17"/>
    <mergeCell ref="NPV17:NPW17"/>
    <mergeCell ref="NPX17:NPY17"/>
    <mergeCell ref="NPZ17:NQA17"/>
    <mergeCell ref="NPD17:NPE17"/>
    <mergeCell ref="NPF17:NPG17"/>
    <mergeCell ref="NPH17:NPI17"/>
    <mergeCell ref="NPJ17:NPK17"/>
    <mergeCell ref="NPL17:NPM17"/>
    <mergeCell ref="NPN17:NPO17"/>
    <mergeCell ref="NOR17:NOS17"/>
    <mergeCell ref="NOT17:NOU17"/>
    <mergeCell ref="NOV17:NOW17"/>
    <mergeCell ref="NOX17:NOY17"/>
    <mergeCell ref="NOZ17:NPA17"/>
    <mergeCell ref="NPB17:NPC17"/>
    <mergeCell ref="NQZ17:NRA17"/>
    <mergeCell ref="NRB17:NRC17"/>
    <mergeCell ref="NRD17:NRE17"/>
    <mergeCell ref="NRF17:NRG17"/>
    <mergeCell ref="NRH17:NRI17"/>
    <mergeCell ref="NRJ17:NRK17"/>
    <mergeCell ref="NQN17:NQO17"/>
    <mergeCell ref="NQP17:NQQ17"/>
    <mergeCell ref="NQR17:NQS17"/>
    <mergeCell ref="NQT17:NQU17"/>
    <mergeCell ref="NQV17:NQW17"/>
    <mergeCell ref="NQX17:NQY17"/>
    <mergeCell ref="NQB17:NQC17"/>
    <mergeCell ref="NQD17:NQE17"/>
    <mergeCell ref="NQF17:NQG17"/>
    <mergeCell ref="NQH17:NQI17"/>
    <mergeCell ref="NQJ17:NQK17"/>
    <mergeCell ref="NQL17:NQM17"/>
    <mergeCell ref="NSJ17:NSK17"/>
    <mergeCell ref="NSL17:NSM17"/>
    <mergeCell ref="NSN17:NSO17"/>
    <mergeCell ref="NSP17:NSQ17"/>
    <mergeCell ref="NSR17:NSS17"/>
    <mergeCell ref="NST17:NSU17"/>
    <mergeCell ref="NRX17:NRY17"/>
    <mergeCell ref="NRZ17:NSA17"/>
    <mergeCell ref="NSB17:NSC17"/>
    <mergeCell ref="NSD17:NSE17"/>
    <mergeCell ref="NSF17:NSG17"/>
    <mergeCell ref="NSH17:NSI17"/>
    <mergeCell ref="NRL17:NRM17"/>
    <mergeCell ref="NRN17:NRO17"/>
    <mergeCell ref="NRP17:NRQ17"/>
    <mergeCell ref="NRR17:NRS17"/>
    <mergeCell ref="NRT17:NRU17"/>
    <mergeCell ref="NRV17:NRW17"/>
    <mergeCell ref="NTT17:NTU17"/>
    <mergeCell ref="NTV17:NTW17"/>
    <mergeCell ref="NTX17:NTY17"/>
    <mergeCell ref="NTZ17:NUA17"/>
    <mergeCell ref="NUB17:NUC17"/>
    <mergeCell ref="NUD17:NUE17"/>
    <mergeCell ref="NTH17:NTI17"/>
    <mergeCell ref="NTJ17:NTK17"/>
    <mergeCell ref="NTL17:NTM17"/>
    <mergeCell ref="NTN17:NTO17"/>
    <mergeCell ref="NTP17:NTQ17"/>
    <mergeCell ref="NTR17:NTS17"/>
    <mergeCell ref="NSV17:NSW17"/>
    <mergeCell ref="NSX17:NSY17"/>
    <mergeCell ref="NSZ17:NTA17"/>
    <mergeCell ref="NTB17:NTC17"/>
    <mergeCell ref="NTD17:NTE17"/>
    <mergeCell ref="NTF17:NTG17"/>
    <mergeCell ref="NVD17:NVE17"/>
    <mergeCell ref="NVF17:NVG17"/>
    <mergeCell ref="NVH17:NVI17"/>
    <mergeCell ref="NVJ17:NVK17"/>
    <mergeCell ref="NVL17:NVM17"/>
    <mergeCell ref="NVN17:NVO17"/>
    <mergeCell ref="NUR17:NUS17"/>
    <mergeCell ref="NUT17:NUU17"/>
    <mergeCell ref="NUV17:NUW17"/>
    <mergeCell ref="NUX17:NUY17"/>
    <mergeCell ref="NUZ17:NVA17"/>
    <mergeCell ref="NVB17:NVC17"/>
    <mergeCell ref="NUF17:NUG17"/>
    <mergeCell ref="NUH17:NUI17"/>
    <mergeCell ref="NUJ17:NUK17"/>
    <mergeCell ref="NUL17:NUM17"/>
    <mergeCell ref="NUN17:NUO17"/>
    <mergeCell ref="NUP17:NUQ17"/>
    <mergeCell ref="NWN17:NWO17"/>
    <mergeCell ref="NWP17:NWQ17"/>
    <mergeCell ref="NWR17:NWS17"/>
    <mergeCell ref="NWT17:NWU17"/>
    <mergeCell ref="NWV17:NWW17"/>
    <mergeCell ref="NWX17:NWY17"/>
    <mergeCell ref="NWB17:NWC17"/>
    <mergeCell ref="NWD17:NWE17"/>
    <mergeCell ref="NWF17:NWG17"/>
    <mergeCell ref="NWH17:NWI17"/>
    <mergeCell ref="NWJ17:NWK17"/>
    <mergeCell ref="NWL17:NWM17"/>
    <mergeCell ref="NVP17:NVQ17"/>
    <mergeCell ref="NVR17:NVS17"/>
    <mergeCell ref="NVT17:NVU17"/>
    <mergeCell ref="NVV17:NVW17"/>
    <mergeCell ref="NVX17:NVY17"/>
    <mergeCell ref="NVZ17:NWA17"/>
    <mergeCell ref="NXX17:NXY17"/>
    <mergeCell ref="NXZ17:NYA17"/>
    <mergeCell ref="NYB17:NYC17"/>
    <mergeCell ref="NYD17:NYE17"/>
    <mergeCell ref="NYF17:NYG17"/>
    <mergeCell ref="NYH17:NYI17"/>
    <mergeCell ref="NXL17:NXM17"/>
    <mergeCell ref="NXN17:NXO17"/>
    <mergeCell ref="NXP17:NXQ17"/>
    <mergeCell ref="NXR17:NXS17"/>
    <mergeCell ref="NXT17:NXU17"/>
    <mergeCell ref="NXV17:NXW17"/>
    <mergeCell ref="NWZ17:NXA17"/>
    <mergeCell ref="NXB17:NXC17"/>
    <mergeCell ref="NXD17:NXE17"/>
    <mergeCell ref="NXF17:NXG17"/>
    <mergeCell ref="NXH17:NXI17"/>
    <mergeCell ref="NXJ17:NXK17"/>
    <mergeCell ref="NZH17:NZI17"/>
    <mergeCell ref="NZJ17:NZK17"/>
    <mergeCell ref="NZL17:NZM17"/>
    <mergeCell ref="NZN17:NZO17"/>
    <mergeCell ref="NZP17:NZQ17"/>
    <mergeCell ref="NZR17:NZS17"/>
    <mergeCell ref="NYV17:NYW17"/>
    <mergeCell ref="NYX17:NYY17"/>
    <mergeCell ref="NYZ17:NZA17"/>
    <mergeCell ref="NZB17:NZC17"/>
    <mergeCell ref="NZD17:NZE17"/>
    <mergeCell ref="NZF17:NZG17"/>
    <mergeCell ref="NYJ17:NYK17"/>
    <mergeCell ref="NYL17:NYM17"/>
    <mergeCell ref="NYN17:NYO17"/>
    <mergeCell ref="NYP17:NYQ17"/>
    <mergeCell ref="NYR17:NYS17"/>
    <mergeCell ref="NYT17:NYU17"/>
    <mergeCell ref="OAR17:OAS17"/>
    <mergeCell ref="OAT17:OAU17"/>
    <mergeCell ref="OAV17:OAW17"/>
    <mergeCell ref="OAX17:OAY17"/>
    <mergeCell ref="OAZ17:OBA17"/>
    <mergeCell ref="OBB17:OBC17"/>
    <mergeCell ref="OAF17:OAG17"/>
    <mergeCell ref="OAH17:OAI17"/>
    <mergeCell ref="OAJ17:OAK17"/>
    <mergeCell ref="OAL17:OAM17"/>
    <mergeCell ref="OAN17:OAO17"/>
    <mergeCell ref="OAP17:OAQ17"/>
    <mergeCell ref="NZT17:NZU17"/>
    <mergeCell ref="NZV17:NZW17"/>
    <mergeCell ref="NZX17:NZY17"/>
    <mergeCell ref="NZZ17:OAA17"/>
    <mergeCell ref="OAB17:OAC17"/>
    <mergeCell ref="OAD17:OAE17"/>
    <mergeCell ref="OCB17:OCC17"/>
    <mergeCell ref="OCD17:OCE17"/>
    <mergeCell ref="OCF17:OCG17"/>
    <mergeCell ref="OCH17:OCI17"/>
    <mergeCell ref="OCJ17:OCK17"/>
    <mergeCell ref="OCL17:OCM17"/>
    <mergeCell ref="OBP17:OBQ17"/>
    <mergeCell ref="OBR17:OBS17"/>
    <mergeCell ref="OBT17:OBU17"/>
    <mergeCell ref="OBV17:OBW17"/>
    <mergeCell ref="OBX17:OBY17"/>
    <mergeCell ref="OBZ17:OCA17"/>
    <mergeCell ref="OBD17:OBE17"/>
    <mergeCell ref="OBF17:OBG17"/>
    <mergeCell ref="OBH17:OBI17"/>
    <mergeCell ref="OBJ17:OBK17"/>
    <mergeCell ref="OBL17:OBM17"/>
    <mergeCell ref="OBN17:OBO17"/>
    <mergeCell ref="ODL17:ODM17"/>
    <mergeCell ref="ODN17:ODO17"/>
    <mergeCell ref="ODP17:ODQ17"/>
    <mergeCell ref="ODR17:ODS17"/>
    <mergeCell ref="ODT17:ODU17"/>
    <mergeCell ref="ODV17:ODW17"/>
    <mergeCell ref="OCZ17:ODA17"/>
    <mergeCell ref="ODB17:ODC17"/>
    <mergeCell ref="ODD17:ODE17"/>
    <mergeCell ref="ODF17:ODG17"/>
    <mergeCell ref="ODH17:ODI17"/>
    <mergeCell ref="ODJ17:ODK17"/>
    <mergeCell ref="OCN17:OCO17"/>
    <mergeCell ref="OCP17:OCQ17"/>
    <mergeCell ref="OCR17:OCS17"/>
    <mergeCell ref="OCT17:OCU17"/>
    <mergeCell ref="OCV17:OCW17"/>
    <mergeCell ref="OCX17:OCY17"/>
    <mergeCell ref="OEV17:OEW17"/>
    <mergeCell ref="OEX17:OEY17"/>
    <mergeCell ref="OEZ17:OFA17"/>
    <mergeCell ref="OFB17:OFC17"/>
    <mergeCell ref="OFD17:OFE17"/>
    <mergeCell ref="OFF17:OFG17"/>
    <mergeCell ref="OEJ17:OEK17"/>
    <mergeCell ref="OEL17:OEM17"/>
    <mergeCell ref="OEN17:OEO17"/>
    <mergeCell ref="OEP17:OEQ17"/>
    <mergeCell ref="OER17:OES17"/>
    <mergeCell ref="OET17:OEU17"/>
    <mergeCell ref="ODX17:ODY17"/>
    <mergeCell ref="ODZ17:OEA17"/>
    <mergeCell ref="OEB17:OEC17"/>
    <mergeCell ref="OED17:OEE17"/>
    <mergeCell ref="OEF17:OEG17"/>
    <mergeCell ref="OEH17:OEI17"/>
    <mergeCell ref="OGF17:OGG17"/>
    <mergeCell ref="OGH17:OGI17"/>
    <mergeCell ref="OGJ17:OGK17"/>
    <mergeCell ref="OGL17:OGM17"/>
    <mergeCell ref="OGN17:OGO17"/>
    <mergeCell ref="OGP17:OGQ17"/>
    <mergeCell ref="OFT17:OFU17"/>
    <mergeCell ref="OFV17:OFW17"/>
    <mergeCell ref="OFX17:OFY17"/>
    <mergeCell ref="OFZ17:OGA17"/>
    <mergeCell ref="OGB17:OGC17"/>
    <mergeCell ref="OGD17:OGE17"/>
    <mergeCell ref="OFH17:OFI17"/>
    <mergeCell ref="OFJ17:OFK17"/>
    <mergeCell ref="OFL17:OFM17"/>
    <mergeCell ref="OFN17:OFO17"/>
    <mergeCell ref="OFP17:OFQ17"/>
    <mergeCell ref="OFR17:OFS17"/>
    <mergeCell ref="OHP17:OHQ17"/>
    <mergeCell ref="OHR17:OHS17"/>
    <mergeCell ref="OHT17:OHU17"/>
    <mergeCell ref="OHV17:OHW17"/>
    <mergeCell ref="OHX17:OHY17"/>
    <mergeCell ref="OHZ17:OIA17"/>
    <mergeCell ref="OHD17:OHE17"/>
    <mergeCell ref="OHF17:OHG17"/>
    <mergeCell ref="OHH17:OHI17"/>
    <mergeCell ref="OHJ17:OHK17"/>
    <mergeCell ref="OHL17:OHM17"/>
    <mergeCell ref="OHN17:OHO17"/>
    <mergeCell ref="OGR17:OGS17"/>
    <mergeCell ref="OGT17:OGU17"/>
    <mergeCell ref="OGV17:OGW17"/>
    <mergeCell ref="OGX17:OGY17"/>
    <mergeCell ref="OGZ17:OHA17"/>
    <mergeCell ref="OHB17:OHC17"/>
    <mergeCell ref="OIZ17:OJA17"/>
    <mergeCell ref="OJB17:OJC17"/>
    <mergeCell ref="OJD17:OJE17"/>
    <mergeCell ref="OJF17:OJG17"/>
    <mergeCell ref="OJH17:OJI17"/>
    <mergeCell ref="OJJ17:OJK17"/>
    <mergeCell ref="OIN17:OIO17"/>
    <mergeCell ref="OIP17:OIQ17"/>
    <mergeCell ref="OIR17:OIS17"/>
    <mergeCell ref="OIT17:OIU17"/>
    <mergeCell ref="OIV17:OIW17"/>
    <mergeCell ref="OIX17:OIY17"/>
    <mergeCell ref="OIB17:OIC17"/>
    <mergeCell ref="OID17:OIE17"/>
    <mergeCell ref="OIF17:OIG17"/>
    <mergeCell ref="OIH17:OII17"/>
    <mergeCell ref="OIJ17:OIK17"/>
    <mergeCell ref="OIL17:OIM17"/>
    <mergeCell ref="OKJ17:OKK17"/>
    <mergeCell ref="OKL17:OKM17"/>
    <mergeCell ref="OKN17:OKO17"/>
    <mergeCell ref="OKP17:OKQ17"/>
    <mergeCell ref="OKR17:OKS17"/>
    <mergeCell ref="OKT17:OKU17"/>
    <mergeCell ref="OJX17:OJY17"/>
    <mergeCell ref="OJZ17:OKA17"/>
    <mergeCell ref="OKB17:OKC17"/>
    <mergeCell ref="OKD17:OKE17"/>
    <mergeCell ref="OKF17:OKG17"/>
    <mergeCell ref="OKH17:OKI17"/>
    <mergeCell ref="OJL17:OJM17"/>
    <mergeCell ref="OJN17:OJO17"/>
    <mergeCell ref="OJP17:OJQ17"/>
    <mergeCell ref="OJR17:OJS17"/>
    <mergeCell ref="OJT17:OJU17"/>
    <mergeCell ref="OJV17:OJW17"/>
    <mergeCell ref="OLT17:OLU17"/>
    <mergeCell ref="OLV17:OLW17"/>
    <mergeCell ref="OLX17:OLY17"/>
    <mergeCell ref="OLZ17:OMA17"/>
    <mergeCell ref="OMB17:OMC17"/>
    <mergeCell ref="OMD17:OME17"/>
    <mergeCell ref="OLH17:OLI17"/>
    <mergeCell ref="OLJ17:OLK17"/>
    <mergeCell ref="OLL17:OLM17"/>
    <mergeCell ref="OLN17:OLO17"/>
    <mergeCell ref="OLP17:OLQ17"/>
    <mergeCell ref="OLR17:OLS17"/>
    <mergeCell ref="OKV17:OKW17"/>
    <mergeCell ref="OKX17:OKY17"/>
    <mergeCell ref="OKZ17:OLA17"/>
    <mergeCell ref="OLB17:OLC17"/>
    <mergeCell ref="OLD17:OLE17"/>
    <mergeCell ref="OLF17:OLG17"/>
    <mergeCell ref="OND17:ONE17"/>
    <mergeCell ref="ONF17:ONG17"/>
    <mergeCell ref="ONH17:ONI17"/>
    <mergeCell ref="ONJ17:ONK17"/>
    <mergeCell ref="ONL17:ONM17"/>
    <mergeCell ref="ONN17:ONO17"/>
    <mergeCell ref="OMR17:OMS17"/>
    <mergeCell ref="OMT17:OMU17"/>
    <mergeCell ref="OMV17:OMW17"/>
    <mergeCell ref="OMX17:OMY17"/>
    <mergeCell ref="OMZ17:ONA17"/>
    <mergeCell ref="ONB17:ONC17"/>
    <mergeCell ref="OMF17:OMG17"/>
    <mergeCell ref="OMH17:OMI17"/>
    <mergeCell ref="OMJ17:OMK17"/>
    <mergeCell ref="OML17:OMM17"/>
    <mergeCell ref="OMN17:OMO17"/>
    <mergeCell ref="OMP17:OMQ17"/>
    <mergeCell ref="OON17:OOO17"/>
    <mergeCell ref="OOP17:OOQ17"/>
    <mergeCell ref="OOR17:OOS17"/>
    <mergeCell ref="OOT17:OOU17"/>
    <mergeCell ref="OOV17:OOW17"/>
    <mergeCell ref="OOX17:OOY17"/>
    <mergeCell ref="OOB17:OOC17"/>
    <mergeCell ref="OOD17:OOE17"/>
    <mergeCell ref="OOF17:OOG17"/>
    <mergeCell ref="OOH17:OOI17"/>
    <mergeCell ref="OOJ17:OOK17"/>
    <mergeCell ref="OOL17:OOM17"/>
    <mergeCell ref="ONP17:ONQ17"/>
    <mergeCell ref="ONR17:ONS17"/>
    <mergeCell ref="ONT17:ONU17"/>
    <mergeCell ref="ONV17:ONW17"/>
    <mergeCell ref="ONX17:ONY17"/>
    <mergeCell ref="ONZ17:OOA17"/>
    <mergeCell ref="OPX17:OPY17"/>
    <mergeCell ref="OPZ17:OQA17"/>
    <mergeCell ref="OQB17:OQC17"/>
    <mergeCell ref="OQD17:OQE17"/>
    <mergeCell ref="OQF17:OQG17"/>
    <mergeCell ref="OQH17:OQI17"/>
    <mergeCell ref="OPL17:OPM17"/>
    <mergeCell ref="OPN17:OPO17"/>
    <mergeCell ref="OPP17:OPQ17"/>
    <mergeCell ref="OPR17:OPS17"/>
    <mergeCell ref="OPT17:OPU17"/>
    <mergeCell ref="OPV17:OPW17"/>
    <mergeCell ref="OOZ17:OPA17"/>
    <mergeCell ref="OPB17:OPC17"/>
    <mergeCell ref="OPD17:OPE17"/>
    <mergeCell ref="OPF17:OPG17"/>
    <mergeCell ref="OPH17:OPI17"/>
    <mergeCell ref="OPJ17:OPK17"/>
    <mergeCell ref="ORH17:ORI17"/>
    <mergeCell ref="ORJ17:ORK17"/>
    <mergeCell ref="ORL17:ORM17"/>
    <mergeCell ref="ORN17:ORO17"/>
    <mergeCell ref="ORP17:ORQ17"/>
    <mergeCell ref="ORR17:ORS17"/>
    <mergeCell ref="OQV17:OQW17"/>
    <mergeCell ref="OQX17:OQY17"/>
    <mergeCell ref="OQZ17:ORA17"/>
    <mergeCell ref="ORB17:ORC17"/>
    <mergeCell ref="ORD17:ORE17"/>
    <mergeCell ref="ORF17:ORG17"/>
    <mergeCell ref="OQJ17:OQK17"/>
    <mergeCell ref="OQL17:OQM17"/>
    <mergeCell ref="OQN17:OQO17"/>
    <mergeCell ref="OQP17:OQQ17"/>
    <mergeCell ref="OQR17:OQS17"/>
    <mergeCell ref="OQT17:OQU17"/>
    <mergeCell ref="OSR17:OSS17"/>
    <mergeCell ref="OST17:OSU17"/>
    <mergeCell ref="OSV17:OSW17"/>
    <mergeCell ref="OSX17:OSY17"/>
    <mergeCell ref="OSZ17:OTA17"/>
    <mergeCell ref="OTB17:OTC17"/>
    <mergeCell ref="OSF17:OSG17"/>
    <mergeCell ref="OSH17:OSI17"/>
    <mergeCell ref="OSJ17:OSK17"/>
    <mergeCell ref="OSL17:OSM17"/>
    <mergeCell ref="OSN17:OSO17"/>
    <mergeCell ref="OSP17:OSQ17"/>
    <mergeCell ref="ORT17:ORU17"/>
    <mergeCell ref="ORV17:ORW17"/>
    <mergeCell ref="ORX17:ORY17"/>
    <mergeCell ref="ORZ17:OSA17"/>
    <mergeCell ref="OSB17:OSC17"/>
    <mergeCell ref="OSD17:OSE17"/>
    <mergeCell ref="OUB17:OUC17"/>
    <mergeCell ref="OUD17:OUE17"/>
    <mergeCell ref="OUF17:OUG17"/>
    <mergeCell ref="OUH17:OUI17"/>
    <mergeCell ref="OUJ17:OUK17"/>
    <mergeCell ref="OUL17:OUM17"/>
    <mergeCell ref="OTP17:OTQ17"/>
    <mergeCell ref="OTR17:OTS17"/>
    <mergeCell ref="OTT17:OTU17"/>
    <mergeCell ref="OTV17:OTW17"/>
    <mergeCell ref="OTX17:OTY17"/>
    <mergeCell ref="OTZ17:OUA17"/>
    <mergeCell ref="OTD17:OTE17"/>
    <mergeCell ref="OTF17:OTG17"/>
    <mergeCell ref="OTH17:OTI17"/>
    <mergeCell ref="OTJ17:OTK17"/>
    <mergeCell ref="OTL17:OTM17"/>
    <mergeCell ref="OTN17:OTO17"/>
    <mergeCell ref="OVL17:OVM17"/>
    <mergeCell ref="OVN17:OVO17"/>
    <mergeCell ref="OVP17:OVQ17"/>
    <mergeCell ref="OVR17:OVS17"/>
    <mergeCell ref="OVT17:OVU17"/>
    <mergeCell ref="OVV17:OVW17"/>
    <mergeCell ref="OUZ17:OVA17"/>
    <mergeCell ref="OVB17:OVC17"/>
    <mergeCell ref="OVD17:OVE17"/>
    <mergeCell ref="OVF17:OVG17"/>
    <mergeCell ref="OVH17:OVI17"/>
    <mergeCell ref="OVJ17:OVK17"/>
    <mergeCell ref="OUN17:OUO17"/>
    <mergeCell ref="OUP17:OUQ17"/>
    <mergeCell ref="OUR17:OUS17"/>
    <mergeCell ref="OUT17:OUU17"/>
    <mergeCell ref="OUV17:OUW17"/>
    <mergeCell ref="OUX17:OUY17"/>
    <mergeCell ref="OWV17:OWW17"/>
    <mergeCell ref="OWX17:OWY17"/>
    <mergeCell ref="OWZ17:OXA17"/>
    <mergeCell ref="OXB17:OXC17"/>
    <mergeCell ref="OXD17:OXE17"/>
    <mergeCell ref="OXF17:OXG17"/>
    <mergeCell ref="OWJ17:OWK17"/>
    <mergeCell ref="OWL17:OWM17"/>
    <mergeCell ref="OWN17:OWO17"/>
    <mergeCell ref="OWP17:OWQ17"/>
    <mergeCell ref="OWR17:OWS17"/>
    <mergeCell ref="OWT17:OWU17"/>
    <mergeCell ref="OVX17:OVY17"/>
    <mergeCell ref="OVZ17:OWA17"/>
    <mergeCell ref="OWB17:OWC17"/>
    <mergeCell ref="OWD17:OWE17"/>
    <mergeCell ref="OWF17:OWG17"/>
    <mergeCell ref="OWH17:OWI17"/>
    <mergeCell ref="OYF17:OYG17"/>
    <mergeCell ref="OYH17:OYI17"/>
    <mergeCell ref="OYJ17:OYK17"/>
    <mergeCell ref="OYL17:OYM17"/>
    <mergeCell ref="OYN17:OYO17"/>
    <mergeCell ref="OYP17:OYQ17"/>
    <mergeCell ref="OXT17:OXU17"/>
    <mergeCell ref="OXV17:OXW17"/>
    <mergeCell ref="OXX17:OXY17"/>
    <mergeCell ref="OXZ17:OYA17"/>
    <mergeCell ref="OYB17:OYC17"/>
    <mergeCell ref="OYD17:OYE17"/>
    <mergeCell ref="OXH17:OXI17"/>
    <mergeCell ref="OXJ17:OXK17"/>
    <mergeCell ref="OXL17:OXM17"/>
    <mergeCell ref="OXN17:OXO17"/>
    <mergeCell ref="OXP17:OXQ17"/>
    <mergeCell ref="OXR17:OXS17"/>
    <mergeCell ref="OZP17:OZQ17"/>
    <mergeCell ref="OZR17:OZS17"/>
    <mergeCell ref="OZT17:OZU17"/>
    <mergeCell ref="OZV17:OZW17"/>
    <mergeCell ref="OZX17:OZY17"/>
    <mergeCell ref="OZZ17:PAA17"/>
    <mergeCell ref="OZD17:OZE17"/>
    <mergeCell ref="OZF17:OZG17"/>
    <mergeCell ref="OZH17:OZI17"/>
    <mergeCell ref="OZJ17:OZK17"/>
    <mergeCell ref="OZL17:OZM17"/>
    <mergeCell ref="OZN17:OZO17"/>
    <mergeCell ref="OYR17:OYS17"/>
    <mergeCell ref="OYT17:OYU17"/>
    <mergeCell ref="OYV17:OYW17"/>
    <mergeCell ref="OYX17:OYY17"/>
    <mergeCell ref="OYZ17:OZA17"/>
    <mergeCell ref="OZB17:OZC17"/>
    <mergeCell ref="PAZ17:PBA17"/>
    <mergeCell ref="PBB17:PBC17"/>
    <mergeCell ref="PBD17:PBE17"/>
    <mergeCell ref="PBF17:PBG17"/>
    <mergeCell ref="PBH17:PBI17"/>
    <mergeCell ref="PBJ17:PBK17"/>
    <mergeCell ref="PAN17:PAO17"/>
    <mergeCell ref="PAP17:PAQ17"/>
    <mergeCell ref="PAR17:PAS17"/>
    <mergeCell ref="PAT17:PAU17"/>
    <mergeCell ref="PAV17:PAW17"/>
    <mergeCell ref="PAX17:PAY17"/>
    <mergeCell ref="PAB17:PAC17"/>
    <mergeCell ref="PAD17:PAE17"/>
    <mergeCell ref="PAF17:PAG17"/>
    <mergeCell ref="PAH17:PAI17"/>
    <mergeCell ref="PAJ17:PAK17"/>
    <mergeCell ref="PAL17:PAM17"/>
    <mergeCell ref="PCJ17:PCK17"/>
    <mergeCell ref="PCL17:PCM17"/>
    <mergeCell ref="PCN17:PCO17"/>
    <mergeCell ref="PCP17:PCQ17"/>
    <mergeCell ref="PCR17:PCS17"/>
    <mergeCell ref="PCT17:PCU17"/>
    <mergeCell ref="PBX17:PBY17"/>
    <mergeCell ref="PBZ17:PCA17"/>
    <mergeCell ref="PCB17:PCC17"/>
    <mergeCell ref="PCD17:PCE17"/>
    <mergeCell ref="PCF17:PCG17"/>
    <mergeCell ref="PCH17:PCI17"/>
    <mergeCell ref="PBL17:PBM17"/>
    <mergeCell ref="PBN17:PBO17"/>
    <mergeCell ref="PBP17:PBQ17"/>
    <mergeCell ref="PBR17:PBS17"/>
    <mergeCell ref="PBT17:PBU17"/>
    <mergeCell ref="PBV17:PBW17"/>
    <mergeCell ref="PDT17:PDU17"/>
    <mergeCell ref="PDV17:PDW17"/>
    <mergeCell ref="PDX17:PDY17"/>
    <mergeCell ref="PDZ17:PEA17"/>
    <mergeCell ref="PEB17:PEC17"/>
    <mergeCell ref="PED17:PEE17"/>
    <mergeCell ref="PDH17:PDI17"/>
    <mergeCell ref="PDJ17:PDK17"/>
    <mergeCell ref="PDL17:PDM17"/>
    <mergeCell ref="PDN17:PDO17"/>
    <mergeCell ref="PDP17:PDQ17"/>
    <mergeCell ref="PDR17:PDS17"/>
    <mergeCell ref="PCV17:PCW17"/>
    <mergeCell ref="PCX17:PCY17"/>
    <mergeCell ref="PCZ17:PDA17"/>
    <mergeCell ref="PDB17:PDC17"/>
    <mergeCell ref="PDD17:PDE17"/>
    <mergeCell ref="PDF17:PDG17"/>
    <mergeCell ref="PFD17:PFE17"/>
    <mergeCell ref="PFF17:PFG17"/>
    <mergeCell ref="PFH17:PFI17"/>
    <mergeCell ref="PFJ17:PFK17"/>
    <mergeCell ref="PFL17:PFM17"/>
    <mergeCell ref="PFN17:PFO17"/>
    <mergeCell ref="PER17:PES17"/>
    <mergeCell ref="PET17:PEU17"/>
    <mergeCell ref="PEV17:PEW17"/>
    <mergeCell ref="PEX17:PEY17"/>
    <mergeCell ref="PEZ17:PFA17"/>
    <mergeCell ref="PFB17:PFC17"/>
    <mergeCell ref="PEF17:PEG17"/>
    <mergeCell ref="PEH17:PEI17"/>
    <mergeCell ref="PEJ17:PEK17"/>
    <mergeCell ref="PEL17:PEM17"/>
    <mergeCell ref="PEN17:PEO17"/>
    <mergeCell ref="PEP17:PEQ17"/>
    <mergeCell ref="PGN17:PGO17"/>
    <mergeCell ref="PGP17:PGQ17"/>
    <mergeCell ref="PGR17:PGS17"/>
    <mergeCell ref="PGT17:PGU17"/>
    <mergeCell ref="PGV17:PGW17"/>
    <mergeCell ref="PGX17:PGY17"/>
    <mergeCell ref="PGB17:PGC17"/>
    <mergeCell ref="PGD17:PGE17"/>
    <mergeCell ref="PGF17:PGG17"/>
    <mergeCell ref="PGH17:PGI17"/>
    <mergeCell ref="PGJ17:PGK17"/>
    <mergeCell ref="PGL17:PGM17"/>
    <mergeCell ref="PFP17:PFQ17"/>
    <mergeCell ref="PFR17:PFS17"/>
    <mergeCell ref="PFT17:PFU17"/>
    <mergeCell ref="PFV17:PFW17"/>
    <mergeCell ref="PFX17:PFY17"/>
    <mergeCell ref="PFZ17:PGA17"/>
    <mergeCell ref="PHX17:PHY17"/>
    <mergeCell ref="PHZ17:PIA17"/>
    <mergeCell ref="PIB17:PIC17"/>
    <mergeCell ref="PID17:PIE17"/>
    <mergeCell ref="PIF17:PIG17"/>
    <mergeCell ref="PIH17:PII17"/>
    <mergeCell ref="PHL17:PHM17"/>
    <mergeCell ref="PHN17:PHO17"/>
    <mergeCell ref="PHP17:PHQ17"/>
    <mergeCell ref="PHR17:PHS17"/>
    <mergeCell ref="PHT17:PHU17"/>
    <mergeCell ref="PHV17:PHW17"/>
    <mergeCell ref="PGZ17:PHA17"/>
    <mergeCell ref="PHB17:PHC17"/>
    <mergeCell ref="PHD17:PHE17"/>
    <mergeCell ref="PHF17:PHG17"/>
    <mergeCell ref="PHH17:PHI17"/>
    <mergeCell ref="PHJ17:PHK17"/>
    <mergeCell ref="PJH17:PJI17"/>
    <mergeCell ref="PJJ17:PJK17"/>
    <mergeCell ref="PJL17:PJM17"/>
    <mergeCell ref="PJN17:PJO17"/>
    <mergeCell ref="PJP17:PJQ17"/>
    <mergeCell ref="PJR17:PJS17"/>
    <mergeCell ref="PIV17:PIW17"/>
    <mergeCell ref="PIX17:PIY17"/>
    <mergeCell ref="PIZ17:PJA17"/>
    <mergeCell ref="PJB17:PJC17"/>
    <mergeCell ref="PJD17:PJE17"/>
    <mergeCell ref="PJF17:PJG17"/>
    <mergeCell ref="PIJ17:PIK17"/>
    <mergeCell ref="PIL17:PIM17"/>
    <mergeCell ref="PIN17:PIO17"/>
    <mergeCell ref="PIP17:PIQ17"/>
    <mergeCell ref="PIR17:PIS17"/>
    <mergeCell ref="PIT17:PIU17"/>
    <mergeCell ref="PKR17:PKS17"/>
    <mergeCell ref="PKT17:PKU17"/>
    <mergeCell ref="PKV17:PKW17"/>
    <mergeCell ref="PKX17:PKY17"/>
    <mergeCell ref="PKZ17:PLA17"/>
    <mergeCell ref="PLB17:PLC17"/>
    <mergeCell ref="PKF17:PKG17"/>
    <mergeCell ref="PKH17:PKI17"/>
    <mergeCell ref="PKJ17:PKK17"/>
    <mergeCell ref="PKL17:PKM17"/>
    <mergeCell ref="PKN17:PKO17"/>
    <mergeCell ref="PKP17:PKQ17"/>
    <mergeCell ref="PJT17:PJU17"/>
    <mergeCell ref="PJV17:PJW17"/>
    <mergeCell ref="PJX17:PJY17"/>
    <mergeCell ref="PJZ17:PKA17"/>
    <mergeCell ref="PKB17:PKC17"/>
    <mergeCell ref="PKD17:PKE17"/>
    <mergeCell ref="PMB17:PMC17"/>
    <mergeCell ref="PMD17:PME17"/>
    <mergeCell ref="PMF17:PMG17"/>
    <mergeCell ref="PMH17:PMI17"/>
    <mergeCell ref="PMJ17:PMK17"/>
    <mergeCell ref="PML17:PMM17"/>
    <mergeCell ref="PLP17:PLQ17"/>
    <mergeCell ref="PLR17:PLS17"/>
    <mergeCell ref="PLT17:PLU17"/>
    <mergeCell ref="PLV17:PLW17"/>
    <mergeCell ref="PLX17:PLY17"/>
    <mergeCell ref="PLZ17:PMA17"/>
    <mergeCell ref="PLD17:PLE17"/>
    <mergeCell ref="PLF17:PLG17"/>
    <mergeCell ref="PLH17:PLI17"/>
    <mergeCell ref="PLJ17:PLK17"/>
    <mergeCell ref="PLL17:PLM17"/>
    <mergeCell ref="PLN17:PLO17"/>
    <mergeCell ref="PNL17:PNM17"/>
    <mergeCell ref="PNN17:PNO17"/>
    <mergeCell ref="PNP17:PNQ17"/>
    <mergeCell ref="PNR17:PNS17"/>
    <mergeCell ref="PNT17:PNU17"/>
    <mergeCell ref="PNV17:PNW17"/>
    <mergeCell ref="PMZ17:PNA17"/>
    <mergeCell ref="PNB17:PNC17"/>
    <mergeCell ref="PND17:PNE17"/>
    <mergeCell ref="PNF17:PNG17"/>
    <mergeCell ref="PNH17:PNI17"/>
    <mergeCell ref="PNJ17:PNK17"/>
    <mergeCell ref="PMN17:PMO17"/>
    <mergeCell ref="PMP17:PMQ17"/>
    <mergeCell ref="PMR17:PMS17"/>
    <mergeCell ref="PMT17:PMU17"/>
    <mergeCell ref="PMV17:PMW17"/>
    <mergeCell ref="PMX17:PMY17"/>
    <mergeCell ref="POV17:POW17"/>
    <mergeCell ref="POX17:POY17"/>
    <mergeCell ref="POZ17:PPA17"/>
    <mergeCell ref="PPB17:PPC17"/>
    <mergeCell ref="PPD17:PPE17"/>
    <mergeCell ref="PPF17:PPG17"/>
    <mergeCell ref="POJ17:POK17"/>
    <mergeCell ref="POL17:POM17"/>
    <mergeCell ref="PON17:POO17"/>
    <mergeCell ref="POP17:POQ17"/>
    <mergeCell ref="POR17:POS17"/>
    <mergeCell ref="POT17:POU17"/>
    <mergeCell ref="PNX17:PNY17"/>
    <mergeCell ref="PNZ17:POA17"/>
    <mergeCell ref="POB17:POC17"/>
    <mergeCell ref="POD17:POE17"/>
    <mergeCell ref="POF17:POG17"/>
    <mergeCell ref="POH17:POI17"/>
    <mergeCell ref="PQF17:PQG17"/>
    <mergeCell ref="PQH17:PQI17"/>
    <mergeCell ref="PQJ17:PQK17"/>
    <mergeCell ref="PQL17:PQM17"/>
    <mergeCell ref="PQN17:PQO17"/>
    <mergeCell ref="PQP17:PQQ17"/>
    <mergeCell ref="PPT17:PPU17"/>
    <mergeCell ref="PPV17:PPW17"/>
    <mergeCell ref="PPX17:PPY17"/>
    <mergeCell ref="PPZ17:PQA17"/>
    <mergeCell ref="PQB17:PQC17"/>
    <mergeCell ref="PQD17:PQE17"/>
    <mergeCell ref="PPH17:PPI17"/>
    <mergeCell ref="PPJ17:PPK17"/>
    <mergeCell ref="PPL17:PPM17"/>
    <mergeCell ref="PPN17:PPO17"/>
    <mergeCell ref="PPP17:PPQ17"/>
    <mergeCell ref="PPR17:PPS17"/>
    <mergeCell ref="PRP17:PRQ17"/>
    <mergeCell ref="PRR17:PRS17"/>
    <mergeCell ref="PRT17:PRU17"/>
    <mergeCell ref="PRV17:PRW17"/>
    <mergeCell ref="PRX17:PRY17"/>
    <mergeCell ref="PRZ17:PSA17"/>
    <mergeCell ref="PRD17:PRE17"/>
    <mergeCell ref="PRF17:PRG17"/>
    <mergeCell ref="PRH17:PRI17"/>
    <mergeCell ref="PRJ17:PRK17"/>
    <mergeCell ref="PRL17:PRM17"/>
    <mergeCell ref="PRN17:PRO17"/>
    <mergeCell ref="PQR17:PQS17"/>
    <mergeCell ref="PQT17:PQU17"/>
    <mergeCell ref="PQV17:PQW17"/>
    <mergeCell ref="PQX17:PQY17"/>
    <mergeCell ref="PQZ17:PRA17"/>
    <mergeCell ref="PRB17:PRC17"/>
    <mergeCell ref="PSZ17:PTA17"/>
    <mergeCell ref="PTB17:PTC17"/>
    <mergeCell ref="PTD17:PTE17"/>
    <mergeCell ref="PTF17:PTG17"/>
    <mergeCell ref="PTH17:PTI17"/>
    <mergeCell ref="PTJ17:PTK17"/>
    <mergeCell ref="PSN17:PSO17"/>
    <mergeCell ref="PSP17:PSQ17"/>
    <mergeCell ref="PSR17:PSS17"/>
    <mergeCell ref="PST17:PSU17"/>
    <mergeCell ref="PSV17:PSW17"/>
    <mergeCell ref="PSX17:PSY17"/>
    <mergeCell ref="PSB17:PSC17"/>
    <mergeCell ref="PSD17:PSE17"/>
    <mergeCell ref="PSF17:PSG17"/>
    <mergeCell ref="PSH17:PSI17"/>
    <mergeCell ref="PSJ17:PSK17"/>
    <mergeCell ref="PSL17:PSM17"/>
    <mergeCell ref="PUJ17:PUK17"/>
    <mergeCell ref="PUL17:PUM17"/>
    <mergeCell ref="PUN17:PUO17"/>
    <mergeCell ref="PUP17:PUQ17"/>
    <mergeCell ref="PUR17:PUS17"/>
    <mergeCell ref="PUT17:PUU17"/>
    <mergeCell ref="PTX17:PTY17"/>
    <mergeCell ref="PTZ17:PUA17"/>
    <mergeCell ref="PUB17:PUC17"/>
    <mergeCell ref="PUD17:PUE17"/>
    <mergeCell ref="PUF17:PUG17"/>
    <mergeCell ref="PUH17:PUI17"/>
    <mergeCell ref="PTL17:PTM17"/>
    <mergeCell ref="PTN17:PTO17"/>
    <mergeCell ref="PTP17:PTQ17"/>
    <mergeCell ref="PTR17:PTS17"/>
    <mergeCell ref="PTT17:PTU17"/>
    <mergeCell ref="PTV17:PTW17"/>
    <mergeCell ref="PVT17:PVU17"/>
    <mergeCell ref="PVV17:PVW17"/>
    <mergeCell ref="PVX17:PVY17"/>
    <mergeCell ref="PVZ17:PWA17"/>
    <mergeCell ref="PWB17:PWC17"/>
    <mergeCell ref="PWD17:PWE17"/>
    <mergeCell ref="PVH17:PVI17"/>
    <mergeCell ref="PVJ17:PVK17"/>
    <mergeCell ref="PVL17:PVM17"/>
    <mergeCell ref="PVN17:PVO17"/>
    <mergeCell ref="PVP17:PVQ17"/>
    <mergeCell ref="PVR17:PVS17"/>
    <mergeCell ref="PUV17:PUW17"/>
    <mergeCell ref="PUX17:PUY17"/>
    <mergeCell ref="PUZ17:PVA17"/>
    <mergeCell ref="PVB17:PVC17"/>
    <mergeCell ref="PVD17:PVE17"/>
    <mergeCell ref="PVF17:PVG17"/>
    <mergeCell ref="PXD17:PXE17"/>
    <mergeCell ref="PXF17:PXG17"/>
    <mergeCell ref="PXH17:PXI17"/>
    <mergeCell ref="PXJ17:PXK17"/>
    <mergeCell ref="PXL17:PXM17"/>
    <mergeCell ref="PXN17:PXO17"/>
    <mergeCell ref="PWR17:PWS17"/>
    <mergeCell ref="PWT17:PWU17"/>
    <mergeCell ref="PWV17:PWW17"/>
    <mergeCell ref="PWX17:PWY17"/>
    <mergeCell ref="PWZ17:PXA17"/>
    <mergeCell ref="PXB17:PXC17"/>
    <mergeCell ref="PWF17:PWG17"/>
    <mergeCell ref="PWH17:PWI17"/>
    <mergeCell ref="PWJ17:PWK17"/>
    <mergeCell ref="PWL17:PWM17"/>
    <mergeCell ref="PWN17:PWO17"/>
    <mergeCell ref="PWP17:PWQ17"/>
    <mergeCell ref="PYN17:PYO17"/>
    <mergeCell ref="PYP17:PYQ17"/>
    <mergeCell ref="PYR17:PYS17"/>
    <mergeCell ref="PYT17:PYU17"/>
    <mergeCell ref="PYV17:PYW17"/>
    <mergeCell ref="PYX17:PYY17"/>
    <mergeCell ref="PYB17:PYC17"/>
    <mergeCell ref="PYD17:PYE17"/>
    <mergeCell ref="PYF17:PYG17"/>
    <mergeCell ref="PYH17:PYI17"/>
    <mergeCell ref="PYJ17:PYK17"/>
    <mergeCell ref="PYL17:PYM17"/>
    <mergeCell ref="PXP17:PXQ17"/>
    <mergeCell ref="PXR17:PXS17"/>
    <mergeCell ref="PXT17:PXU17"/>
    <mergeCell ref="PXV17:PXW17"/>
    <mergeCell ref="PXX17:PXY17"/>
    <mergeCell ref="PXZ17:PYA17"/>
    <mergeCell ref="PZX17:PZY17"/>
    <mergeCell ref="PZZ17:QAA17"/>
    <mergeCell ref="QAB17:QAC17"/>
    <mergeCell ref="QAD17:QAE17"/>
    <mergeCell ref="QAF17:QAG17"/>
    <mergeCell ref="QAH17:QAI17"/>
    <mergeCell ref="PZL17:PZM17"/>
    <mergeCell ref="PZN17:PZO17"/>
    <mergeCell ref="PZP17:PZQ17"/>
    <mergeCell ref="PZR17:PZS17"/>
    <mergeCell ref="PZT17:PZU17"/>
    <mergeCell ref="PZV17:PZW17"/>
    <mergeCell ref="PYZ17:PZA17"/>
    <mergeCell ref="PZB17:PZC17"/>
    <mergeCell ref="PZD17:PZE17"/>
    <mergeCell ref="PZF17:PZG17"/>
    <mergeCell ref="PZH17:PZI17"/>
    <mergeCell ref="PZJ17:PZK17"/>
    <mergeCell ref="QBH17:QBI17"/>
    <mergeCell ref="QBJ17:QBK17"/>
    <mergeCell ref="QBL17:QBM17"/>
    <mergeCell ref="QBN17:QBO17"/>
    <mergeCell ref="QBP17:QBQ17"/>
    <mergeCell ref="QBR17:QBS17"/>
    <mergeCell ref="QAV17:QAW17"/>
    <mergeCell ref="QAX17:QAY17"/>
    <mergeCell ref="QAZ17:QBA17"/>
    <mergeCell ref="QBB17:QBC17"/>
    <mergeCell ref="QBD17:QBE17"/>
    <mergeCell ref="QBF17:QBG17"/>
    <mergeCell ref="QAJ17:QAK17"/>
    <mergeCell ref="QAL17:QAM17"/>
    <mergeCell ref="QAN17:QAO17"/>
    <mergeCell ref="QAP17:QAQ17"/>
    <mergeCell ref="QAR17:QAS17"/>
    <mergeCell ref="QAT17:QAU17"/>
    <mergeCell ref="QCR17:QCS17"/>
    <mergeCell ref="QCT17:QCU17"/>
    <mergeCell ref="QCV17:QCW17"/>
    <mergeCell ref="QCX17:QCY17"/>
    <mergeCell ref="QCZ17:QDA17"/>
    <mergeCell ref="QDB17:QDC17"/>
    <mergeCell ref="QCF17:QCG17"/>
    <mergeCell ref="QCH17:QCI17"/>
    <mergeCell ref="QCJ17:QCK17"/>
    <mergeCell ref="QCL17:QCM17"/>
    <mergeCell ref="QCN17:QCO17"/>
    <mergeCell ref="QCP17:QCQ17"/>
    <mergeCell ref="QBT17:QBU17"/>
    <mergeCell ref="QBV17:QBW17"/>
    <mergeCell ref="QBX17:QBY17"/>
    <mergeCell ref="QBZ17:QCA17"/>
    <mergeCell ref="QCB17:QCC17"/>
    <mergeCell ref="QCD17:QCE17"/>
    <mergeCell ref="QEB17:QEC17"/>
    <mergeCell ref="QED17:QEE17"/>
    <mergeCell ref="QEF17:QEG17"/>
    <mergeCell ref="QEH17:QEI17"/>
    <mergeCell ref="QEJ17:QEK17"/>
    <mergeCell ref="QEL17:QEM17"/>
    <mergeCell ref="QDP17:QDQ17"/>
    <mergeCell ref="QDR17:QDS17"/>
    <mergeCell ref="QDT17:QDU17"/>
    <mergeCell ref="QDV17:QDW17"/>
    <mergeCell ref="QDX17:QDY17"/>
    <mergeCell ref="QDZ17:QEA17"/>
    <mergeCell ref="QDD17:QDE17"/>
    <mergeCell ref="QDF17:QDG17"/>
    <mergeCell ref="QDH17:QDI17"/>
    <mergeCell ref="QDJ17:QDK17"/>
    <mergeCell ref="QDL17:QDM17"/>
    <mergeCell ref="QDN17:QDO17"/>
    <mergeCell ref="QFL17:QFM17"/>
    <mergeCell ref="QFN17:QFO17"/>
    <mergeCell ref="QFP17:QFQ17"/>
    <mergeCell ref="QFR17:QFS17"/>
    <mergeCell ref="QFT17:QFU17"/>
    <mergeCell ref="QFV17:QFW17"/>
    <mergeCell ref="QEZ17:QFA17"/>
    <mergeCell ref="QFB17:QFC17"/>
    <mergeCell ref="QFD17:QFE17"/>
    <mergeCell ref="QFF17:QFG17"/>
    <mergeCell ref="QFH17:QFI17"/>
    <mergeCell ref="QFJ17:QFK17"/>
    <mergeCell ref="QEN17:QEO17"/>
    <mergeCell ref="QEP17:QEQ17"/>
    <mergeCell ref="QER17:QES17"/>
    <mergeCell ref="QET17:QEU17"/>
    <mergeCell ref="QEV17:QEW17"/>
    <mergeCell ref="QEX17:QEY17"/>
    <mergeCell ref="QGV17:QGW17"/>
    <mergeCell ref="QGX17:QGY17"/>
    <mergeCell ref="QGZ17:QHA17"/>
    <mergeCell ref="QHB17:QHC17"/>
    <mergeCell ref="QHD17:QHE17"/>
    <mergeCell ref="QHF17:QHG17"/>
    <mergeCell ref="QGJ17:QGK17"/>
    <mergeCell ref="QGL17:QGM17"/>
    <mergeCell ref="QGN17:QGO17"/>
    <mergeCell ref="QGP17:QGQ17"/>
    <mergeCell ref="QGR17:QGS17"/>
    <mergeCell ref="QGT17:QGU17"/>
    <mergeCell ref="QFX17:QFY17"/>
    <mergeCell ref="QFZ17:QGA17"/>
    <mergeCell ref="QGB17:QGC17"/>
    <mergeCell ref="QGD17:QGE17"/>
    <mergeCell ref="QGF17:QGG17"/>
    <mergeCell ref="QGH17:QGI17"/>
    <mergeCell ref="QIF17:QIG17"/>
    <mergeCell ref="QIH17:QII17"/>
    <mergeCell ref="QIJ17:QIK17"/>
    <mergeCell ref="QIL17:QIM17"/>
    <mergeCell ref="QIN17:QIO17"/>
    <mergeCell ref="QIP17:QIQ17"/>
    <mergeCell ref="QHT17:QHU17"/>
    <mergeCell ref="QHV17:QHW17"/>
    <mergeCell ref="QHX17:QHY17"/>
    <mergeCell ref="QHZ17:QIA17"/>
    <mergeCell ref="QIB17:QIC17"/>
    <mergeCell ref="QID17:QIE17"/>
    <mergeCell ref="QHH17:QHI17"/>
    <mergeCell ref="QHJ17:QHK17"/>
    <mergeCell ref="QHL17:QHM17"/>
    <mergeCell ref="QHN17:QHO17"/>
    <mergeCell ref="QHP17:QHQ17"/>
    <mergeCell ref="QHR17:QHS17"/>
    <mergeCell ref="QJP17:QJQ17"/>
    <mergeCell ref="QJR17:QJS17"/>
    <mergeCell ref="QJT17:QJU17"/>
    <mergeCell ref="QJV17:QJW17"/>
    <mergeCell ref="QJX17:QJY17"/>
    <mergeCell ref="QJZ17:QKA17"/>
    <mergeCell ref="QJD17:QJE17"/>
    <mergeCell ref="QJF17:QJG17"/>
    <mergeCell ref="QJH17:QJI17"/>
    <mergeCell ref="QJJ17:QJK17"/>
    <mergeCell ref="QJL17:QJM17"/>
    <mergeCell ref="QJN17:QJO17"/>
    <mergeCell ref="QIR17:QIS17"/>
    <mergeCell ref="QIT17:QIU17"/>
    <mergeCell ref="QIV17:QIW17"/>
    <mergeCell ref="QIX17:QIY17"/>
    <mergeCell ref="QIZ17:QJA17"/>
    <mergeCell ref="QJB17:QJC17"/>
    <mergeCell ref="QKZ17:QLA17"/>
    <mergeCell ref="QLB17:QLC17"/>
    <mergeCell ref="QLD17:QLE17"/>
    <mergeCell ref="QLF17:QLG17"/>
    <mergeCell ref="QLH17:QLI17"/>
    <mergeCell ref="QLJ17:QLK17"/>
    <mergeCell ref="QKN17:QKO17"/>
    <mergeCell ref="QKP17:QKQ17"/>
    <mergeCell ref="QKR17:QKS17"/>
    <mergeCell ref="QKT17:QKU17"/>
    <mergeCell ref="QKV17:QKW17"/>
    <mergeCell ref="QKX17:QKY17"/>
    <mergeCell ref="QKB17:QKC17"/>
    <mergeCell ref="QKD17:QKE17"/>
    <mergeCell ref="QKF17:QKG17"/>
    <mergeCell ref="QKH17:QKI17"/>
    <mergeCell ref="QKJ17:QKK17"/>
    <mergeCell ref="QKL17:QKM17"/>
    <mergeCell ref="QMJ17:QMK17"/>
    <mergeCell ref="QML17:QMM17"/>
    <mergeCell ref="QMN17:QMO17"/>
    <mergeCell ref="QMP17:QMQ17"/>
    <mergeCell ref="QMR17:QMS17"/>
    <mergeCell ref="QMT17:QMU17"/>
    <mergeCell ref="QLX17:QLY17"/>
    <mergeCell ref="QLZ17:QMA17"/>
    <mergeCell ref="QMB17:QMC17"/>
    <mergeCell ref="QMD17:QME17"/>
    <mergeCell ref="QMF17:QMG17"/>
    <mergeCell ref="QMH17:QMI17"/>
    <mergeCell ref="QLL17:QLM17"/>
    <mergeCell ref="QLN17:QLO17"/>
    <mergeCell ref="QLP17:QLQ17"/>
    <mergeCell ref="QLR17:QLS17"/>
    <mergeCell ref="QLT17:QLU17"/>
    <mergeCell ref="QLV17:QLW17"/>
    <mergeCell ref="QNT17:QNU17"/>
    <mergeCell ref="QNV17:QNW17"/>
    <mergeCell ref="QNX17:QNY17"/>
    <mergeCell ref="QNZ17:QOA17"/>
    <mergeCell ref="QOB17:QOC17"/>
    <mergeCell ref="QOD17:QOE17"/>
    <mergeCell ref="QNH17:QNI17"/>
    <mergeCell ref="QNJ17:QNK17"/>
    <mergeCell ref="QNL17:QNM17"/>
    <mergeCell ref="QNN17:QNO17"/>
    <mergeCell ref="QNP17:QNQ17"/>
    <mergeCell ref="QNR17:QNS17"/>
    <mergeCell ref="QMV17:QMW17"/>
    <mergeCell ref="QMX17:QMY17"/>
    <mergeCell ref="QMZ17:QNA17"/>
    <mergeCell ref="QNB17:QNC17"/>
    <mergeCell ref="QND17:QNE17"/>
    <mergeCell ref="QNF17:QNG17"/>
    <mergeCell ref="QPD17:QPE17"/>
    <mergeCell ref="QPF17:QPG17"/>
    <mergeCell ref="QPH17:QPI17"/>
    <mergeCell ref="QPJ17:QPK17"/>
    <mergeCell ref="QPL17:QPM17"/>
    <mergeCell ref="QPN17:QPO17"/>
    <mergeCell ref="QOR17:QOS17"/>
    <mergeCell ref="QOT17:QOU17"/>
    <mergeCell ref="QOV17:QOW17"/>
    <mergeCell ref="QOX17:QOY17"/>
    <mergeCell ref="QOZ17:QPA17"/>
    <mergeCell ref="QPB17:QPC17"/>
    <mergeCell ref="QOF17:QOG17"/>
    <mergeCell ref="QOH17:QOI17"/>
    <mergeCell ref="QOJ17:QOK17"/>
    <mergeCell ref="QOL17:QOM17"/>
    <mergeCell ref="QON17:QOO17"/>
    <mergeCell ref="QOP17:QOQ17"/>
    <mergeCell ref="QQN17:QQO17"/>
    <mergeCell ref="QQP17:QQQ17"/>
    <mergeCell ref="QQR17:QQS17"/>
    <mergeCell ref="QQT17:QQU17"/>
    <mergeCell ref="QQV17:QQW17"/>
    <mergeCell ref="QQX17:QQY17"/>
    <mergeCell ref="QQB17:QQC17"/>
    <mergeCell ref="QQD17:QQE17"/>
    <mergeCell ref="QQF17:QQG17"/>
    <mergeCell ref="QQH17:QQI17"/>
    <mergeCell ref="QQJ17:QQK17"/>
    <mergeCell ref="QQL17:QQM17"/>
    <mergeCell ref="QPP17:QPQ17"/>
    <mergeCell ref="QPR17:QPS17"/>
    <mergeCell ref="QPT17:QPU17"/>
    <mergeCell ref="QPV17:QPW17"/>
    <mergeCell ref="QPX17:QPY17"/>
    <mergeCell ref="QPZ17:QQA17"/>
    <mergeCell ref="QRX17:QRY17"/>
    <mergeCell ref="QRZ17:QSA17"/>
    <mergeCell ref="QSB17:QSC17"/>
    <mergeCell ref="QSD17:QSE17"/>
    <mergeCell ref="QSF17:QSG17"/>
    <mergeCell ref="QSH17:QSI17"/>
    <mergeCell ref="QRL17:QRM17"/>
    <mergeCell ref="QRN17:QRO17"/>
    <mergeCell ref="QRP17:QRQ17"/>
    <mergeCell ref="QRR17:QRS17"/>
    <mergeCell ref="QRT17:QRU17"/>
    <mergeCell ref="QRV17:QRW17"/>
    <mergeCell ref="QQZ17:QRA17"/>
    <mergeCell ref="QRB17:QRC17"/>
    <mergeCell ref="QRD17:QRE17"/>
    <mergeCell ref="QRF17:QRG17"/>
    <mergeCell ref="QRH17:QRI17"/>
    <mergeCell ref="QRJ17:QRK17"/>
    <mergeCell ref="QTH17:QTI17"/>
    <mergeCell ref="QTJ17:QTK17"/>
    <mergeCell ref="QTL17:QTM17"/>
    <mergeCell ref="QTN17:QTO17"/>
    <mergeCell ref="QTP17:QTQ17"/>
    <mergeCell ref="QTR17:QTS17"/>
    <mergeCell ref="QSV17:QSW17"/>
    <mergeCell ref="QSX17:QSY17"/>
    <mergeCell ref="QSZ17:QTA17"/>
    <mergeCell ref="QTB17:QTC17"/>
    <mergeCell ref="QTD17:QTE17"/>
    <mergeCell ref="QTF17:QTG17"/>
    <mergeCell ref="QSJ17:QSK17"/>
    <mergeCell ref="QSL17:QSM17"/>
    <mergeCell ref="QSN17:QSO17"/>
    <mergeCell ref="QSP17:QSQ17"/>
    <mergeCell ref="QSR17:QSS17"/>
    <mergeCell ref="QST17:QSU17"/>
    <mergeCell ref="QUR17:QUS17"/>
    <mergeCell ref="QUT17:QUU17"/>
    <mergeCell ref="QUV17:QUW17"/>
    <mergeCell ref="QUX17:QUY17"/>
    <mergeCell ref="QUZ17:QVA17"/>
    <mergeCell ref="QVB17:QVC17"/>
    <mergeCell ref="QUF17:QUG17"/>
    <mergeCell ref="QUH17:QUI17"/>
    <mergeCell ref="QUJ17:QUK17"/>
    <mergeCell ref="QUL17:QUM17"/>
    <mergeCell ref="QUN17:QUO17"/>
    <mergeCell ref="QUP17:QUQ17"/>
    <mergeCell ref="QTT17:QTU17"/>
    <mergeCell ref="QTV17:QTW17"/>
    <mergeCell ref="QTX17:QTY17"/>
    <mergeCell ref="QTZ17:QUA17"/>
    <mergeCell ref="QUB17:QUC17"/>
    <mergeCell ref="QUD17:QUE17"/>
    <mergeCell ref="QWB17:QWC17"/>
    <mergeCell ref="QWD17:QWE17"/>
    <mergeCell ref="QWF17:QWG17"/>
    <mergeCell ref="QWH17:QWI17"/>
    <mergeCell ref="QWJ17:QWK17"/>
    <mergeCell ref="QWL17:QWM17"/>
    <mergeCell ref="QVP17:QVQ17"/>
    <mergeCell ref="QVR17:QVS17"/>
    <mergeCell ref="QVT17:QVU17"/>
    <mergeCell ref="QVV17:QVW17"/>
    <mergeCell ref="QVX17:QVY17"/>
    <mergeCell ref="QVZ17:QWA17"/>
    <mergeCell ref="QVD17:QVE17"/>
    <mergeCell ref="QVF17:QVG17"/>
    <mergeCell ref="QVH17:QVI17"/>
    <mergeCell ref="QVJ17:QVK17"/>
    <mergeCell ref="QVL17:QVM17"/>
    <mergeCell ref="QVN17:QVO17"/>
    <mergeCell ref="QXL17:QXM17"/>
    <mergeCell ref="QXN17:QXO17"/>
    <mergeCell ref="QXP17:QXQ17"/>
    <mergeCell ref="QXR17:QXS17"/>
    <mergeCell ref="QXT17:QXU17"/>
    <mergeCell ref="QXV17:QXW17"/>
    <mergeCell ref="QWZ17:QXA17"/>
    <mergeCell ref="QXB17:QXC17"/>
    <mergeCell ref="QXD17:QXE17"/>
    <mergeCell ref="QXF17:QXG17"/>
    <mergeCell ref="QXH17:QXI17"/>
    <mergeCell ref="QXJ17:QXK17"/>
    <mergeCell ref="QWN17:QWO17"/>
    <mergeCell ref="QWP17:QWQ17"/>
    <mergeCell ref="QWR17:QWS17"/>
    <mergeCell ref="QWT17:QWU17"/>
    <mergeCell ref="QWV17:QWW17"/>
    <mergeCell ref="QWX17:QWY17"/>
    <mergeCell ref="QYV17:QYW17"/>
    <mergeCell ref="QYX17:QYY17"/>
    <mergeCell ref="QYZ17:QZA17"/>
    <mergeCell ref="QZB17:QZC17"/>
    <mergeCell ref="QZD17:QZE17"/>
    <mergeCell ref="QZF17:QZG17"/>
    <mergeCell ref="QYJ17:QYK17"/>
    <mergeCell ref="QYL17:QYM17"/>
    <mergeCell ref="QYN17:QYO17"/>
    <mergeCell ref="QYP17:QYQ17"/>
    <mergeCell ref="QYR17:QYS17"/>
    <mergeCell ref="QYT17:QYU17"/>
    <mergeCell ref="QXX17:QXY17"/>
    <mergeCell ref="QXZ17:QYA17"/>
    <mergeCell ref="QYB17:QYC17"/>
    <mergeCell ref="QYD17:QYE17"/>
    <mergeCell ref="QYF17:QYG17"/>
    <mergeCell ref="QYH17:QYI17"/>
    <mergeCell ref="RAF17:RAG17"/>
    <mergeCell ref="RAH17:RAI17"/>
    <mergeCell ref="RAJ17:RAK17"/>
    <mergeCell ref="RAL17:RAM17"/>
    <mergeCell ref="RAN17:RAO17"/>
    <mergeCell ref="RAP17:RAQ17"/>
    <mergeCell ref="QZT17:QZU17"/>
    <mergeCell ref="QZV17:QZW17"/>
    <mergeCell ref="QZX17:QZY17"/>
    <mergeCell ref="QZZ17:RAA17"/>
    <mergeCell ref="RAB17:RAC17"/>
    <mergeCell ref="RAD17:RAE17"/>
    <mergeCell ref="QZH17:QZI17"/>
    <mergeCell ref="QZJ17:QZK17"/>
    <mergeCell ref="QZL17:QZM17"/>
    <mergeCell ref="QZN17:QZO17"/>
    <mergeCell ref="QZP17:QZQ17"/>
    <mergeCell ref="QZR17:QZS17"/>
    <mergeCell ref="RBP17:RBQ17"/>
    <mergeCell ref="RBR17:RBS17"/>
    <mergeCell ref="RBT17:RBU17"/>
    <mergeCell ref="RBV17:RBW17"/>
    <mergeCell ref="RBX17:RBY17"/>
    <mergeCell ref="RBZ17:RCA17"/>
    <mergeCell ref="RBD17:RBE17"/>
    <mergeCell ref="RBF17:RBG17"/>
    <mergeCell ref="RBH17:RBI17"/>
    <mergeCell ref="RBJ17:RBK17"/>
    <mergeCell ref="RBL17:RBM17"/>
    <mergeCell ref="RBN17:RBO17"/>
    <mergeCell ref="RAR17:RAS17"/>
    <mergeCell ref="RAT17:RAU17"/>
    <mergeCell ref="RAV17:RAW17"/>
    <mergeCell ref="RAX17:RAY17"/>
    <mergeCell ref="RAZ17:RBA17"/>
    <mergeCell ref="RBB17:RBC17"/>
    <mergeCell ref="RCZ17:RDA17"/>
    <mergeCell ref="RDB17:RDC17"/>
    <mergeCell ref="RDD17:RDE17"/>
    <mergeCell ref="RDF17:RDG17"/>
    <mergeCell ref="RDH17:RDI17"/>
    <mergeCell ref="RDJ17:RDK17"/>
    <mergeCell ref="RCN17:RCO17"/>
    <mergeCell ref="RCP17:RCQ17"/>
    <mergeCell ref="RCR17:RCS17"/>
    <mergeCell ref="RCT17:RCU17"/>
    <mergeCell ref="RCV17:RCW17"/>
    <mergeCell ref="RCX17:RCY17"/>
    <mergeCell ref="RCB17:RCC17"/>
    <mergeCell ref="RCD17:RCE17"/>
    <mergeCell ref="RCF17:RCG17"/>
    <mergeCell ref="RCH17:RCI17"/>
    <mergeCell ref="RCJ17:RCK17"/>
    <mergeCell ref="RCL17:RCM17"/>
    <mergeCell ref="REJ17:REK17"/>
    <mergeCell ref="REL17:REM17"/>
    <mergeCell ref="REN17:REO17"/>
    <mergeCell ref="REP17:REQ17"/>
    <mergeCell ref="RER17:RES17"/>
    <mergeCell ref="RET17:REU17"/>
    <mergeCell ref="RDX17:RDY17"/>
    <mergeCell ref="RDZ17:REA17"/>
    <mergeCell ref="REB17:REC17"/>
    <mergeCell ref="RED17:REE17"/>
    <mergeCell ref="REF17:REG17"/>
    <mergeCell ref="REH17:REI17"/>
    <mergeCell ref="RDL17:RDM17"/>
    <mergeCell ref="RDN17:RDO17"/>
    <mergeCell ref="RDP17:RDQ17"/>
    <mergeCell ref="RDR17:RDS17"/>
    <mergeCell ref="RDT17:RDU17"/>
    <mergeCell ref="RDV17:RDW17"/>
    <mergeCell ref="RFT17:RFU17"/>
    <mergeCell ref="RFV17:RFW17"/>
    <mergeCell ref="RFX17:RFY17"/>
    <mergeCell ref="RFZ17:RGA17"/>
    <mergeCell ref="RGB17:RGC17"/>
    <mergeCell ref="RGD17:RGE17"/>
    <mergeCell ref="RFH17:RFI17"/>
    <mergeCell ref="RFJ17:RFK17"/>
    <mergeCell ref="RFL17:RFM17"/>
    <mergeCell ref="RFN17:RFO17"/>
    <mergeCell ref="RFP17:RFQ17"/>
    <mergeCell ref="RFR17:RFS17"/>
    <mergeCell ref="REV17:REW17"/>
    <mergeCell ref="REX17:REY17"/>
    <mergeCell ref="REZ17:RFA17"/>
    <mergeCell ref="RFB17:RFC17"/>
    <mergeCell ref="RFD17:RFE17"/>
    <mergeCell ref="RFF17:RFG17"/>
    <mergeCell ref="RHD17:RHE17"/>
    <mergeCell ref="RHF17:RHG17"/>
    <mergeCell ref="RHH17:RHI17"/>
    <mergeCell ref="RHJ17:RHK17"/>
    <mergeCell ref="RHL17:RHM17"/>
    <mergeCell ref="RHN17:RHO17"/>
    <mergeCell ref="RGR17:RGS17"/>
    <mergeCell ref="RGT17:RGU17"/>
    <mergeCell ref="RGV17:RGW17"/>
    <mergeCell ref="RGX17:RGY17"/>
    <mergeCell ref="RGZ17:RHA17"/>
    <mergeCell ref="RHB17:RHC17"/>
    <mergeCell ref="RGF17:RGG17"/>
    <mergeCell ref="RGH17:RGI17"/>
    <mergeCell ref="RGJ17:RGK17"/>
    <mergeCell ref="RGL17:RGM17"/>
    <mergeCell ref="RGN17:RGO17"/>
    <mergeCell ref="RGP17:RGQ17"/>
    <mergeCell ref="RIN17:RIO17"/>
    <mergeCell ref="RIP17:RIQ17"/>
    <mergeCell ref="RIR17:RIS17"/>
    <mergeCell ref="RIT17:RIU17"/>
    <mergeCell ref="RIV17:RIW17"/>
    <mergeCell ref="RIX17:RIY17"/>
    <mergeCell ref="RIB17:RIC17"/>
    <mergeCell ref="RID17:RIE17"/>
    <mergeCell ref="RIF17:RIG17"/>
    <mergeCell ref="RIH17:RII17"/>
    <mergeCell ref="RIJ17:RIK17"/>
    <mergeCell ref="RIL17:RIM17"/>
    <mergeCell ref="RHP17:RHQ17"/>
    <mergeCell ref="RHR17:RHS17"/>
    <mergeCell ref="RHT17:RHU17"/>
    <mergeCell ref="RHV17:RHW17"/>
    <mergeCell ref="RHX17:RHY17"/>
    <mergeCell ref="RHZ17:RIA17"/>
    <mergeCell ref="RJX17:RJY17"/>
    <mergeCell ref="RJZ17:RKA17"/>
    <mergeCell ref="RKB17:RKC17"/>
    <mergeCell ref="RKD17:RKE17"/>
    <mergeCell ref="RKF17:RKG17"/>
    <mergeCell ref="RKH17:RKI17"/>
    <mergeCell ref="RJL17:RJM17"/>
    <mergeCell ref="RJN17:RJO17"/>
    <mergeCell ref="RJP17:RJQ17"/>
    <mergeCell ref="RJR17:RJS17"/>
    <mergeCell ref="RJT17:RJU17"/>
    <mergeCell ref="RJV17:RJW17"/>
    <mergeCell ref="RIZ17:RJA17"/>
    <mergeCell ref="RJB17:RJC17"/>
    <mergeCell ref="RJD17:RJE17"/>
    <mergeCell ref="RJF17:RJG17"/>
    <mergeCell ref="RJH17:RJI17"/>
    <mergeCell ref="RJJ17:RJK17"/>
    <mergeCell ref="RLH17:RLI17"/>
    <mergeCell ref="RLJ17:RLK17"/>
    <mergeCell ref="RLL17:RLM17"/>
    <mergeCell ref="RLN17:RLO17"/>
    <mergeCell ref="RLP17:RLQ17"/>
    <mergeCell ref="RLR17:RLS17"/>
    <mergeCell ref="RKV17:RKW17"/>
    <mergeCell ref="RKX17:RKY17"/>
    <mergeCell ref="RKZ17:RLA17"/>
    <mergeCell ref="RLB17:RLC17"/>
    <mergeCell ref="RLD17:RLE17"/>
    <mergeCell ref="RLF17:RLG17"/>
    <mergeCell ref="RKJ17:RKK17"/>
    <mergeCell ref="RKL17:RKM17"/>
    <mergeCell ref="RKN17:RKO17"/>
    <mergeCell ref="RKP17:RKQ17"/>
    <mergeCell ref="RKR17:RKS17"/>
    <mergeCell ref="RKT17:RKU17"/>
    <mergeCell ref="RMR17:RMS17"/>
    <mergeCell ref="RMT17:RMU17"/>
    <mergeCell ref="RMV17:RMW17"/>
    <mergeCell ref="RMX17:RMY17"/>
    <mergeCell ref="RMZ17:RNA17"/>
    <mergeCell ref="RNB17:RNC17"/>
    <mergeCell ref="RMF17:RMG17"/>
    <mergeCell ref="RMH17:RMI17"/>
    <mergeCell ref="RMJ17:RMK17"/>
    <mergeCell ref="RML17:RMM17"/>
    <mergeCell ref="RMN17:RMO17"/>
    <mergeCell ref="RMP17:RMQ17"/>
    <mergeCell ref="RLT17:RLU17"/>
    <mergeCell ref="RLV17:RLW17"/>
    <mergeCell ref="RLX17:RLY17"/>
    <mergeCell ref="RLZ17:RMA17"/>
    <mergeCell ref="RMB17:RMC17"/>
    <mergeCell ref="RMD17:RME17"/>
    <mergeCell ref="ROB17:ROC17"/>
    <mergeCell ref="ROD17:ROE17"/>
    <mergeCell ref="ROF17:ROG17"/>
    <mergeCell ref="ROH17:ROI17"/>
    <mergeCell ref="ROJ17:ROK17"/>
    <mergeCell ref="ROL17:ROM17"/>
    <mergeCell ref="RNP17:RNQ17"/>
    <mergeCell ref="RNR17:RNS17"/>
    <mergeCell ref="RNT17:RNU17"/>
    <mergeCell ref="RNV17:RNW17"/>
    <mergeCell ref="RNX17:RNY17"/>
    <mergeCell ref="RNZ17:ROA17"/>
    <mergeCell ref="RND17:RNE17"/>
    <mergeCell ref="RNF17:RNG17"/>
    <mergeCell ref="RNH17:RNI17"/>
    <mergeCell ref="RNJ17:RNK17"/>
    <mergeCell ref="RNL17:RNM17"/>
    <mergeCell ref="RNN17:RNO17"/>
    <mergeCell ref="RPL17:RPM17"/>
    <mergeCell ref="RPN17:RPO17"/>
    <mergeCell ref="RPP17:RPQ17"/>
    <mergeCell ref="RPR17:RPS17"/>
    <mergeCell ref="RPT17:RPU17"/>
    <mergeCell ref="RPV17:RPW17"/>
    <mergeCell ref="ROZ17:RPA17"/>
    <mergeCell ref="RPB17:RPC17"/>
    <mergeCell ref="RPD17:RPE17"/>
    <mergeCell ref="RPF17:RPG17"/>
    <mergeCell ref="RPH17:RPI17"/>
    <mergeCell ref="RPJ17:RPK17"/>
    <mergeCell ref="RON17:ROO17"/>
    <mergeCell ref="ROP17:ROQ17"/>
    <mergeCell ref="ROR17:ROS17"/>
    <mergeCell ref="ROT17:ROU17"/>
    <mergeCell ref="ROV17:ROW17"/>
    <mergeCell ref="ROX17:ROY17"/>
    <mergeCell ref="RQV17:RQW17"/>
    <mergeCell ref="RQX17:RQY17"/>
    <mergeCell ref="RQZ17:RRA17"/>
    <mergeCell ref="RRB17:RRC17"/>
    <mergeCell ref="RRD17:RRE17"/>
    <mergeCell ref="RRF17:RRG17"/>
    <mergeCell ref="RQJ17:RQK17"/>
    <mergeCell ref="RQL17:RQM17"/>
    <mergeCell ref="RQN17:RQO17"/>
    <mergeCell ref="RQP17:RQQ17"/>
    <mergeCell ref="RQR17:RQS17"/>
    <mergeCell ref="RQT17:RQU17"/>
    <mergeCell ref="RPX17:RPY17"/>
    <mergeCell ref="RPZ17:RQA17"/>
    <mergeCell ref="RQB17:RQC17"/>
    <mergeCell ref="RQD17:RQE17"/>
    <mergeCell ref="RQF17:RQG17"/>
    <mergeCell ref="RQH17:RQI17"/>
    <mergeCell ref="RSF17:RSG17"/>
    <mergeCell ref="RSH17:RSI17"/>
    <mergeCell ref="RSJ17:RSK17"/>
    <mergeCell ref="RSL17:RSM17"/>
    <mergeCell ref="RSN17:RSO17"/>
    <mergeCell ref="RSP17:RSQ17"/>
    <mergeCell ref="RRT17:RRU17"/>
    <mergeCell ref="RRV17:RRW17"/>
    <mergeCell ref="RRX17:RRY17"/>
    <mergeCell ref="RRZ17:RSA17"/>
    <mergeCell ref="RSB17:RSC17"/>
    <mergeCell ref="RSD17:RSE17"/>
    <mergeCell ref="RRH17:RRI17"/>
    <mergeCell ref="RRJ17:RRK17"/>
    <mergeCell ref="RRL17:RRM17"/>
    <mergeCell ref="RRN17:RRO17"/>
    <mergeCell ref="RRP17:RRQ17"/>
    <mergeCell ref="RRR17:RRS17"/>
    <mergeCell ref="RTP17:RTQ17"/>
    <mergeCell ref="RTR17:RTS17"/>
    <mergeCell ref="RTT17:RTU17"/>
    <mergeCell ref="RTV17:RTW17"/>
    <mergeCell ref="RTX17:RTY17"/>
    <mergeCell ref="RTZ17:RUA17"/>
    <mergeCell ref="RTD17:RTE17"/>
    <mergeCell ref="RTF17:RTG17"/>
    <mergeCell ref="RTH17:RTI17"/>
    <mergeCell ref="RTJ17:RTK17"/>
    <mergeCell ref="RTL17:RTM17"/>
    <mergeCell ref="RTN17:RTO17"/>
    <mergeCell ref="RSR17:RSS17"/>
    <mergeCell ref="RST17:RSU17"/>
    <mergeCell ref="RSV17:RSW17"/>
    <mergeCell ref="RSX17:RSY17"/>
    <mergeCell ref="RSZ17:RTA17"/>
    <mergeCell ref="RTB17:RTC17"/>
    <mergeCell ref="RUZ17:RVA17"/>
    <mergeCell ref="RVB17:RVC17"/>
    <mergeCell ref="RVD17:RVE17"/>
    <mergeCell ref="RVF17:RVG17"/>
    <mergeCell ref="RVH17:RVI17"/>
    <mergeCell ref="RVJ17:RVK17"/>
    <mergeCell ref="RUN17:RUO17"/>
    <mergeCell ref="RUP17:RUQ17"/>
    <mergeCell ref="RUR17:RUS17"/>
    <mergeCell ref="RUT17:RUU17"/>
    <mergeCell ref="RUV17:RUW17"/>
    <mergeCell ref="RUX17:RUY17"/>
    <mergeCell ref="RUB17:RUC17"/>
    <mergeCell ref="RUD17:RUE17"/>
    <mergeCell ref="RUF17:RUG17"/>
    <mergeCell ref="RUH17:RUI17"/>
    <mergeCell ref="RUJ17:RUK17"/>
    <mergeCell ref="RUL17:RUM17"/>
    <mergeCell ref="RWJ17:RWK17"/>
    <mergeCell ref="RWL17:RWM17"/>
    <mergeCell ref="RWN17:RWO17"/>
    <mergeCell ref="RWP17:RWQ17"/>
    <mergeCell ref="RWR17:RWS17"/>
    <mergeCell ref="RWT17:RWU17"/>
    <mergeCell ref="RVX17:RVY17"/>
    <mergeCell ref="RVZ17:RWA17"/>
    <mergeCell ref="RWB17:RWC17"/>
    <mergeCell ref="RWD17:RWE17"/>
    <mergeCell ref="RWF17:RWG17"/>
    <mergeCell ref="RWH17:RWI17"/>
    <mergeCell ref="RVL17:RVM17"/>
    <mergeCell ref="RVN17:RVO17"/>
    <mergeCell ref="RVP17:RVQ17"/>
    <mergeCell ref="RVR17:RVS17"/>
    <mergeCell ref="RVT17:RVU17"/>
    <mergeCell ref="RVV17:RVW17"/>
    <mergeCell ref="RXT17:RXU17"/>
    <mergeCell ref="RXV17:RXW17"/>
    <mergeCell ref="RXX17:RXY17"/>
    <mergeCell ref="RXZ17:RYA17"/>
    <mergeCell ref="RYB17:RYC17"/>
    <mergeCell ref="RYD17:RYE17"/>
    <mergeCell ref="RXH17:RXI17"/>
    <mergeCell ref="RXJ17:RXK17"/>
    <mergeCell ref="RXL17:RXM17"/>
    <mergeCell ref="RXN17:RXO17"/>
    <mergeCell ref="RXP17:RXQ17"/>
    <mergeCell ref="RXR17:RXS17"/>
    <mergeCell ref="RWV17:RWW17"/>
    <mergeCell ref="RWX17:RWY17"/>
    <mergeCell ref="RWZ17:RXA17"/>
    <mergeCell ref="RXB17:RXC17"/>
    <mergeCell ref="RXD17:RXE17"/>
    <mergeCell ref="RXF17:RXG17"/>
    <mergeCell ref="RZD17:RZE17"/>
    <mergeCell ref="RZF17:RZG17"/>
    <mergeCell ref="RZH17:RZI17"/>
    <mergeCell ref="RZJ17:RZK17"/>
    <mergeCell ref="RZL17:RZM17"/>
    <mergeCell ref="RZN17:RZO17"/>
    <mergeCell ref="RYR17:RYS17"/>
    <mergeCell ref="RYT17:RYU17"/>
    <mergeCell ref="RYV17:RYW17"/>
    <mergeCell ref="RYX17:RYY17"/>
    <mergeCell ref="RYZ17:RZA17"/>
    <mergeCell ref="RZB17:RZC17"/>
    <mergeCell ref="RYF17:RYG17"/>
    <mergeCell ref="RYH17:RYI17"/>
    <mergeCell ref="RYJ17:RYK17"/>
    <mergeCell ref="RYL17:RYM17"/>
    <mergeCell ref="RYN17:RYO17"/>
    <mergeCell ref="RYP17:RYQ17"/>
    <mergeCell ref="SAN17:SAO17"/>
    <mergeCell ref="SAP17:SAQ17"/>
    <mergeCell ref="SAR17:SAS17"/>
    <mergeCell ref="SAT17:SAU17"/>
    <mergeCell ref="SAV17:SAW17"/>
    <mergeCell ref="SAX17:SAY17"/>
    <mergeCell ref="SAB17:SAC17"/>
    <mergeCell ref="SAD17:SAE17"/>
    <mergeCell ref="SAF17:SAG17"/>
    <mergeCell ref="SAH17:SAI17"/>
    <mergeCell ref="SAJ17:SAK17"/>
    <mergeCell ref="SAL17:SAM17"/>
    <mergeCell ref="RZP17:RZQ17"/>
    <mergeCell ref="RZR17:RZS17"/>
    <mergeCell ref="RZT17:RZU17"/>
    <mergeCell ref="RZV17:RZW17"/>
    <mergeCell ref="RZX17:RZY17"/>
    <mergeCell ref="RZZ17:SAA17"/>
    <mergeCell ref="SBX17:SBY17"/>
    <mergeCell ref="SBZ17:SCA17"/>
    <mergeCell ref="SCB17:SCC17"/>
    <mergeCell ref="SCD17:SCE17"/>
    <mergeCell ref="SCF17:SCG17"/>
    <mergeCell ref="SCH17:SCI17"/>
    <mergeCell ref="SBL17:SBM17"/>
    <mergeCell ref="SBN17:SBO17"/>
    <mergeCell ref="SBP17:SBQ17"/>
    <mergeCell ref="SBR17:SBS17"/>
    <mergeCell ref="SBT17:SBU17"/>
    <mergeCell ref="SBV17:SBW17"/>
    <mergeCell ref="SAZ17:SBA17"/>
    <mergeCell ref="SBB17:SBC17"/>
    <mergeCell ref="SBD17:SBE17"/>
    <mergeCell ref="SBF17:SBG17"/>
    <mergeCell ref="SBH17:SBI17"/>
    <mergeCell ref="SBJ17:SBK17"/>
    <mergeCell ref="SDH17:SDI17"/>
    <mergeCell ref="SDJ17:SDK17"/>
    <mergeCell ref="SDL17:SDM17"/>
    <mergeCell ref="SDN17:SDO17"/>
    <mergeCell ref="SDP17:SDQ17"/>
    <mergeCell ref="SDR17:SDS17"/>
    <mergeCell ref="SCV17:SCW17"/>
    <mergeCell ref="SCX17:SCY17"/>
    <mergeCell ref="SCZ17:SDA17"/>
    <mergeCell ref="SDB17:SDC17"/>
    <mergeCell ref="SDD17:SDE17"/>
    <mergeCell ref="SDF17:SDG17"/>
    <mergeCell ref="SCJ17:SCK17"/>
    <mergeCell ref="SCL17:SCM17"/>
    <mergeCell ref="SCN17:SCO17"/>
    <mergeCell ref="SCP17:SCQ17"/>
    <mergeCell ref="SCR17:SCS17"/>
    <mergeCell ref="SCT17:SCU17"/>
    <mergeCell ref="SER17:SES17"/>
    <mergeCell ref="SET17:SEU17"/>
    <mergeCell ref="SEV17:SEW17"/>
    <mergeCell ref="SEX17:SEY17"/>
    <mergeCell ref="SEZ17:SFA17"/>
    <mergeCell ref="SFB17:SFC17"/>
    <mergeCell ref="SEF17:SEG17"/>
    <mergeCell ref="SEH17:SEI17"/>
    <mergeCell ref="SEJ17:SEK17"/>
    <mergeCell ref="SEL17:SEM17"/>
    <mergeCell ref="SEN17:SEO17"/>
    <mergeCell ref="SEP17:SEQ17"/>
    <mergeCell ref="SDT17:SDU17"/>
    <mergeCell ref="SDV17:SDW17"/>
    <mergeCell ref="SDX17:SDY17"/>
    <mergeCell ref="SDZ17:SEA17"/>
    <mergeCell ref="SEB17:SEC17"/>
    <mergeCell ref="SED17:SEE17"/>
    <mergeCell ref="SGB17:SGC17"/>
    <mergeCell ref="SGD17:SGE17"/>
    <mergeCell ref="SGF17:SGG17"/>
    <mergeCell ref="SGH17:SGI17"/>
    <mergeCell ref="SGJ17:SGK17"/>
    <mergeCell ref="SGL17:SGM17"/>
    <mergeCell ref="SFP17:SFQ17"/>
    <mergeCell ref="SFR17:SFS17"/>
    <mergeCell ref="SFT17:SFU17"/>
    <mergeCell ref="SFV17:SFW17"/>
    <mergeCell ref="SFX17:SFY17"/>
    <mergeCell ref="SFZ17:SGA17"/>
    <mergeCell ref="SFD17:SFE17"/>
    <mergeCell ref="SFF17:SFG17"/>
    <mergeCell ref="SFH17:SFI17"/>
    <mergeCell ref="SFJ17:SFK17"/>
    <mergeCell ref="SFL17:SFM17"/>
    <mergeCell ref="SFN17:SFO17"/>
    <mergeCell ref="SHL17:SHM17"/>
    <mergeCell ref="SHN17:SHO17"/>
    <mergeCell ref="SHP17:SHQ17"/>
    <mergeCell ref="SHR17:SHS17"/>
    <mergeCell ref="SHT17:SHU17"/>
    <mergeCell ref="SHV17:SHW17"/>
    <mergeCell ref="SGZ17:SHA17"/>
    <mergeCell ref="SHB17:SHC17"/>
    <mergeCell ref="SHD17:SHE17"/>
    <mergeCell ref="SHF17:SHG17"/>
    <mergeCell ref="SHH17:SHI17"/>
    <mergeCell ref="SHJ17:SHK17"/>
    <mergeCell ref="SGN17:SGO17"/>
    <mergeCell ref="SGP17:SGQ17"/>
    <mergeCell ref="SGR17:SGS17"/>
    <mergeCell ref="SGT17:SGU17"/>
    <mergeCell ref="SGV17:SGW17"/>
    <mergeCell ref="SGX17:SGY17"/>
    <mergeCell ref="SIV17:SIW17"/>
    <mergeCell ref="SIX17:SIY17"/>
    <mergeCell ref="SIZ17:SJA17"/>
    <mergeCell ref="SJB17:SJC17"/>
    <mergeCell ref="SJD17:SJE17"/>
    <mergeCell ref="SJF17:SJG17"/>
    <mergeCell ref="SIJ17:SIK17"/>
    <mergeCell ref="SIL17:SIM17"/>
    <mergeCell ref="SIN17:SIO17"/>
    <mergeCell ref="SIP17:SIQ17"/>
    <mergeCell ref="SIR17:SIS17"/>
    <mergeCell ref="SIT17:SIU17"/>
    <mergeCell ref="SHX17:SHY17"/>
    <mergeCell ref="SHZ17:SIA17"/>
    <mergeCell ref="SIB17:SIC17"/>
    <mergeCell ref="SID17:SIE17"/>
    <mergeCell ref="SIF17:SIG17"/>
    <mergeCell ref="SIH17:SII17"/>
    <mergeCell ref="SKF17:SKG17"/>
    <mergeCell ref="SKH17:SKI17"/>
    <mergeCell ref="SKJ17:SKK17"/>
    <mergeCell ref="SKL17:SKM17"/>
    <mergeCell ref="SKN17:SKO17"/>
    <mergeCell ref="SKP17:SKQ17"/>
    <mergeCell ref="SJT17:SJU17"/>
    <mergeCell ref="SJV17:SJW17"/>
    <mergeCell ref="SJX17:SJY17"/>
    <mergeCell ref="SJZ17:SKA17"/>
    <mergeCell ref="SKB17:SKC17"/>
    <mergeCell ref="SKD17:SKE17"/>
    <mergeCell ref="SJH17:SJI17"/>
    <mergeCell ref="SJJ17:SJK17"/>
    <mergeCell ref="SJL17:SJM17"/>
    <mergeCell ref="SJN17:SJO17"/>
    <mergeCell ref="SJP17:SJQ17"/>
    <mergeCell ref="SJR17:SJS17"/>
    <mergeCell ref="SLP17:SLQ17"/>
    <mergeCell ref="SLR17:SLS17"/>
    <mergeCell ref="SLT17:SLU17"/>
    <mergeCell ref="SLV17:SLW17"/>
    <mergeCell ref="SLX17:SLY17"/>
    <mergeCell ref="SLZ17:SMA17"/>
    <mergeCell ref="SLD17:SLE17"/>
    <mergeCell ref="SLF17:SLG17"/>
    <mergeCell ref="SLH17:SLI17"/>
    <mergeCell ref="SLJ17:SLK17"/>
    <mergeCell ref="SLL17:SLM17"/>
    <mergeCell ref="SLN17:SLO17"/>
    <mergeCell ref="SKR17:SKS17"/>
    <mergeCell ref="SKT17:SKU17"/>
    <mergeCell ref="SKV17:SKW17"/>
    <mergeCell ref="SKX17:SKY17"/>
    <mergeCell ref="SKZ17:SLA17"/>
    <mergeCell ref="SLB17:SLC17"/>
    <mergeCell ref="SMZ17:SNA17"/>
    <mergeCell ref="SNB17:SNC17"/>
    <mergeCell ref="SND17:SNE17"/>
    <mergeCell ref="SNF17:SNG17"/>
    <mergeCell ref="SNH17:SNI17"/>
    <mergeCell ref="SNJ17:SNK17"/>
    <mergeCell ref="SMN17:SMO17"/>
    <mergeCell ref="SMP17:SMQ17"/>
    <mergeCell ref="SMR17:SMS17"/>
    <mergeCell ref="SMT17:SMU17"/>
    <mergeCell ref="SMV17:SMW17"/>
    <mergeCell ref="SMX17:SMY17"/>
    <mergeCell ref="SMB17:SMC17"/>
    <mergeCell ref="SMD17:SME17"/>
    <mergeCell ref="SMF17:SMG17"/>
    <mergeCell ref="SMH17:SMI17"/>
    <mergeCell ref="SMJ17:SMK17"/>
    <mergeCell ref="SML17:SMM17"/>
    <mergeCell ref="SOJ17:SOK17"/>
    <mergeCell ref="SOL17:SOM17"/>
    <mergeCell ref="SON17:SOO17"/>
    <mergeCell ref="SOP17:SOQ17"/>
    <mergeCell ref="SOR17:SOS17"/>
    <mergeCell ref="SOT17:SOU17"/>
    <mergeCell ref="SNX17:SNY17"/>
    <mergeCell ref="SNZ17:SOA17"/>
    <mergeCell ref="SOB17:SOC17"/>
    <mergeCell ref="SOD17:SOE17"/>
    <mergeCell ref="SOF17:SOG17"/>
    <mergeCell ref="SOH17:SOI17"/>
    <mergeCell ref="SNL17:SNM17"/>
    <mergeCell ref="SNN17:SNO17"/>
    <mergeCell ref="SNP17:SNQ17"/>
    <mergeCell ref="SNR17:SNS17"/>
    <mergeCell ref="SNT17:SNU17"/>
    <mergeCell ref="SNV17:SNW17"/>
    <mergeCell ref="SPT17:SPU17"/>
    <mergeCell ref="SPV17:SPW17"/>
    <mergeCell ref="SPX17:SPY17"/>
    <mergeCell ref="SPZ17:SQA17"/>
    <mergeCell ref="SQB17:SQC17"/>
    <mergeCell ref="SQD17:SQE17"/>
    <mergeCell ref="SPH17:SPI17"/>
    <mergeCell ref="SPJ17:SPK17"/>
    <mergeCell ref="SPL17:SPM17"/>
    <mergeCell ref="SPN17:SPO17"/>
    <mergeCell ref="SPP17:SPQ17"/>
    <mergeCell ref="SPR17:SPS17"/>
    <mergeCell ref="SOV17:SOW17"/>
    <mergeCell ref="SOX17:SOY17"/>
    <mergeCell ref="SOZ17:SPA17"/>
    <mergeCell ref="SPB17:SPC17"/>
    <mergeCell ref="SPD17:SPE17"/>
    <mergeCell ref="SPF17:SPG17"/>
    <mergeCell ref="SRD17:SRE17"/>
    <mergeCell ref="SRF17:SRG17"/>
    <mergeCell ref="SRH17:SRI17"/>
    <mergeCell ref="SRJ17:SRK17"/>
    <mergeCell ref="SRL17:SRM17"/>
    <mergeCell ref="SRN17:SRO17"/>
    <mergeCell ref="SQR17:SQS17"/>
    <mergeCell ref="SQT17:SQU17"/>
    <mergeCell ref="SQV17:SQW17"/>
    <mergeCell ref="SQX17:SQY17"/>
    <mergeCell ref="SQZ17:SRA17"/>
    <mergeCell ref="SRB17:SRC17"/>
    <mergeCell ref="SQF17:SQG17"/>
    <mergeCell ref="SQH17:SQI17"/>
    <mergeCell ref="SQJ17:SQK17"/>
    <mergeCell ref="SQL17:SQM17"/>
    <mergeCell ref="SQN17:SQO17"/>
    <mergeCell ref="SQP17:SQQ17"/>
    <mergeCell ref="SSN17:SSO17"/>
    <mergeCell ref="SSP17:SSQ17"/>
    <mergeCell ref="SSR17:SSS17"/>
    <mergeCell ref="SST17:SSU17"/>
    <mergeCell ref="SSV17:SSW17"/>
    <mergeCell ref="SSX17:SSY17"/>
    <mergeCell ref="SSB17:SSC17"/>
    <mergeCell ref="SSD17:SSE17"/>
    <mergeCell ref="SSF17:SSG17"/>
    <mergeCell ref="SSH17:SSI17"/>
    <mergeCell ref="SSJ17:SSK17"/>
    <mergeCell ref="SSL17:SSM17"/>
    <mergeCell ref="SRP17:SRQ17"/>
    <mergeCell ref="SRR17:SRS17"/>
    <mergeCell ref="SRT17:SRU17"/>
    <mergeCell ref="SRV17:SRW17"/>
    <mergeCell ref="SRX17:SRY17"/>
    <mergeCell ref="SRZ17:SSA17"/>
    <mergeCell ref="STX17:STY17"/>
    <mergeCell ref="STZ17:SUA17"/>
    <mergeCell ref="SUB17:SUC17"/>
    <mergeCell ref="SUD17:SUE17"/>
    <mergeCell ref="SUF17:SUG17"/>
    <mergeCell ref="SUH17:SUI17"/>
    <mergeCell ref="STL17:STM17"/>
    <mergeCell ref="STN17:STO17"/>
    <mergeCell ref="STP17:STQ17"/>
    <mergeCell ref="STR17:STS17"/>
    <mergeCell ref="STT17:STU17"/>
    <mergeCell ref="STV17:STW17"/>
    <mergeCell ref="SSZ17:STA17"/>
    <mergeCell ref="STB17:STC17"/>
    <mergeCell ref="STD17:STE17"/>
    <mergeCell ref="STF17:STG17"/>
    <mergeCell ref="STH17:STI17"/>
    <mergeCell ref="STJ17:STK17"/>
    <mergeCell ref="SVH17:SVI17"/>
    <mergeCell ref="SVJ17:SVK17"/>
    <mergeCell ref="SVL17:SVM17"/>
    <mergeCell ref="SVN17:SVO17"/>
    <mergeCell ref="SVP17:SVQ17"/>
    <mergeCell ref="SVR17:SVS17"/>
    <mergeCell ref="SUV17:SUW17"/>
    <mergeCell ref="SUX17:SUY17"/>
    <mergeCell ref="SUZ17:SVA17"/>
    <mergeCell ref="SVB17:SVC17"/>
    <mergeCell ref="SVD17:SVE17"/>
    <mergeCell ref="SVF17:SVG17"/>
    <mergeCell ref="SUJ17:SUK17"/>
    <mergeCell ref="SUL17:SUM17"/>
    <mergeCell ref="SUN17:SUO17"/>
    <mergeCell ref="SUP17:SUQ17"/>
    <mergeCell ref="SUR17:SUS17"/>
    <mergeCell ref="SUT17:SUU17"/>
    <mergeCell ref="SWR17:SWS17"/>
    <mergeCell ref="SWT17:SWU17"/>
    <mergeCell ref="SWV17:SWW17"/>
    <mergeCell ref="SWX17:SWY17"/>
    <mergeCell ref="SWZ17:SXA17"/>
    <mergeCell ref="SXB17:SXC17"/>
    <mergeCell ref="SWF17:SWG17"/>
    <mergeCell ref="SWH17:SWI17"/>
    <mergeCell ref="SWJ17:SWK17"/>
    <mergeCell ref="SWL17:SWM17"/>
    <mergeCell ref="SWN17:SWO17"/>
    <mergeCell ref="SWP17:SWQ17"/>
    <mergeCell ref="SVT17:SVU17"/>
    <mergeCell ref="SVV17:SVW17"/>
    <mergeCell ref="SVX17:SVY17"/>
    <mergeCell ref="SVZ17:SWA17"/>
    <mergeCell ref="SWB17:SWC17"/>
    <mergeCell ref="SWD17:SWE17"/>
    <mergeCell ref="SYB17:SYC17"/>
    <mergeCell ref="SYD17:SYE17"/>
    <mergeCell ref="SYF17:SYG17"/>
    <mergeCell ref="SYH17:SYI17"/>
    <mergeCell ref="SYJ17:SYK17"/>
    <mergeCell ref="SYL17:SYM17"/>
    <mergeCell ref="SXP17:SXQ17"/>
    <mergeCell ref="SXR17:SXS17"/>
    <mergeCell ref="SXT17:SXU17"/>
    <mergeCell ref="SXV17:SXW17"/>
    <mergeCell ref="SXX17:SXY17"/>
    <mergeCell ref="SXZ17:SYA17"/>
    <mergeCell ref="SXD17:SXE17"/>
    <mergeCell ref="SXF17:SXG17"/>
    <mergeCell ref="SXH17:SXI17"/>
    <mergeCell ref="SXJ17:SXK17"/>
    <mergeCell ref="SXL17:SXM17"/>
    <mergeCell ref="SXN17:SXO17"/>
    <mergeCell ref="SZL17:SZM17"/>
    <mergeCell ref="SZN17:SZO17"/>
    <mergeCell ref="SZP17:SZQ17"/>
    <mergeCell ref="SZR17:SZS17"/>
    <mergeCell ref="SZT17:SZU17"/>
    <mergeCell ref="SZV17:SZW17"/>
    <mergeCell ref="SYZ17:SZA17"/>
    <mergeCell ref="SZB17:SZC17"/>
    <mergeCell ref="SZD17:SZE17"/>
    <mergeCell ref="SZF17:SZG17"/>
    <mergeCell ref="SZH17:SZI17"/>
    <mergeCell ref="SZJ17:SZK17"/>
    <mergeCell ref="SYN17:SYO17"/>
    <mergeCell ref="SYP17:SYQ17"/>
    <mergeCell ref="SYR17:SYS17"/>
    <mergeCell ref="SYT17:SYU17"/>
    <mergeCell ref="SYV17:SYW17"/>
    <mergeCell ref="SYX17:SYY17"/>
    <mergeCell ref="TAV17:TAW17"/>
    <mergeCell ref="TAX17:TAY17"/>
    <mergeCell ref="TAZ17:TBA17"/>
    <mergeCell ref="TBB17:TBC17"/>
    <mergeCell ref="TBD17:TBE17"/>
    <mergeCell ref="TBF17:TBG17"/>
    <mergeCell ref="TAJ17:TAK17"/>
    <mergeCell ref="TAL17:TAM17"/>
    <mergeCell ref="TAN17:TAO17"/>
    <mergeCell ref="TAP17:TAQ17"/>
    <mergeCell ref="TAR17:TAS17"/>
    <mergeCell ref="TAT17:TAU17"/>
    <mergeCell ref="SZX17:SZY17"/>
    <mergeCell ref="SZZ17:TAA17"/>
    <mergeCell ref="TAB17:TAC17"/>
    <mergeCell ref="TAD17:TAE17"/>
    <mergeCell ref="TAF17:TAG17"/>
    <mergeCell ref="TAH17:TAI17"/>
    <mergeCell ref="TCF17:TCG17"/>
    <mergeCell ref="TCH17:TCI17"/>
    <mergeCell ref="TCJ17:TCK17"/>
    <mergeCell ref="TCL17:TCM17"/>
    <mergeCell ref="TCN17:TCO17"/>
    <mergeCell ref="TCP17:TCQ17"/>
    <mergeCell ref="TBT17:TBU17"/>
    <mergeCell ref="TBV17:TBW17"/>
    <mergeCell ref="TBX17:TBY17"/>
    <mergeCell ref="TBZ17:TCA17"/>
    <mergeCell ref="TCB17:TCC17"/>
    <mergeCell ref="TCD17:TCE17"/>
    <mergeCell ref="TBH17:TBI17"/>
    <mergeCell ref="TBJ17:TBK17"/>
    <mergeCell ref="TBL17:TBM17"/>
    <mergeCell ref="TBN17:TBO17"/>
    <mergeCell ref="TBP17:TBQ17"/>
    <mergeCell ref="TBR17:TBS17"/>
    <mergeCell ref="TDP17:TDQ17"/>
    <mergeCell ref="TDR17:TDS17"/>
    <mergeCell ref="TDT17:TDU17"/>
    <mergeCell ref="TDV17:TDW17"/>
    <mergeCell ref="TDX17:TDY17"/>
    <mergeCell ref="TDZ17:TEA17"/>
    <mergeCell ref="TDD17:TDE17"/>
    <mergeCell ref="TDF17:TDG17"/>
    <mergeCell ref="TDH17:TDI17"/>
    <mergeCell ref="TDJ17:TDK17"/>
    <mergeCell ref="TDL17:TDM17"/>
    <mergeCell ref="TDN17:TDO17"/>
    <mergeCell ref="TCR17:TCS17"/>
    <mergeCell ref="TCT17:TCU17"/>
    <mergeCell ref="TCV17:TCW17"/>
    <mergeCell ref="TCX17:TCY17"/>
    <mergeCell ref="TCZ17:TDA17"/>
    <mergeCell ref="TDB17:TDC17"/>
    <mergeCell ref="TEZ17:TFA17"/>
    <mergeCell ref="TFB17:TFC17"/>
    <mergeCell ref="TFD17:TFE17"/>
    <mergeCell ref="TFF17:TFG17"/>
    <mergeCell ref="TFH17:TFI17"/>
    <mergeCell ref="TFJ17:TFK17"/>
    <mergeCell ref="TEN17:TEO17"/>
    <mergeCell ref="TEP17:TEQ17"/>
    <mergeCell ref="TER17:TES17"/>
    <mergeCell ref="TET17:TEU17"/>
    <mergeCell ref="TEV17:TEW17"/>
    <mergeCell ref="TEX17:TEY17"/>
    <mergeCell ref="TEB17:TEC17"/>
    <mergeCell ref="TED17:TEE17"/>
    <mergeCell ref="TEF17:TEG17"/>
    <mergeCell ref="TEH17:TEI17"/>
    <mergeCell ref="TEJ17:TEK17"/>
    <mergeCell ref="TEL17:TEM17"/>
    <mergeCell ref="TGJ17:TGK17"/>
    <mergeCell ref="TGL17:TGM17"/>
    <mergeCell ref="TGN17:TGO17"/>
    <mergeCell ref="TGP17:TGQ17"/>
    <mergeCell ref="TGR17:TGS17"/>
    <mergeCell ref="TGT17:TGU17"/>
    <mergeCell ref="TFX17:TFY17"/>
    <mergeCell ref="TFZ17:TGA17"/>
    <mergeCell ref="TGB17:TGC17"/>
    <mergeCell ref="TGD17:TGE17"/>
    <mergeCell ref="TGF17:TGG17"/>
    <mergeCell ref="TGH17:TGI17"/>
    <mergeCell ref="TFL17:TFM17"/>
    <mergeCell ref="TFN17:TFO17"/>
    <mergeCell ref="TFP17:TFQ17"/>
    <mergeCell ref="TFR17:TFS17"/>
    <mergeCell ref="TFT17:TFU17"/>
    <mergeCell ref="TFV17:TFW17"/>
    <mergeCell ref="THT17:THU17"/>
    <mergeCell ref="THV17:THW17"/>
    <mergeCell ref="THX17:THY17"/>
    <mergeCell ref="THZ17:TIA17"/>
    <mergeCell ref="TIB17:TIC17"/>
    <mergeCell ref="TID17:TIE17"/>
    <mergeCell ref="THH17:THI17"/>
    <mergeCell ref="THJ17:THK17"/>
    <mergeCell ref="THL17:THM17"/>
    <mergeCell ref="THN17:THO17"/>
    <mergeCell ref="THP17:THQ17"/>
    <mergeCell ref="THR17:THS17"/>
    <mergeCell ref="TGV17:TGW17"/>
    <mergeCell ref="TGX17:TGY17"/>
    <mergeCell ref="TGZ17:THA17"/>
    <mergeCell ref="THB17:THC17"/>
    <mergeCell ref="THD17:THE17"/>
    <mergeCell ref="THF17:THG17"/>
    <mergeCell ref="TJD17:TJE17"/>
    <mergeCell ref="TJF17:TJG17"/>
    <mergeCell ref="TJH17:TJI17"/>
    <mergeCell ref="TJJ17:TJK17"/>
    <mergeCell ref="TJL17:TJM17"/>
    <mergeCell ref="TJN17:TJO17"/>
    <mergeCell ref="TIR17:TIS17"/>
    <mergeCell ref="TIT17:TIU17"/>
    <mergeCell ref="TIV17:TIW17"/>
    <mergeCell ref="TIX17:TIY17"/>
    <mergeCell ref="TIZ17:TJA17"/>
    <mergeCell ref="TJB17:TJC17"/>
    <mergeCell ref="TIF17:TIG17"/>
    <mergeCell ref="TIH17:TII17"/>
    <mergeCell ref="TIJ17:TIK17"/>
    <mergeCell ref="TIL17:TIM17"/>
    <mergeCell ref="TIN17:TIO17"/>
    <mergeCell ref="TIP17:TIQ17"/>
    <mergeCell ref="TKN17:TKO17"/>
    <mergeCell ref="TKP17:TKQ17"/>
    <mergeCell ref="TKR17:TKS17"/>
    <mergeCell ref="TKT17:TKU17"/>
    <mergeCell ref="TKV17:TKW17"/>
    <mergeCell ref="TKX17:TKY17"/>
    <mergeCell ref="TKB17:TKC17"/>
    <mergeCell ref="TKD17:TKE17"/>
    <mergeCell ref="TKF17:TKG17"/>
    <mergeCell ref="TKH17:TKI17"/>
    <mergeCell ref="TKJ17:TKK17"/>
    <mergeCell ref="TKL17:TKM17"/>
    <mergeCell ref="TJP17:TJQ17"/>
    <mergeCell ref="TJR17:TJS17"/>
    <mergeCell ref="TJT17:TJU17"/>
    <mergeCell ref="TJV17:TJW17"/>
    <mergeCell ref="TJX17:TJY17"/>
    <mergeCell ref="TJZ17:TKA17"/>
    <mergeCell ref="TLX17:TLY17"/>
    <mergeCell ref="TLZ17:TMA17"/>
    <mergeCell ref="TMB17:TMC17"/>
    <mergeCell ref="TMD17:TME17"/>
    <mergeCell ref="TMF17:TMG17"/>
    <mergeCell ref="TMH17:TMI17"/>
    <mergeCell ref="TLL17:TLM17"/>
    <mergeCell ref="TLN17:TLO17"/>
    <mergeCell ref="TLP17:TLQ17"/>
    <mergeCell ref="TLR17:TLS17"/>
    <mergeCell ref="TLT17:TLU17"/>
    <mergeCell ref="TLV17:TLW17"/>
    <mergeCell ref="TKZ17:TLA17"/>
    <mergeCell ref="TLB17:TLC17"/>
    <mergeCell ref="TLD17:TLE17"/>
    <mergeCell ref="TLF17:TLG17"/>
    <mergeCell ref="TLH17:TLI17"/>
    <mergeCell ref="TLJ17:TLK17"/>
    <mergeCell ref="TNH17:TNI17"/>
    <mergeCell ref="TNJ17:TNK17"/>
    <mergeCell ref="TNL17:TNM17"/>
    <mergeCell ref="TNN17:TNO17"/>
    <mergeCell ref="TNP17:TNQ17"/>
    <mergeCell ref="TNR17:TNS17"/>
    <mergeCell ref="TMV17:TMW17"/>
    <mergeCell ref="TMX17:TMY17"/>
    <mergeCell ref="TMZ17:TNA17"/>
    <mergeCell ref="TNB17:TNC17"/>
    <mergeCell ref="TND17:TNE17"/>
    <mergeCell ref="TNF17:TNG17"/>
    <mergeCell ref="TMJ17:TMK17"/>
    <mergeCell ref="TML17:TMM17"/>
    <mergeCell ref="TMN17:TMO17"/>
    <mergeCell ref="TMP17:TMQ17"/>
    <mergeCell ref="TMR17:TMS17"/>
    <mergeCell ref="TMT17:TMU17"/>
    <mergeCell ref="TOR17:TOS17"/>
    <mergeCell ref="TOT17:TOU17"/>
    <mergeCell ref="TOV17:TOW17"/>
    <mergeCell ref="TOX17:TOY17"/>
    <mergeCell ref="TOZ17:TPA17"/>
    <mergeCell ref="TPB17:TPC17"/>
    <mergeCell ref="TOF17:TOG17"/>
    <mergeCell ref="TOH17:TOI17"/>
    <mergeCell ref="TOJ17:TOK17"/>
    <mergeCell ref="TOL17:TOM17"/>
    <mergeCell ref="TON17:TOO17"/>
    <mergeCell ref="TOP17:TOQ17"/>
    <mergeCell ref="TNT17:TNU17"/>
    <mergeCell ref="TNV17:TNW17"/>
    <mergeCell ref="TNX17:TNY17"/>
    <mergeCell ref="TNZ17:TOA17"/>
    <mergeCell ref="TOB17:TOC17"/>
    <mergeCell ref="TOD17:TOE17"/>
    <mergeCell ref="TQB17:TQC17"/>
    <mergeCell ref="TQD17:TQE17"/>
    <mergeCell ref="TQF17:TQG17"/>
    <mergeCell ref="TQH17:TQI17"/>
    <mergeCell ref="TQJ17:TQK17"/>
    <mergeCell ref="TQL17:TQM17"/>
    <mergeCell ref="TPP17:TPQ17"/>
    <mergeCell ref="TPR17:TPS17"/>
    <mergeCell ref="TPT17:TPU17"/>
    <mergeCell ref="TPV17:TPW17"/>
    <mergeCell ref="TPX17:TPY17"/>
    <mergeCell ref="TPZ17:TQA17"/>
    <mergeCell ref="TPD17:TPE17"/>
    <mergeCell ref="TPF17:TPG17"/>
    <mergeCell ref="TPH17:TPI17"/>
    <mergeCell ref="TPJ17:TPK17"/>
    <mergeCell ref="TPL17:TPM17"/>
    <mergeCell ref="TPN17:TPO17"/>
    <mergeCell ref="TRL17:TRM17"/>
    <mergeCell ref="TRN17:TRO17"/>
    <mergeCell ref="TRP17:TRQ17"/>
    <mergeCell ref="TRR17:TRS17"/>
    <mergeCell ref="TRT17:TRU17"/>
    <mergeCell ref="TRV17:TRW17"/>
    <mergeCell ref="TQZ17:TRA17"/>
    <mergeCell ref="TRB17:TRC17"/>
    <mergeCell ref="TRD17:TRE17"/>
    <mergeCell ref="TRF17:TRG17"/>
    <mergeCell ref="TRH17:TRI17"/>
    <mergeCell ref="TRJ17:TRK17"/>
    <mergeCell ref="TQN17:TQO17"/>
    <mergeCell ref="TQP17:TQQ17"/>
    <mergeCell ref="TQR17:TQS17"/>
    <mergeCell ref="TQT17:TQU17"/>
    <mergeCell ref="TQV17:TQW17"/>
    <mergeCell ref="TQX17:TQY17"/>
    <mergeCell ref="TSV17:TSW17"/>
    <mergeCell ref="TSX17:TSY17"/>
    <mergeCell ref="TSZ17:TTA17"/>
    <mergeCell ref="TTB17:TTC17"/>
    <mergeCell ref="TTD17:TTE17"/>
    <mergeCell ref="TTF17:TTG17"/>
    <mergeCell ref="TSJ17:TSK17"/>
    <mergeCell ref="TSL17:TSM17"/>
    <mergeCell ref="TSN17:TSO17"/>
    <mergeCell ref="TSP17:TSQ17"/>
    <mergeCell ref="TSR17:TSS17"/>
    <mergeCell ref="TST17:TSU17"/>
    <mergeCell ref="TRX17:TRY17"/>
    <mergeCell ref="TRZ17:TSA17"/>
    <mergeCell ref="TSB17:TSC17"/>
    <mergeCell ref="TSD17:TSE17"/>
    <mergeCell ref="TSF17:TSG17"/>
    <mergeCell ref="TSH17:TSI17"/>
    <mergeCell ref="TUF17:TUG17"/>
    <mergeCell ref="TUH17:TUI17"/>
    <mergeCell ref="TUJ17:TUK17"/>
    <mergeCell ref="TUL17:TUM17"/>
    <mergeCell ref="TUN17:TUO17"/>
    <mergeCell ref="TUP17:TUQ17"/>
    <mergeCell ref="TTT17:TTU17"/>
    <mergeCell ref="TTV17:TTW17"/>
    <mergeCell ref="TTX17:TTY17"/>
    <mergeCell ref="TTZ17:TUA17"/>
    <mergeCell ref="TUB17:TUC17"/>
    <mergeCell ref="TUD17:TUE17"/>
    <mergeCell ref="TTH17:TTI17"/>
    <mergeCell ref="TTJ17:TTK17"/>
    <mergeCell ref="TTL17:TTM17"/>
    <mergeCell ref="TTN17:TTO17"/>
    <mergeCell ref="TTP17:TTQ17"/>
    <mergeCell ref="TTR17:TTS17"/>
    <mergeCell ref="TVP17:TVQ17"/>
    <mergeCell ref="TVR17:TVS17"/>
    <mergeCell ref="TVT17:TVU17"/>
    <mergeCell ref="TVV17:TVW17"/>
    <mergeCell ref="TVX17:TVY17"/>
    <mergeCell ref="TVZ17:TWA17"/>
    <mergeCell ref="TVD17:TVE17"/>
    <mergeCell ref="TVF17:TVG17"/>
    <mergeCell ref="TVH17:TVI17"/>
    <mergeCell ref="TVJ17:TVK17"/>
    <mergeCell ref="TVL17:TVM17"/>
    <mergeCell ref="TVN17:TVO17"/>
    <mergeCell ref="TUR17:TUS17"/>
    <mergeCell ref="TUT17:TUU17"/>
    <mergeCell ref="TUV17:TUW17"/>
    <mergeCell ref="TUX17:TUY17"/>
    <mergeCell ref="TUZ17:TVA17"/>
    <mergeCell ref="TVB17:TVC17"/>
    <mergeCell ref="TWZ17:TXA17"/>
    <mergeCell ref="TXB17:TXC17"/>
    <mergeCell ref="TXD17:TXE17"/>
    <mergeCell ref="TXF17:TXG17"/>
    <mergeCell ref="TXH17:TXI17"/>
    <mergeCell ref="TXJ17:TXK17"/>
    <mergeCell ref="TWN17:TWO17"/>
    <mergeCell ref="TWP17:TWQ17"/>
    <mergeCell ref="TWR17:TWS17"/>
    <mergeCell ref="TWT17:TWU17"/>
    <mergeCell ref="TWV17:TWW17"/>
    <mergeCell ref="TWX17:TWY17"/>
    <mergeCell ref="TWB17:TWC17"/>
    <mergeCell ref="TWD17:TWE17"/>
    <mergeCell ref="TWF17:TWG17"/>
    <mergeCell ref="TWH17:TWI17"/>
    <mergeCell ref="TWJ17:TWK17"/>
    <mergeCell ref="TWL17:TWM17"/>
    <mergeCell ref="TYJ17:TYK17"/>
    <mergeCell ref="TYL17:TYM17"/>
    <mergeCell ref="TYN17:TYO17"/>
    <mergeCell ref="TYP17:TYQ17"/>
    <mergeCell ref="TYR17:TYS17"/>
    <mergeCell ref="TYT17:TYU17"/>
    <mergeCell ref="TXX17:TXY17"/>
    <mergeCell ref="TXZ17:TYA17"/>
    <mergeCell ref="TYB17:TYC17"/>
    <mergeCell ref="TYD17:TYE17"/>
    <mergeCell ref="TYF17:TYG17"/>
    <mergeCell ref="TYH17:TYI17"/>
    <mergeCell ref="TXL17:TXM17"/>
    <mergeCell ref="TXN17:TXO17"/>
    <mergeCell ref="TXP17:TXQ17"/>
    <mergeCell ref="TXR17:TXS17"/>
    <mergeCell ref="TXT17:TXU17"/>
    <mergeCell ref="TXV17:TXW17"/>
    <mergeCell ref="TZT17:TZU17"/>
    <mergeCell ref="TZV17:TZW17"/>
    <mergeCell ref="TZX17:TZY17"/>
    <mergeCell ref="TZZ17:UAA17"/>
    <mergeCell ref="UAB17:UAC17"/>
    <mergeCell ref="UAD17:UAE17"/>
    <mergeCell ref="TZH17:TZI17"/>
    <mergeCell ref="TZJ17:TZK17"/>
    <mergeCell ref="TZL17:TZM17"/>
    <mergeCell ref="TZN17:TZO17"/>
    <mergeCell ref="TZP17:TZQ17"/>
    <mergeCell ref="TZR17:TZS17"/>
    <mergeCell ref="TYV17:TYW17"/>
    <mergeCell ref="TYX17:TYY17"/>
    <mergeCell ref="TYZ17:TZA17"/>
    <mergeCell ref="TZB17:TZC17"/>
    <mergeCell ref="TZD17:TZE17"/>
    <mergeCell ref="TZF17:TZG17"/>
    <mergeCell ref="UBD17:UBE17"/>
    <mergeCell ref="UBF17:UBG17"/>
    <mergeCell ref="UBH17:UBI17"/>
    <mergeCell ref="UBJ17:UBK17"/>
    <mergeCell ref="UBL17:UBM17"/>
    <mergeCell ref="UBN17:UBO17"/>
    <mergeCell ref="UAR17:UAS17"/>
    <mergeCell ref="UAT17:UAU17"/>
    <mergeCell ref="UAV17:UAW17"/>
    <mergeCell ref="UAX17:UAY17"/>
    <mergeCell ref="UAZ17:UBA17"/>
    <mergeCell ref="UBB17:UBC17"/>
    <mergeCell ref="UAF17:UAG17"/>
    <mergeCell ref="UAH17:UAI17"/>
    <mergeCell ref="UAJ17:UAK17"/>
    <mergeCell ref="UAL17:UAM17"/>
    <mergeCell ref="UAN17:UAO17"/>
    <mergeCell ref="UAP17:UAQ17"/>
    <mergeCell ref="UCN17:UCO17"/>
    <mergeCell ref="UCP17:UCQ17"/>
    <mergeCell ref="UCR17:UCS17"/>
    <mergeCell ref="UCT17:UCU17"/>
    <mergeCell ref="UCV17:UCW17"/>
    <mergeCell ref="UCX17:UCY17"/>
    <mergeCell ref="UCB17:UCC17"/>
    <mergeCell ref="UCD17:UCE17"/>
    <mergeCell ref="UCF17:UCG17"/>
    <mergeCell ref="UCH17:UCI17"/>
    <mergeCell ref="UCJ17:UCK17"/>
    <mergeCell ref="UCL17:UCM17"/>
    <mergeCell ref="UBP17:UBQ17"/>
    <mergeCell ref="UBR17:UBS17"/>
    <mergeCell ref="UBT17:UBU17"/>
    <mergeCell ref="UBV17:UBW17"/>
    <mergeCell ref="UBX17:UBY17"/>
    <mergeCell ref="UBZ17:UCA17"/>
    <mergeCell ref="UDX17:UDY17"/>
    <mergeCell ref="UDZ17:UEA17"/>
    <mergeCell ref="UEB17:UEC17"/>
    <mergeCell ref="UED17:UEE17"/>
    <mergeCell ref="UEF17:UEG17"/>
    <mergeCell ref="UEH17:UEI17"/>
    <mergeCell ref="UDL17:UDM17"/>
    <mergeCell ref="UDN17:UDO17"/>
    <mergeCell ref="UDP17:UDQ17"/>
    <mergeCell ref="UDR17:UDS17"/>
    <mergeCell ref="UDT17:UDU17"/>
    <mergeCell ref="UDV17:UDW17"/>
    <mergeCell ref="UCZ17:UDA17"/>
    <mergeCell ref="UDB17:UDC17"/>
    <mergeCell ref="UDD17:UDE17"/>
    <mergeCell ref="UDF17:UDG17"/>
    <mergeCell ref="UDH17:UDI17"/>
    <mergeCell ref="UDJ17:UDK17"/>
    <mergeCell ref="UFH17:UFI17"/>
    <mergeCell ref="UFJ17:UFK17"/>
    <mergeCell ref="UFL17:UFM17"/>
    <mergeCell ref="UFN17:UFO17"/>
    <mergeCell ref="UFP17:UFQ17"/>
    <mergeCell ref="UFR17:UFS17"/>
    <mergeCell ref="UEV17:UEW17"/>
    <mergeCell ref="UEX17:UEY17"/>
    <mergeCell ref="UEZ17:UFA17"/>
    <mergeCell ref="UFB17:UFC17"/>
    <mergeCell ref="UFD17:UFE17"/>
    <mergeCell ref="UFF17:UFG17"/>
    <mergeCell ref="UEJ17:UEK17"/>
    <mergeCell ref="UEL17:UEM17"/>
    <mergeCell ref="UEN17:UEO17"/>
    <mergeCell ref="UEP17:UEQ17"/>
    <mergeCell ref="UER17:UES17"/>
    <mergeCell ref="UET17:UEU17"/>
    <mergeCell ref="UGR17:UGS17"/>
    <mergeCell ref="UGT17:UGU17"/>
    <mergeCell ref="UGV17:UGW17"/>
    <mergeCell ref="UGX17:UGY17"/>
    <mergeCell ref="UGZ17:UHA17"/>
    <mergeCell ref="UHB17:UHC17"/>
    <mergeCell ref="UGF17:UGG17"/>
    <mergeCell ref="UGH17:UGI17"/>
    <mergeCell ref="UGJ17:UGK17"/>
    <mergeCell ref="UGL17:UGM17"/>
    <mergeCell ref="UGN17:UGO17"/>
    <mergeCell ref="UGP17:UGQ17"/>
    <mergeCell ref="UFT17:UFU17"/>
    <mergeCell ref="UFV17:UFW17"/>
    <mergeCell ref="UFX17:UFY17"/>
    <mergeCell ref="UFZ17:UGA17"/>
    <mergeCell ref="UGB17:UGC17"/>
    <mergeCell ref="UGD17:UGE17"/>
    <mergeCell ref="UIB17:UIC17"/>
    <mergeCell ref="UID17:UIE17"/>
    <mergeCell ref="UIF17:UIG17"/>
    <mergeCell ref="UIH17:UII17"/>
    <mergeCell ref="UIJ17:UIK17"/>
    <mergeCell ref="UIL17:UIM17"/>
    <mergeCell ref="UHP17:UHQ17"/>
    <mergeCell ref="UHR17:UHS17"/>
    <mergeCell ref="UHT17:UHU17"/>
    <mergeCell ref="UHV17:UHW17"/>
    <mergeCell ref="UHX17:UHY17"/>
    <mergeCell ref="UHZ17:UIA17"/>
    <mergeCell ref="UHD17:UHE17"/>
    <mergeCell ref="UHF17:UHG17"/>
    <mergeCell ref="UHH17:UHI17"/>
    <mergeCell ref="UHJ17:UHK17"/>
    <mergeCell ref="UHL17:UHM17"/>
    <mergeCell ref="UHN17:UHO17"/>
    <mergeCell ref="UJL17:UJM17"/>
    <mergeCell ref="UJN17:UJO17"/>
    <mergeCell ref="UJP17:UJQ17"/>
    <mergeCell ref="UJR17:UJS17"/>
    <mergeCell ref="UJT17:UJU17"/>
    <mergeCell ref="UJV17:UJW17"/>
    <mergeCell ref="UIZ17:UJA17"/>
    <mergeCell ref="UJB17:UJC17"/>
    <mergeCell ref="UJD17:UJE17"/>
    <mergeCell ref="UJF17:UJG17"/>
    <mergeCell ref="UJH17:UJI17"/>
    <mergeCell ref="UJJ17:UJK17"/>
    <mergeCell ref="UIN17:UIO17"/>
    <mergeCell ref="UIP17:UIQ17"/>
    <mergeCell ref="UIR17:UIS17"/>
    <mergeCell ref="UIT17:UIU17"/>
    <mergeCell ref="UIV17:UIW17"/>
    <mergeCell ref="UIX17:UIY17"/>
    <mergeCell ref="UKV17:UKW17"/>
    <mergeCell ref="UKX17:UKY17"/>
    <mergeCell ref="UKZ17:ULA17"/>
    <mergeCell ref="ULB17:ULC17"/>
    <mergeCell ref="ULD17:ULE17"/>
    <mergeCell ref="ULF17:ULG17"/>
    <mergeCell ref="UKJ17:UKK17"/>
    <mergeCell ref="UKL17:UKM17"/>
    <mergeCell ref="UKN17:UKO17"/>
    <mergeCell ref="UKP17:UKQ17"/>
    <mergeCell ref="UKR17:UKS17"/>
    <mergeCell ref="UKT17:UKU17"/>
    <mergeCell ref="UJX17:UJY17"/>
    <mergeCell ref="UJZ17:UKA17"/>
    <mergeCell ref="UKB17:UKC17"/>
    <mergeCell ref="UKD17:UKE17"/>
    <mergeCell ref="UKF17:UKG17"/>
    <mergeCell ref="UKH17:UKI17"/>
    <mergeCell ref="UMF17:UMG17"/>
    <mergeCell ref="UMH17:UMI17"/>
    <mergeCell ref="UMJ17:UMK17"/>
    <mergeCell ref="UML17:UMM17"/>
    <mergeCell ref="UMN17:UMO17"/>
    <mergeCell ref="UMP17:UMQ17"/>
    <mergeCell ref="ULT17:ULU17"/>
    <mergeCell ref="ULV17:ULW17"/>
    <mergeCell ref="ULX17:ULY17"/>
    <mergeCell ref="ULZ17:UMA17"/>
    <mergeCell ref="UMB17:UMC17"/>
    <mergeCell ref="UMD17:UME17"/>
    <mergeCell ref="ULH17:ULI17"/>
    <mergeCell ref="ULJ17:ULK17"/>
    <mergeCell ref="ULL17:ULM17"/>
    <mergeCell ref="ULN17:ULO17"/>
    <mergeCell ref="ULP17:ULQ17"/>
    <mergeCell ref="ULR17:ULS17"/>
    <mergeCell ref="UNP17:UNQ17"/>
    <mergeCell ref="UNR17:UNS17"/>
    <mergeCell ref="UNT17:UNU17"/>
    <mergeCell ref="UNV17:UNW17"/>
    <mergeCell ref="UNX17:UNY17"/>
    <mergeCell ref="UNZ17:UOA17"/>
    <mergeCell ref="UND17:UNE17"/>
    <mergeCell ref="UNF17:UNG17"/>
    <mergeCell ref="UNH17:UNI17"/>
    <mergeCell ref="UNJ17:UNK17"/>
    <mergeCell ref="UNL17:UNM17"/>
    <mergeCell ref="UNN17:UNO17"/>
    <mergeCell ref="UMR17:UMS17"/>
    <mergeCell ref="UMT17:UMU17"/>
    <mergeCell ref="UMV17:UMW17"/>
    <mergeCell ref="UMX17:UMY17"/>
    <mergeCell ref="UMZ17:UNA17"/>
    <mergeCell ref="UNB17:UNC17"/>
    <mergeCell ref="UOZ17:UPA17"/>
    <mergeCell ref="UPB17:UPC17"/>
    <mergeCell ref="UPD17:UPE17"/>
    <mergeCell ref="UPF17:UPG17"/>
    <mergeCell ref="UPH17:UPI17"/>
    <mergeCell ref="UPJ17:UPK17"/>
    <mergeCell ref="UON17:UOO17"/>
    <mergeCell ref="UOP17:UOQ17"/>
    <mergeCell ref="UOR17:UOS17"/>
    <mergeCell ref="UOT17:UOU17"/>
    <mergeCell ref="UOV17:UOW17"/>
    <mergeCell ref="UOX17:UOY17"/>
    <mergeCell ref="UOB17:UOC17"/>
    <mergeCell ref="UOD17:UOE17"/>
    <mergeCell ref="UOF17:UOG17"/>
    <mergeCell ref="UOH17:UOI17"/>
    <mergeCell ref="UOJ17:UOK17"/>
    <mergeCell ref="UOL17:UOM17"/>
    <mergeCell ref="UQJ17:UQK17"/>
    <mergeCell ref="UQL17:UQM17"/>
    <mergeCell ref="UQN17:UQO17"/>
    <mergeCell ref="UQP17:UQQ17"/>
    <mergeCell ref="UQR17:UQS17"/>
    <mergeCell ref="UQT17:UQU17"/>
    <mergeCell ref="UPX17:UPY17"/>
    <mergeCell ref="UPZ17:UQA17"/>
    <mergeCell ref="UQB17:UQC17"/>
    <mergeCell ref="UQD17:UQE17"/>
    <mergeCell ref="UQF17:UQG17"/>
    <mergeCell ref="UQH17:UQI17"/>
    <mergeCell ref="UPL17:UPM17"/>
    <mergeCell ref="UPN17:UPO17"/>
    <mergeCell ref="UPP17:UPQ17"/>
    <mergeCell ref="UPR17:UPS17"/>
    <mergeCell ref="UPT17:UPU17"/>
    <mergeCell ref="UPV17:UPW17"/>
    <mergeCell ref="URT17:URU17"/>
    <mergeCell ref="URV17:URW17"/>
    <mergeCell ref="URX17:URY17"/>
    <mergeCell ref="URZ17:USA17"/>
    <mergeCell ref="USB17:USC17"/>
    <mergeCell ref="USD17:USE17"/>
    <mergeCell ref="URH17:URI17"/>
    <mergeCell ref="URJ17:URK17"/>
    <mergeCell ref="URL17:URM17"/>
    <mergeCell ref="URN17:URO17"/>
    <mergeCell ref="URP17:URQ17"/>
    <mergeCell ref="URR17:URS17"/>
    <mergeCell ref="UQV17:UQW17"/>
    <mergeCell ref="UQX17:UQY17"/>
    <mergeCell ref="UQZ17:URA17"/>
    <mergeCell ref="URB17:URC17"/>
    <mergeCell ref="URD17:URE17"/>
    <mergeCell ref="URF17:URG17"/>
    <mergeCell ref="UTD17:UTE17"/>
    <mergeCell ref="UTF17:UTG17"/>
    <mergeCell ref="UTH17:UTI17"/>
    <mergeCell ref="UTJ17:UTK17"/>
    <mergeCell ref="UTL17:UTM17"/>
    <mergeCell ref="UTN17:UTO17"/>
    <mergeCell ref="USR17:USS17"/>
    <mergeCell ref="UST17:USU17"/>
    <mergeCell ref="USV17:USW17"/>
    <mergeCell ref="USX17:USY17"/>
    <mergeCell ref="USZ17:UTA17"/>
    <mergeCell ref="UTB17:UTC17"/>
    <mergeCell ref="USF17:USG17"/>
    <mergeCell ref="USH17:USI17"/>
    <mergeCell ref="USJ17:USK17"/>
    <mergeCell ref="USL17:USM17"/>
    <mergeCell ref="USN17:USO17"/>
    <mergeCell ref="USP17:USQ17"/>
    <mergeCell ref="UUN17:UUO17"/>
    <mergeCell ref="UUP17:UUQ17"/>
    <mergeCell ref="UUR17:UUS17"/>
    <mergeCell ref="UUT17:UUU17"/>
    <mergeCell ref="UUV17:UUW17"/>
    <mergeCell ref="UUX17:UUY17"/>
    <mergeCell ref="UUB17:UUC17"/>
    <mergeCell ref="UUD17:UUE17"/>
    <mergeCell ref="UUF17:UUG17"/>
    <mergeCell ref="UUH17:UUI17"/>
    <mergeCell ref="UUJ17:UUK17"/>
    <mergeCell ref="UUL17:UUM17"/>
    <mergeCell ref="UTP17:UTQ17"/>
    <mergeCell ref="UTR17:UTS17"/>
    <mergeCell ref="UTT17:UTU17"/>
    <mergeCell ref="UTV17:UTW17"/>
    <mergeCell ref="UTX17:UTY17"/>
    <mergeCell ref="UTZ17:UUA17"/>
    <mergeCell ref="UVX17:UVY17"/>
    <mergeCell ref="UVZ17:UWA17"/>
    <mergeCell ref="UWB17:UWC17"/>
    <mergeCell ref="UWD17:UWE17"/>
    <mergeCell ref="UWF17:UWG17"/>
    <mergeCell ref="UWH17:UWI17"/>
    <mergeCell ref="UVL17:UVM17"/>
    <mergeCell ref="UVN17:UVO17"/>
    <mergeCell ref="UVP17:UVQ17"/>
    <mergeCell ref="UVR17:UVS17"/>
    <mergeCell ref="UVT17:UVU17"/>
    <mergeCell ref="UVV17:UVW17"/>
    <mergeCell ref="UUZ17:UVA17"/>
    <mergeCell ref="UVB17:UVC17"/>
    <mergeCell ref="UVD17:UVE17"/>
    <mergeCell ref="UVF17:UVG17"/>
    <mergeCell ref="UVH17:UVI17"/>
    <mergeCell ref="UVJ17:UVK17"/>
    <mergeCell ref="UXH17:UXI17"/>
    <mergeCell ref="UXJ17:UXK17"/>
    <mergeCell ref="UXL17:UXM17"/>
    <mergeCell ref="UXN17:UXO17"/>
    <mergeCell ref="UXP17:UXQ17"/>
    <mergeCell ref="UXR17:UXS17"/>
    <mergeCell ref="UWV17:UWW17"/>
    <mergeCell ref="UWX17:UWY17"/>
    <mergeCell ref="UWZ17:UXA17"/>
    <mergeCell ref="UXB17:UXC17"/>
    <mergeCell ref="UXD17:UXE17"/>
    <mergeCell ref="UXF17:UXG17"/>
    <mergeCell ref="UWJ17:UWK17"/>
    <mergeCell ref="UWL17:UWM17"/>
    <mergeCell ref="UWN17:UWO17"/>
    <mergeCell ref="UWP17:UWQ17"/>
    <mergeCell ref="UWR17:UWS17"/>
    <mergeCell ref="UWT17:UWU17"/>
    <mergeCell ref="UYR17:UYS17"/>
    <mergeCell ref="UYT17:UYU17"/>
    <mergeCell ref="UYV17:UYW17"/>
    <mergeCell ref="UYX17:UYY17"/>
    <mergeCell ref="UYZ17:UZA17"/>
    <mergeCell ref="UZB17:UZC17"/>
    <mergeCell ref="UYF17:UYG17"/>
    <mergeCell ref="UYH17:UYI17"/>
    <mergeCell ref="UYJ17:UYK17"/>
    <mergeCell ref="UYL17:UYM17"/>
    <mergeCell ref="UYN17:UYO17"/>
    <mergeCell ref="UYP17:UYQ17"/>
    <mergeCell ref="UXT17:UXU17"/>
    <mergeCell ref="UXV17:UXW17"/>
    <mergeCell ref="UXX17:UXY17"/>
    <mergeCell ref="UXZ17:UYA17"/>
    <mergeCell ref="UYB17:UYC17"/>
    <mergeCell ref="UYD17:UYE17"/>
    <mergeCell ref="VAB17:VAC17"/>
    <mergeCell ref="VAD17:VAE17"/>
    <mergeCell ref="VAF17:VAG17"/>
    <mergeCell ref="VAH17:VAI17"/>
    <mergeCell ref="VAJ17:VAK17"/>
    <mergeCell ref="VAL17:VAM17"/>
    <mergeCell ref="UZP17:UZQ17"/>
    <mergeCell ref="UZR17:UZS17"/>
    <mergeCell ref="UZT17:UZU17"/>
    <mergeCell ref="UZV17:UZW17"/>
    <mergeCell ref="UZX17:UZY17"/>
    <mergeCell ref="UZZ17:VAA17"/>
    <mergeCell ref="UZD17:UZE17"/>
    <mergeCell ref="UZF17:UZG17"/>
    <mergeCell ref="UZH17:UZI17"/>
    <mergeCell ref="UZJ17:UZK17"/>
    <mergeCell ref="UZL17:UZM17"/>
    <mergeCell ref="UZN17:UZO17"/>
    <mergeCell ref="VBL17:VBM17"/>
    <mergeCell ref="VBN17:VBO17"/>
    <mergeCell ref="VBP17:VBQ17"/>
    <mergeCell ref="VBR17:VBS17"/>
    <mergeCell ref="VBT17:VBU17"/>
    <mergeCell ref="VBV17:VBW17"/>
    <mergeCell ref="VAZ17:VBA17"/>
    <mergeCell ref="VBB17:VBC17"/>
    <mergeCell ref="VBD17:VBE17"/>
    <mergeCell ref="VBF17:VBG17"/>
    <mergeCell ref="VBH17:VBI17"/>
    <mergeCell ref="VBJ17:VBK17"/>
    <mergeCell ref="VAN17:VAO17"/>
    <mergeCell ref="VAP17:VAQ17"/>
    <mergeCell ref="VAR17:VAS17"/>
    <mergeCell ref="VAT17:VAU17"/>
    <mergeCell ref="VAV17:VAW17"/>
    <mergeCell ref="VAX17:VAY17"/>
    <mergeCell ref="VCV17:VCW17"/>
    <mergeCell ref="VCX17:VCY17"/>
    <mergeCell ref="VCZ17:VDA17"/>
    <mergeCell ref="VDB17:VDC17"/>
    <mergeCell ref="VDD17:VDE17"/>
    <mergeCell ref="VDF17:VDG17"/>
    <mergeCell ref="VCJ17:VCK17"/>
    <mergeCell ref="VCL17:VCM17"/>
    <mergeCell ref="VCN17:VCO17"/>
    <mergeCell ref="VCP17:VCQ17"/>
    <mergeCell ref="VCR17:VCS17"/>
    <mergeCell ref="VCT17:VCU17"/>
    <mergeCell ref="VBX17:VBY17"/>
    <mergeCell ref="VBZ17:VCA17"/>
    <mergeCell ref="VCB17:VCC17"/>
    <mergeCell ref="VCD17:VCE17"/>
    <mergeCell ref="VCF17:VCG17"/>
    <mergeCell ref="VCH17:VCI17"/>
    <mergeCell ref="VEF17:VEG17"/>
    <mergeCell ref="VEH17:VEI17"/>
    <mergeCell ref="VEJ17:VEK17"/>
    <mergeCell ref="VEL17:VEM17"/>
    <mergeCell ref="VEN17:VEO17"/>
    <mergeCell ref="VEP17:VEQ17"/>
    <mergeCell ref="VDT17:VDU17"/>
    <mergeCell ref="VDV17:VDW17"/>
    <mergeCell ref="VDX17:VDY17"/>
    <mergeCell ref="VDZ17:VEA17"/>
    <mergeCell ref="VEB17:VEC17"/>
    <mergeCell ref="VED17:VEE17"/>
    <mergeCell ref="VDH17:VDI17"/>
    <mergeCell ref="VDJ17:VDK17"/>
    <mergeCell ref="VDL17:VDM17"/>
    <mergeCell ref="VDN17:VDO17"/>
    <mergeCell ref="VDP17:VDQ17"/>
    <mergeCell ref="VDR17:VDS17"/>
    <mergeCell ref="VFP17:VFQ17"/>
    <mergeCell ref="VFR17:VFS17"/>
    <mergeCell ref="VFT17:VFU17"/>
    <mergeCell ref="VFV17:VFW17"/>
    <mergeCell ref="VFX17:VFY17"/>
    <mergeCell ref="VFZ17:VGA17"/>
    <mergeCell ref="VFD17:VFE17"/>
    <mergeCell ref="VFF17:VFG17"/>
    <mergeCell ref="VFH17:VFI17"/>
    <mergeCell ref="VFJ17:VFK17"/>
    <mergeCell ref="VFL17:VFM17"/>
    <mergeCell ref="VFN17:VFO17"/>
    <mergeCell ref="VER17:VES17"/>
    <mergeCell ref="VET17:VEU17"/>
    <mergeCell ref="VEV17:VEW17"/>
    <mergeCell ref="VEX17:VEY17"/>
    <mergeCell ref="VEZ17:VFA17"/>
    <mergeCell ref="VFB17:VFC17"/>
    <mergeCell ref="VGZ17:VHA17"/>
    <mergeCell ref="VHB17:VHC17"/>
    <mergeCell ref="VHD17:VHE17"/>
    <mergeCell ref="VHF17:VHG17"/>
    <mergeCell ref="VHH17:VHI17"/>
    <mergeCell ref="VHJ17:VHK17"/>
    <mergeCell ref="VGN17:VGO17"/>
    <mergeCell ref="VGP17:VGQ17"/>
    <mergeCell ref="VGR17:VGS17"/>
    <mergeCell ref="VGT17:VGU17"/>
    <mergeCell ref="VGV17:VGW17"/>
    <mergeCell ref="VGX17:VGY17"/>
    <mergeCell ref="VGB17:VGC17"/>
    <mergeCell ref="VGD17:VGE17"/>
    <mergeCell ref="VGF17:VGG17"/>
    <mergeCell ref="VGH17:VGI17"/>
    <mergeCell ref="VGJ17:VGK17"/>
    <mergeCell ref="VGL17:VGM17"/>
    <mergeCell ref="VIJ17:VIK17"/>
    <mergeCell ref="VIL17:VIM17"/>
    <mergeCell ref="VIN17:VIO17"/>
    <mergeCell ref="VIP17:VIQ17"/>
    <mergeCell ref="VIR17:VIS17"/>
    <mergeCell ref="VIT17:VIU17"/>
    <mergeCell ref="VHX17:VHY17"/>
    <mergeCell ref="VHZ17:VIA17"/>
    <mergeCell ref="VIB17:VIC17"/>
    <mergeCell ref="VID17:VIE17"/>
    <mergeCell ref="VIF17:VIG17"/>
    <mergeCell ref="VIH17:VII17"/>
    <mergeCell ref="VHL17:VHM17"/>
    <mergeCell ref="VHN17:VHO17"/>
    <mergeCell ref="VHP17:VHQ17"/>
    <mergeCell ref="VHR17:VHS17"/>
    <mergeCell ref="VHT17:VHU17"/>
    <mergeCell ref="VHV17:VHW17"/>
    <mergeCell ref="VJT17:VJU17"/>
    <mergeCell ref="VJV17:VJW17"/>
    <mergeCell ref="VJX17:VJY17"/>
    <mergeCell ref="VJZ17:VKA17"/>
    <mergeCell ref="VKB17:VKC17"/>
    <mergeCell ref="VKD17:VKE17"/>
    <mergeCell ref="VJH17:VJI17"/>
    <mergeCell ref="VJJ17:VJK17"/>
    <mergeCell ref="VJL17:VJM17"/>
    <mergeCell ref="VJN17:VJO17"/>
    <mergeCell ref="VJP17:VJQ17"/>
    <mergeCell ref="VJR17:VJS17"/>
    <mergeCell ref="VIV17:VIW17"/>
    <mergeCell ref="VIX17:VIY17"/>
    <mergeCell ref="VIZ17:VJA17"/>
    <mergeCell ref="VJB17:VJC17"/>
    <mergeCell ref="VJD17:VJE17"/>
    <mergeCell ref="VJF17:VJG17"/>
    <mergeCell ref="VLD17:VLE17"/>
    <mergeCell ref="VLF17:VLG17"/>
    <mergeCell ref="VLH17:VLI17"/>
    <mergeCell ref="VLJ17:VLK17"/>
    <mergeCell ref="VLL17:VLM17"/>
    <mergeCell ref="VLN17:VLO17"/>
    <mergeCell ref="VKR17:VKS17"/>
    <mergeCell ref="VKT17:VKU17"/>
    <mergeCell ref="VKV17:VKW17"/>
    <mergeCell ref="VKX17:VKY17"/>
    <mergeCell ref="VKZ17:VLA17"/>
    <mergeCell ref="VLB17:VLC17"/>
    <mergeCell ref="VKF17:VKG17"/>
    <mergeCell ref="VKH17:VKI17"/>
    <mergeCell ref="VKJ17:VKK17"/>
    <mergeCell ref="VKL17:VKM17"/>
    <mergeCell ref="VKN17:VKO17"/>
    <mergeCell ref="VKP17:VKQ17"/>
    <mergeCell ref="VMN17:VMO17"/>
    <mergeCell ref="VMP17:VMQ17"/>
    <mergeCell ref="VMR17:VMS17"/>
    <mergeCell ref="VMT17:VMU17"/>
    <mergeCell ref="VMV17:VMW17"/>
    <mergeCell ref="VMX17:VMY17"/>
    <mergeCell ref="VMB17:VMC17"/>
    <mergeCell ref="VMD17:VME17"/>
    <mergeCell ref="VMF17:VMG17"/>
    <mergeCell ref="VMH17:VMI17"/>
    <mergeCell ref="VMJ17:VMK17"/>
    <mergeCell ref="VML17:VMM17"/>
    <mergeCell ref="VLP17:VLQ17"/>
    <mergeCell ref="VLR17:VLS17"/>
    <mergeCell ref="VLT17:VLU17"/>
    <mergeCell ref="VLV17:VLW17"/>
    <mergeCell ref="VLX17:VLY17"/>
    <mergeCell ref="VLZ17:VMA17"/>
    <mergeCell ref="VNX17:VNY17"/>
    <mergeCell ref="VNZ17:VOA17"/>
    <mergeCell ref="VOB17:VOC17"/>
    <mergeCell ref="VOD17:VOE17"/>
    <mergeCell ref="VOF17:VOG17"/>
    <mergeCell ref="VOH17:VOI17"/>
    <mergeCell ref="VNL17:VNM17"/>
    <mergeCell ref="VNN17:VNO17"/>
    <mergeCell ref="VNP17:VNQ17"/>
    <mergeCell ref="VNR17:VNS17"/>
    <mergeCell ref="VNT17:VNU17"/>
    <mergeCell ref="VNV17:VNW17"/>
    <mergeCell ref="VMZ17:VNA17"/>
    <mergeCell ref="VNB17:VNC17"/>
    <mergeCell ref="VND17:VNE17"/>
    <mergeCell ref="VNF17:VNG17"/>
    <mergeCell ref="VNH17:VNI17"/>
    <mergeCell ref="VNJ17:VNK17"/>
    <mergeCell ref="VPH17:VPI17"/>
    <mergeCell ref="VPJ17:VPK17"/>
    <mergeCell ref="VPL17:VPM17"/>
    <mergeCell ref="VPN17:VPO17"/>
    <mergeCell ref="VPP17:VPQ17"/>
    <mergeCell ref="VPR17:VPS17"/>
    <mergeCell ref="VOV17:VOW17"/>
    <mergeCell ref="VOX17:VOY17"/>
    <mergeCell ref="VOZ17:VPA17"/>
    <mergeCell ref="VPB17:VPC17"/>
    <mergeCell ref="VPD17:VPE17"/>
    <mergeCell ref="VPF17:VPG17"/>
    <mergeCell ref="VOJ17:VOK17"/>
    <mergeCell ref="VOL17:VOM17"/>
    <mergeCell ref="VON17:VOO17"/>
    <mergeCell ref="VOP17:VOQ17"/>
    <mergeCell ref="VOR17:VOS17"/>
    <mergeCell ref="VOT17:VOU17"/>
    <mergeCell ref="VQR17:VQS17"/>
    <mergeCell ref="VQT17:VQU17"/>
    <mergeCell ref="VQV17:VQW17"/>
    <mergeCell ref="VQX17:VQY17"/>
    <mergeCell ref="VQZ17:VRA17"/>
    <mergeCell ref="VRB17:VRC17"/>
    <mergeCell ref="VQF17:VQG17"/>
    <mergeCell ref="VQH17:VQI17"/>
    <mergeCell ref="VQJ17:VQK17"/>
    <mergeCell ref="VQL17:VQM17"/>
    <mergeCell ref="VQN17:VQO17"/>
    <mergeCell ref="VQP17:VQQ17"/>
    <mergeCell ref="VPT17:VPU17"/>
    <mergeCell ref="VPV17:VPW17"/>
    <mergeCell ref="VPX17:VPY17"/>
    <mergeCell ref="VPZ17:VQA17"/>
    <mergeCell ref="VQB17:VQC17"/>
    <mergeCell ref="VQD17:VQE17"/>
    <mergeCell ref="VSB17:VSC17"/>
    <mergeCell ref="VSD17:VSE17"/>
    <mergeCell ref="VSF17:VSG17"/>
    <mergeCell ref="VSH17:VSI17"/>
    <mergeCell ref="VSJ17:VSK17"/>
    <mergeCell ref="VSL17:VSM17"/>
    <mergeCell ref="VRP17:VRQ17"/>
    <mergeCell ref="VRR17:VRS17"/>
    <mergeCell ref="VRT17:VRU17"/>
    <mergeCell ref="VRV17:VRW17"/>
    <mergeCell ref="VRX17:VRY17"/>
    <mergeCell ref="VRZ17:VSA17"/>
    <mergeCell ref="VRD17:VRE17"/>
    <mergeCell ref="VRF17:VRG17"/>
    <mergeCell ref="VRH17:VRI17"/>
    <mergeCell ref="VRJ17:VRK17"/>
    <mergeCell ref="VRL17:VRM17"/>
    <mergeCell ref="VRN17:VRO17"/>
    <mergeCell ref="VTL17:VTM17"/>
    <mergeCell ref="VTN17:VTO17"/>
    <mergeCell ref="VTP17:VTQ17"/>
    <mergeCell ref="VTR17:VTS17"/>
    <mergeCell ref="VTT17:VTU17"/>
    <mergeCell ref="VTV17:VTW17"/>
    <mergeCell ref="VSZ17:VTA17"/>
    <mergeCell ref="VTB17:VTC17"/>
    <mergeCell ref="VTD17:VTE17"/>
    <mergeCell ref="VTF17:VTG17"/>
    <mergeCell ref="VTH17:VTI17"/>
    <mergeCell ref="VTJ17:VTK17"/>
    <mergeCell ref="VSN17:VSO17"/>
    <mergeCell ref="VSP17:VSQ17"/>
    <mergeCell ref="VSR17:VSS17"/>
    <mergeCell ref="VST17:VSU17"/>
    <mergeCell ref="VSV17:VSW17"/>
    <mergeCell ref="VSX17:VSY17"/>
    <mergeCell ref="VUV17:VUW17"/>
    <mergeCell ref="VUX17:VUY17"/>
    <mergeCell ref="VUZ17:VVA17"/>
    <mergeCell ref="VVB17:VVC17"/>
    <mergeCell ref="VVD17:VVE17"/>
    <mergeCell ref="VVF17:VVG17"/>
    <mergeCell ref="VUJ17:VUK17"/>
    <mergeCell ref="VUL17:VUM17"/>
    <mergeCell ref="VUN17:VUO17"/>
    <mergeCell ref="VUP17:VUQ17"/>
    <mergeCell ref="VUR17:VUS17"/>
    <mergeCell ref="VUT17:VUU17"/>
    <mergeCell ref="VTX17:VTY17"/>
    <mergeCell ref="VTZ17:VUA17"/>
    <mergeCell ref="VUB17:VUC17"/>
    <mergeCell ref="VUD17:VUE17"/>
    <mergeCell ref="VUF17:VUG17"/>
    <mergeCell ref="VUH17:VUI17"/>
    <mergeCell ref="VWF17:VWG17"/>
    <mergeCell ref="VWH17:VWI17"/>
    <mergeCell ref="VWJ17:VWK17"/>
    <mergeCell ref="VWL17:VWM17"/>
    <mergeCell ref="VWN17:VWO17"/>
    <mergeCell ref="VWP17:VWQ17"/>
    <mergeCell ref="VVT17:VVU17"/>
    <mergeCell ref="VVV17:VVW17"/>
    <mergeCell ref="VVX17:VVY17"/>
    <mergeCell ref="VVZ17:VWA17"/>
    <mergeCell ref="VWB17:VWC17"/>
    <mergeCell ref="VWD17:VWE17"/>
    <mergeCell ref="VVH17:VVI17"/>
    <mergeCell ref="VVJ17:VVK17"/>
    <mergeCell ref="VVL17:VVM17"/>
    <mergeCell ref="VVN17:VVO17"/>
    <mergeCell ref="VVP17:VVQ17"/>
    <mergeCell ref="VVR17:VVS17"/>
    <mergeCell ref="VXP17:VXQ17"/>
    <mergeCell ref="VXR17:VXS17"/>
    <mergeCell ref="VXT17:VXU17"/>
    <mergeCell ref="VXV17:VXW17"/>
    <mergeCell ref="VXX17:VXY17"/>
    <mergeCell ref="VXZ17:VYA17"/>
    <mergeCell ref="VXD17:VXE17"/>
    <mergeCell ref="VXF17:VXG17"/>
    <mergeCell ref="VXH17:VXI17"/>
    <mergeCell ref="VXJ17:VXK17"/>
    <mergeCell ref="VXL17:VXM17"/>
    <mergeCell ref="VXN17:VXO17"/>
    <mergeCell ref="VWR17:VWS17"/>
    <mergeCell ref="VWT17:VWU17"/>
    <mergeCell ref="VWV17:VWW17"/>
    <mergeCell ref="VWX17:VWY17"/>
    <mergeCell ref="VWZ17:VXA17"/>
    <mergeCell ref="VXB17:VXC17"/>
    <mergeCell ref="VYZ17:VZA17"/>
    <mergeCell ref="VZB17:VZC17"/>
    <mergeCell ref="VZD17:VZE17"/>
    <mergeCell ref="VZF17:VZG17"/>
    <mergeCell ref="VZH17:VZI17"/>
    <mergeCell ref="VZJ17:VZK17"/>
    <mergeCell ref="VYN17:VYO17"/>
    <mergeCell ref="VYP17:VYQ17"/>
    <mergeCell ref="VYR17:VYS17"/>
    <mergeCell ref="VYT17:VYU17"/>
    <mergeCell ref="VYV17:VYW17"/>
    <mergeCell ref="VYX17:VYY17"/>
    <mergeCell ref="VYB17:VYC17"/>
    <mergeCell ref="VYD17:VYE17"/>
    <mergeCell ref="VYF17:VYG17"/>
    <mergeCell ref="VYH17:VYI17"/>
    <mergeCell ref="VYJ17:VYK17"/>
    <mergeCell ref="VYL17:VYM17"/>
    <mergeCell ref="WAJ17:WAK17"/>
    <mergeCell ref="WAL17:WAM17"/>
    <mergeCell ref="WAN17:WAO17"/>
    <mergeCell ref="WAP17:WAQ17"/>
    <mergeCell ref="WAR17:WAS17"/>
    <mergeCell ref="WAT17:WAU17"/>
    <mergeCell ref="VZX17:VZY17"/>
    <mergeCell ref="VZZ17:WAA17"/>
    <mergeCell ref="WAB17:WAC17"/>
    <mergeCell ref="WAD17:WAE17"/>
    <mergeCell ref="WAF17:WAG17"/>
    <mergeCell ref="WAH17:WAI17"/>
    <mergeCell ref="VZL17:VZM17"/>
    <mergeCell ref="VZN17:VZO17"/>
    <mergeCell ref="VZP17:VZQ17"/>
    <mergeCell ref="VZR17:VZS17"/>
    <mergeCell ref="VZT17:VZU17"/>
    <mergeCell ref="VZV17:VZW17"/>
    <mergeCell ref="WBT17:WBU17"/>
    <mergeCell ref="WBV17:WBW17"/>
    <mergeCell ref="WBX17:WBY17"/>
    <mergeCell ref="WBZ17:WCA17"/>
    <mergeCell ref="WCB17:WCC17"/>
    <mergeCell ref="WCD17:WCE17"/>
    <mergeCell ref="WBH17:WBI17"/>
    <mergeCell ref="WBJ17:WBK17"/>
    <mergeCell ref="WBL17:WBM17"/>
    <mergeCell ref="WBN17:WBO17"/>
    <mergeCell ref="WBP17:WBQ17"/>
    <mergeCell ref="WBR17:WBS17"/>
    <mergeCell ref="WAV17:WAW17"/>
    <mergeCell ref="WAX17:WAY17"/>
    <mergeCell ref="WAZ17:WBA17"/>
    <mergeCell ref="WBB17:WBC17"/>
    <mergeCell ref="WBD17:WBE17"/>
    <mergeCell ref="WBF17:WBG17"/>
    <mergeCell ref="WDD17:WDE17"/>
    <mergeCell ref="WDF17:WDG17"/>
    <mergeCell ref="WDH17:WDI17"/>
    <mergeCell ref="WDJ17:WDK17"/>
    <mergeCell ref="WDL17:WDM17"/>
    <mergeCell ref="WDN17:WDO17"/>
    <mergeCell ref="WCR17:WCS17"/>
    <mergeCell ref="WCT17:WCU17"/>
    <mergeCell ref="WCV17:WCW17"/>
    <mergeCell ref="WCX17:WCY17"/>
    <mergeCell ref="WCZ17:WDA17"/>
    <mergeCell ref="WDB17:WDC17"/>
    <mergeCell ref="WCF17:WCG17"/>
    <mergeCell ref="WCH17:WCI17"/>
    <mergeCell ref="WCJ17:WCK17"/>
    <mergeCell ref="WCL17:WCM17"/>
    <mergeCell ref="WCN17:WCO17"/>
    <mergeCell ref="WCP17:WCQ17"/>
    <mergeCell ref="WEN17:WEO17"/>
    <mergeCell ref="WEP17:WEQ17"/>
    <mergeCell ref="WER17:WES17"/>
    <mergeCell ref="WET17:WEU17"/>
    <mergeCell ref="WEV17:WEW17"/>
    <mergeCell ref="WEX17:WEY17"/>
    <mergeCell ref="WEB17:WEC17"/>
    <mergeCell ref="WED17:WEE17"/>
    <mergeCell ref="WEF17:WEG17"/>
    <mergeCell ref="WEH17:WEI17"/>
    <mergeCell ref="WEJ17:WEK17"/>
    <mergeCell ref="WEL17:WEM17"/>
    <mergeCell ref="WDP17:WDQ17"/>
    <mergeCell ref="WDR17:WDS17"/>
    <mergeCell ref="WDT17:WDU17"/>
    <mergeCell ref="WDV17:WDW17"/>
    <mergeCell ref="WDX17:WDY17"/>
    <mergeCell ref="WDZ17:WEA17"/>
    <mergeCell ref="WFX17:WFY17"/>
    <mergeCell ref="WFZ17:WGA17"/>
    <mergeCell ref="WGB17:WGC17"/>
    <mergeCell ref="WGD17:WGE17"/>
    <mergeCell ref="WGF17:WGG17"/>
    <mergeCell ref="WGH17:WGI17"/>
    <mergeCell ref="WFL17:WFM17"/>
    <mergeCell ref="WFN17:WFO17"/>
    <mergeCell ref="WFP17:WFQ17"/>
    <mergeCell ref="WFR17:WFS17"/>
    <mergeCell ref="WFT17:WFU17"/>
    <mergeCell ref="WFV17:WFW17"/>
    <mergeCell ref="WEZ17:WFA17"/>
    <mergeCell ref="WFB17:WFC17"/>
    <mergeCell ref="WFD17:WFE17"/>
    <mergeCell ref="WFF17:WFG17"/>
    <mergeCell ref="WFH17:WFI17"/>
    <mergeCell ref="WFJ17:WFK17"/>
    <mergeCell ref="WID17:WIE17"/>
    <mergeCell ref="WHH17:WHI17"/>
    <mergeCell ref="WHJ17:WHK17"/>
    <mergeCell ref="WHL17:WHM17"/>
    <mergeCell ref="WHN17:WHO17"/>
    <mergeCell ref="WHP17:WHQ17"/>
    <mergeCell ref="WHR17:WHS17"/>
    <mergeCell ref="WGV17:WGW17"/>
    <mergeCell ref="WGX17:WGY17"/>
    <mergeCell ref="WGZ17:WHA17"/>
    <mergeCell ref="WHB17:WHC17"/>
    <mergeCell ref="WHD17:WHE17"/>
    <mergeCell ref="WHF17:WHG17"/>
    <mergeCell ref="WGJ17:WGK17"/>
    <mergeCell ref="WGL17:WGM17"/>
    <mergeCell ref="WGN17:WGO17"/>
    <mergeCell ref="WGP17:WGQ17"/>
    <mergeCell ref="WGR17:WGS17"/>
    <mergeCell ref="WGT17:WGU17"/>
    <mergeCell ref="WHT17:WHU17"/>
    <mergeCell ref="WHV17:WHW17"/>
    <mergeCell ref="WHX17:WHY17"/>
    <mergeCell ref="WHZ17:WIA17"/>
    <mergeCell ref="WIB17:WIC17"/>
    <mergeCell ref="WJP17:WJQ17"/>
    <mergeCell ref="WJR17:WJS17"/>
    <mergeCell ref="WJT17:WJU17"/>
    <mergeCell ref="WJV17:WJW17"/>
    <mergeCell ref="WJD17:WJE17"/>
    <mergeCell ref="WJF17:WJG17"/>
    <mergeCell ref="WJH17:WJI17"/>
    <mergeCell ref="WJJ17:WJK17"/>
    <mergeCell ref="WJL17:WJM17"/>
    <mergeCell ref="WJN17:WJO17"/>
    <mergeCell ref="WIR17:WIS17"/>
    <mergeCell ref="WIT17:WIU17"/>
    <mergeCell ref="WIV17:WIW17"/>
    <mergeCell ref="WIX17:WIY17"/>
    <mergeCell ref="WIZ17:WJA17"/>
    <mergeCell ref="WJB17:WJC17"/>
    <mergeCell ref="WIF17:WIG17"/>
    <mergeCell ref="WIH17:WII17"/>
    <mergeCell ref="WIJ17:WIK17"/>
    <mergeCell ref="WIL17:WIM17"/>
    <mergeCell ref="WIN17:WIO17"/>
    <mergeCell ref="WIP17:WIQ17"/>
  </mergeCells>
  <printOptions horizontalCentered="1"/>
  <pageMargins left="0.19685039370078741" right="0.19685039370078741" top="0.27559055118110237" bottom="0.31496062992125984" header="0.19685039370078741" footer="0.31496062992125984"/>
  <pageSetup paperSize="9" scale="49" orientation="landscape" r:id="rId1"/>
  <rowBreaks count="1" manualBreakCount="1">
    <brk id="55" max="5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4</vt:i4>
      </vt:variant>
    </vt:vector>
  </HeadingPairs>
  <TitlesOfParts>
    <vt:vector size="12" baseType="lpstr">
      <vt:lpstr>Liste</vt:lpstr>
      <vt:lpstr>Saisie Note</vt:lpstr>
      <vt:lpstr>P.V  Juin</vt:lpstr>
      <vt:lpstr>Global</vt:lpstr>
      <vt:lpstr>Relevé de Notes</vt:lpstr>
      <vt:lpstr>attest</vt:lpstr>
      <vt:lpstr>Feuil1</vt:lpstr>
      <vt:lpstr>Affichage</vt:lpstr>
      <vt:lpstr>Affichage!Zone_d_impression</vt:lpstr>
      <vt:lpstr>attest!Zone_d_impression</vt:lpstr>
      <vt:lpstr>'P.V  Juin'!Zone_d_impression</vt:lpstr>
      <vt:lpstr>'Relevé de Notes'!Zone_d_impression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meriem</cp:lastModifiedBy>
  <cp:lastPrinted>2014-06-08T08:30:14Z</cp:lastPrinted>
  <dcterms:created xsi:type="dcterms:W3CDTF">2012-02-16T10:51:07Z</dcterms:created>
  <dcterms:modified xsi:type="dcterms:W3CDTF">2014-06-09T07:29:20Z</dcterms:modified>
</cp:coreProperties>
</file>