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 tabRatio="774" firstSheet="2" activeTab="2"/>
  </bookViews>
  <sheets>
    <sheet name="Liste " sheetId="11" state="hidden" r:id="rId1"/>
    <sheet name="Saisie " sheetId="1" state="hidden" r:id="rId2"/>
    <sheet name="PV " sheetId="2" r:id="rId3"/>
    <sheet name="Global" sheetId="12" state="hidden" r:id="rId4"/>
    <sheet name="releve des notes" sheetId="4" state="hidden" r:id="rId5"/>
    <sheet name="attest" sheetId="5" state="hidden" r:id="rId6"/>
  </sheets>
  <definedNames>
    <definedName name="_xlnm._FilterDatabase" localSheetId="3" hidden="1">Global!$A$11:$BK$116</definedName>
    <definedName name="_xlnm._FilterDatabase" localSheetId="2" hidden="1">'PV '!$A$36:$BG$36</definedName>
    <definedName name="_xlnm.Print_Area" localSheetId="5">attest!$A$1:$I$45</definedName>
    <definedName name="_xlnm.Print_Area" localSheetId="2">'PV '!$A$1:$BG$238</definedName>
    <definedName name="_xlnm.Print_Area" localSheetId="4">'releve des notes'!$A$1:$Q$36</definedName>
  </definedNames>
  <calcPr calcId="125725"/>
</workbook>
</file>

<file path=xl/calcChain.xml><?xml version="1.0" encoding="utf-8"?>
<calcChain xmlns="http://schemas.openxmlformats.org/spreadsheetml/2006/main">
  <c r="BG190" i="2"/>
  <c r="BG191"/>
  <c r="BG192"/>
  <c r="BG193"/>
  <c r="BG194"/>
  <c r="BG195"/>
  <c r="BG196"/>
  <c r="BG198"/>
  <c r="BG199"/>
  <c r="BG200"/>
  <c r="BG201"/>
  <c r="BG202"/>
  <c r="BG189"/>
  <c r="BG158"/>
  <c r="BG159"/>
  <c r="BG160"/>
  <c r="BG161"/>
  <c r="BG162"/>
  <c r="BG163"/>
  <c r="BG164"/>
  <c r="BG165"/>
  <c r="BG166"/>
  <c r="BG167"/>
  <c r="BG168"/>
  <c r="BG169"/>
  <c r="BG170"/>
  <c r="BG157"/>
  <c r="BG128"/>
  <c r="BG129"/>
  <c r="BG130"/>
  <c r="BG131"/>
  <c r="BG132"/>
  <c r="BG133"/>
  <c r="BG134"/>
  <c r="BG135"/>
  <c r="BG136"/>
  <c r="BG127"/>
  <c r="BG97"/>
  <c r="BG98"/>
  <c r="BG99"/>
  <c r="BG100"/>
  <c r="BG102"/>
  <c r="BG103"/>
  <c r="BG104"/>
  <c r="BG105"/>
  <c r="BG106"/>
  <c r="BG107"/>
  <c r="BG108"/>
  <c r="BG109"/>
  <c r="BG111"/>
  <c r="BG96"/>
  <c r="BG69"/>
  <c r="BG70"/>
  <c r="BG71"/>
  <c r="BG72"/>
  <c r="BG74"/>
  <c r="BG76"/>
  <c r="BG77"/>
  <c r="BG78"/>
  <c r="BG79"/>
  <c r="BG80"/>
  <c r="BG68"/>
  <c r="BG38"/>
  <c r="BG39"/>
  <c r="BG40"/>
  <c r="BG41"/>
  <c r="BG43"/>
  <c r="BG44"/>
  <c r="BG45"/>
  <c r="BG46"/>
  <c r="BG47"/>
  <c r="BG48"/>
  <c r="BG49"/>
  <c r="BG51"/>
  <c r="BG52"/>
  <c r="BG37"/>
  <c r="BG15"/>
  <c r="BG16"/>
  <c r="BG17"/>
  <c r="BG18"/>
  <c r="BG19"/>
  <c r="BG13"/>
  <c r="H80" i="1"/>
  <c r="K80"/>
  <c r="N80"/>
  <c r="P80"/>
  <c r="R80"/>
  <c r="T80"/>
  <c r="V80"/>
  <c r="Z80"/>
  <c r="AC80"/>
  <c r="AF80"/>
  <c r="AH80"/>
  <c r="AJ80"/>
  <c r="AL80"/>
  <c r="AN80"/>
  <c r="H22" i="5"/>
  <c r="D22"/>
  <c r="H20"/>
  <c r="D20"/>
  <c r="P25" i="4"/>
  <c r="P18"/>
  <c r="H53" i="1" l="1"/>
  <c r="K53"/>
  <c r="N53"/>
  <c r="P53"/>
  <c r="R53"/>
  <c r="T53"/>
  <c r="V53"/>
  <c r="Z53"/>
  <c r="AC53"/>
  <c r="AF53"/>
  <c r="AH53"/>
  <c r="AJ53"/>
  <c r="AL53"/>
  <c r="AN53"/>
  <c r="H54"/>
  <c r="K54"/>
  <c r="I97" i="2" s="1"/>
  <c r="N54" i="1"/>
  <c r="K97" i="2" s="1"/>
  <c r="L97" s="1"/>
  <c r="P54" i="1"/>
  <c r="R54"/>
  <c r="T54"/>
  <c r="U97" i="2" s="1"/>
  <c r="V54" i="1"/>
  <c r="Z54"/>
  <c r="AC54"/>
  <c r="AF54"/>
  <c r="AH54"/>
  <c r="AJ54"/>
  <c r="AL54"/>
  <c r="AN54"/>
  <c r="H55"/>
  <c r="K55"/>
  <c r="I98" i="2" s="1"/>
  <c r="N55" i="1"/>
  <c r="K98" i="2" s="1"/>
  <c r="P55" i="1"/>
  <c r="R55"/>
  <c r="T55"/>
  <c r="U98" i="2" s="1"/>
  <c r="V55" i="1"/>
  <c r="Z55"/>
  <c r="AC55"/>
  <c r="AF55"/>
  <c r="AH55"/>
  <c r="AJ55"/>
  <c r="AL55"/>
  <c r="AN55"/>
  <c r="H56"/>
  <c r="K56"/>
  <c r="I99" i="2" s="1"/>
  <c r="N56" i="1"/>
  <c r="K99" i="2" s="1"/>
  <c r="L99" s="1"/>
  <c r="P56" i="1"/>
  <c r="R56"/>
  <c r="T56"/>
  <c r="U99" i="2" s="1"/>
  <c r="V56" i="1"/>
  <c r="Z56"/>
  <c r="AC56"/>
  <c r="AF56"/>
  <c r="AH56"/>
  <c r="AJ56"/>
  <c r="AL56"/>
  <c r="AN56"/>
  <c r="H57"/>
  <c r="K57"/>
  <c r="I100" i="2" s="1"/>
  <c r="N57" i="1"/>
  <c r="K100" i="2" s="1"/>
  <c r="P57" i="1"/>
  <c r="R57"/>
  <c r="T57"/>
  <c r="U100" i="2" s="1"/>
  <c r="V57" i="1"/>
  <c r="Z57"/>
  <c r="AC57"/>
  <c r="AF57"/>
  <c r="AH57"/>
  <c r="AJ57"/>
  <c r="AL57"/>
  <c r="AN57"/>
  <c r="H58"/>
  <c r="K58"/>
  <c r="I101" i="2" s="1"/>
  <c r="N58" i="1"/>
  <c r="K101" i="2" s="1"/>
  <c r="L101" s="1"/>
  <c r="P58" i="1"/>
  <c r="R58"/>
  <c r="T58"/>
  <c r="U101" i="2" s="1"/>
  <c r="V58" i="1"/>
  <c r="Z58"/>
  <c r="AC58"/>
  <c r="AF58"/>
  <c r="AH58"/>
  <c r="AJ58"/>
  <c r="AL58"/>
  <c r="AN58"/>
  <c r="H59"/>
  <c r="K59"/>
  <c r="I102" i="2" s="1"/>
  <c r="N59" i="1"/>
  <c r="K102" i="2" s="1"/>
  <c r="P59" i="1"/>
  <c r="R59"/>
  <c r="T59"/>
  <c r="U102" i="2" s="1"/>
  <c r="V59" i="1"/>
  <c r="Z59"/>
  <c r="AC59"/>
  <c r="AF59"/>
  <c r="AH59"/>
  <c r="AJ59"/>
  <c r="AL59"/>
  <c r="AN59"/>
  <c r="H60"/>
  <c r="K60"/>
  <c r="I103" i="2" s="1"/>
  <c r="N60" i="1"/>
  <c r="K103" i="2" s="1"/>
  <c r="L103" s="1"/>
  <c r="P60" i="1"/>
  <c r="R60"/>
  <c r="T60"/>
  <c r="U103" i="2" s="1"/>
  <c r="V60" i="1"/>
  <c r="Z60"/>
  <c r="AC60"/>
  <c r="AF60"/>
  <c r="AH60"/>
  <c r="AJ60"/>
  <c r="AL60"/>
  <c r="AN60"/>
  <c r="H61"/>
  <c r="K61"/>
  <c r="I104" i="2" s="1"/>
  <c r="N61" i="1"/>
  <c r="K104" i="2" s="1"/>
  <c r="P61" i="1"/>
  <c r="R61"/>
  <c r="T61"/>
  <c r="U104" i="2" s="1"/>
  <c r="V61" i="1"/>
  <c r="Z61"/>
  <c r="AC61"/>
  <c r="AF61"/>
  <c r="AH61"/>
  <c r="AJ61"/>
  <c r="AL61"/>
  <c r="AN61"/>
  <c r="H62"/>
  <c r="K62"/>
  <c r="I105" i="2" s="1"/>
  <c r="N62" i="1"/>
  <c r="K105" i="2" s="1"/>
  <c r="L105" s="1"/>
  <c r="P62" i="1"/>
  <c r="R62"/>
  <c r="T62"/>
  <c r="U105" i="2" s="1"/>
  <c r="V62" i="1"/>
  <c r="Z62"/>
  <c r="AC62"/>
  <c r="AF62"/>
  <c r="AH62"/>
  <c r="AJ62"/>
  <c r="AL62"/>
  <c r="AN62"/>
  <c r="H63"/>
  <c r="K63"/>
  <c r="I106" i="2" s="1"/>
  <c r="N63" i="1"/>
  <c r="K106" i="2" s="1"/>
  <c r="P63" i="1"/>
  <c r="R63"/>
  <c r="T63"/>
  <c r="U106" i="2" s="1"/>
  <c r="V63" i="1"/>
  <c r="Z63"/>
  <c r="AC63"/>
  <c r="AF63"/>
  <c r="AH63"/>
  <c r="AJ63"/>
  <c r="AL63"/>
  <c r="AN63"/>
  <c r="H64"/>
  <c r="K64"/>
  <c r="I107" i="2" s="1"/>
  <c r="N64" i="1"/>
  <c r="K107" i="2" s="1"/>
  <c r="P64" i="1"/>
  <c r="R64"/>
  <c r="T64"/>
  <c r="U107" i="2" s="1"/>
  <c r="V64" i="1"/>
  <c r="Z64"/>
  <c r="AC64"/>
  <c r="AF64"/>
  <c r="AH64"/>
  <c r="AJ64"/>
  <c r="AL64"/>
  <c r="AN64"/>
  <c r="H65"/>
  <c r="K65"/>
  <c r="I108" i="2" s="1"/>
  <c r="N65" i="1"/>
  <c r="K108" i="2" s="1"/>
  <c r="P65" i="1"/>
  <c r="R65"/>
  <c r="T65"/>
  <c r="V65"/>
  <c r="Z65"/>
  <c r="AG61" i="12" s="1"/>
  <c r="AH61" s="1"/>
  <c r="AC65" i="1"/>
  <c r="AF65"/>
  <c r="AK61" i="12" s="1"/>
  <c r="AL61" s="1"/>
  <c r="AH65" i="1"/>
  <c r="AJ65"/>
  <c r="AQ61" i="12" s="1"/>
  <c r="AR61" s="1"/>
  <c r="AL65" i="1"/>
  <c r="AN65"/>
  <c r="AY61" i="12" s="1"/>
  <c r="AZ61" s="1"/>
  <c r="H66" i="1"/>
  <c r="K66"/>
  <c r="N66"/>
  <c r="K109" i="2" s="1"/>
  <c r="P66" i="1"/>
  <c r="P62" i="12" s="1"/>
  <c r="R66" i="1"/>
  <c r="T66"/>
  <c r="V66"/>
  <c r="Z66"/>
  <c r="AG62" i="12" s="1"/>
  <c r="AH62" s="1"/>
  <c r="AC66" i="1"/>
  <c r="AF66"/>
  <c r="AK62" i="12" s="1"/>
  <c r="AL62" s="1"/>
  <c r="AH66" i="1"/>
  <c r="AJ66"/>
  <c r="AQ62" i="12" s="1"/>
  <c r="AR62" s="1"/>
  <c r="AL66" i="1"/>
  <c r="AN66"/>
  <c r="AY62" i="12" s="1"/>
  <c r="AZ62" s="1"/>
  <c r="H67" i="1"/>
  <c r="K67"/>
  <c r="N67"/>
  <c r="K110" i="2" s="1"/>
  <c r="P67" i="1"/>
  <c r="P63" i="12" s="1"/>
  <c r="R67" i="1"/>
  <c r="T67"/>
  <c r="V67"/>
  <c r="Z67"/>
  <c r="AG63" i="12" s="1"/>
  <c r="AH63" s="1"/>
  <c r="AC67" i="1"/>
  <c r="AF67"/>
  <c r="AK63" i="12" s="1"/>
  <c r="AL63" s="1"/>
  <c r="AH67" i="1"/>
  <c r="AJ67"/>
  <c r="AQ63" i="12" s="1"/>
  <c r="AR63" s="1"/>
  <c r="AL67" i="1"/>
  <c r="AN67"/>
  <c r="AY63" i="12" s="1"/>
  <c r="AZ63" s="1"/>
  <c r="H68" i="1"/>
  <c r="K68"/>
  <c r="I111" i="2" s="1"/>
  <c r="N68" i="1"/>
  <c r="K111" i="2" s="1"/>
  <c r="L111" s="1"/>
  <c r="P68" i="1"/>
  <c r="R68"/>
  <c r="T68"/>
  <c r="U111" i="2" s="1"/>
  <c r="V68" i="1"/>
  <c r="Z68"/>
  <c r="AC68"/>
  <c r="AF68"/>
  <c r="AH68"/>
  <c r="AJ68"/>
  <c r="AL68"/>
  <c r="AN68"/>
  <c r="H69"/>
  <c r="K69"/>
  <c r="I127" i="2" s="1"/>
  <c r="N69" i="1"/>
  <c r="K127" i="2" s="1"/>
  <c r="P69" i="1"/>
  <c r="R69"/>
  <c r="T69"/>
  <c r="V69"/>
  <c r="Z69"/>
  <c r="AC69"/>
  <c r="AF69"/>
  <c r="AH69"/>
  <c r="AJ69"/>
  <c r="AL69"/>
  <c r="AN69"/>
  <c r="H70"/>
  <c r="K70"/>
  <c r="I128" i="2" s="1"/>
  <c r="N70" i="1"/>
  <c r="K128" i="2" s="1"/>
  <c r="L128" s="1"/>
  <c r="P70" i="1"/>
  <c r="R70"/>
  <c r="T70"/>
  <c r="V70"/>
  <c r="Z70"/>
  <c r="AC70"/>
  <c r="AF70"/>
  <c r="AH70"/>
  <c r="AJ70"/>
  <c r="AL70"/>
  <c r="AN70"/>
  <c r="H71"/>
  <c r="K71"/>
  <c r="I129" i="2" s="1"/>
  <c r="N71" i="1"/>
  <c r="K129" i="2" s="1"/>
  <c r="P71" i="1"/>
  <c r="R71"/>
  <c r="T71"/>
  <c r="V71"/>
  <c r="Z71"/>
  <c r="AC71"/>
  <c r="AF71"/>
  <c r="AH71"/>
  <c r="AJ71"/>
  <c r="AL71"/>
  <c r="AN71"/>
  <c r="H72"/>
  <c r="K72"/>
  <c r="I130" i="2" s="1"/>
  <c r="N72" i="1"/>
  <c r="K130" i="2" s="1"/>
  <c r="L130" s="1"/>
  <c r="P72" i="1"/>
  <c r="R72"/>
  <c r="T72"/>
  <c r="V72"/>
  <c r="Z72"/>
  <c r="AC72"/>
  <c r="AF72"/>
  <c r="AH72"/>
  <c r="AJ72"/>
  <c r="AL72"/>
  <c r="AN72"/>
  <c r="H73"/>
  <c r="K73"/>
  <c r="I131" i="2" s="1"/>
  <c r="N73" i="1"/>
  <c r="K131" i="2" s="1"/>
  <c r="P73" i="1"/>
  <c r="R73"/>
  <c r="T73"/>
  <c r="V73"/>
  <c r="Z73"/>
  <c r="AC73"/>
  <c r="AF73"/>
  <c r="AH73"/>
  <c r="AJ73"/>
  <c r="AL73"/>
  <c r="AN73"/>
  <c r="H74"/>
  <c r="K74"/>
  <c r="I132" i="2" s="1"/>
  <c r="N74" i="1"/>
  <c r="K132" i="2" s="1"/>
  <c r="L132" s="1"/>
  <c r="P74" i="1"/>
  <c r="R74"/>
  <c r="T74"/>
  <c r="V74"/>
  <c r="Z74"/>
  <c r="AC74"/>
  <c r="AF74"/>
  <c r="AH74"/>
  <c r="AJ74"/>
  <c r="AL74"/>
  <c r="AN74"/>
  <c r="H75"/>
  <c r="K75"/>
  <c r="I133" i="2" s="1"/>
  <c r="N75" i="1"/>
  <c r="K133" i="2" s="1"/>
  <c r="P75" i="1"/>
  <c r="O133" i="2" s="1"/>
  <c r="R75" i="1"/>
  <c r="T75"/>
  <c r="V75"/>
  <c r="Z75"/>
  <c r="AC75"/>
  <c r="AI71" i="12" s="1"/>
  <c r="AJ71" s="1"/>
  <c r="AF75" i="1"/>
  <c r="AH75"/>
  <c r="AO71" i="12" s="1"/>
  <c r="AJ75" i="1"/>
  <c r="AL75"/>
  <c r="AU71" i="12" s="1"/>
  <c r="AW71" s="1"/>
  <c r="AX71" s="1"/>
  <c r="AN75" i="1"/>
  <c r="H76"/>
  <c r="K76"/>
  <c r="I134" i="2" s="1"/>
  <c r="N76" i="1"/>
  <c r="K134" i="2" s="1"/>
  <c r="P76" i="1"/>
  <c r="O134" i="2" s="1"/>
  <c r="R76" i="1"/>
  <c r="T76"/>
  <c r="V76"/>
  <c r="Z76"/>
  <c r="AC76"/>
  <c r="AF76"/>
  <c r="AH76"/>
  <c r="AJ76"/>
  <c r="AL76"/>
  <c r="AN76"/>
  <c r="H77"/>
  <c r="K77"/>
  <c r="I135" i="2" s="1"/>
  <c r="N77" i="1"/>
  <c r="K135" i="2" s="1"/>
  <c r="P77" i="1"/>
  <c r="O135" i="2" s="1"/>
  <c r="R77" i="1"/>
  <c r="T77"/>
  <c r="V77"/>
  <c r="Z77"/>
  <c r="AC77"/>
  <c r="AF77"/>
  <c r="AH77"/>
  <c r="AJ77"/>
  <c r="AL77"/>
  <c r="AN77"/>
  <c r="H78"/>
  <c r="K78"/>
  <c r="I136" i="2" s="1"/>
  <c r="N78" i="1"/>
  <c r="K136" i="2" s="1"/>
  <c r="L136" s="1"/>
  <c r="P78" i="1"/>
  <c r="O136" i="2" s="1"/>
  <c r="R78" i="1"/>
  <c r="T78"/>
  <c r="V78"/>
  <c r="Z78"/>
  <c r="AC78"/>
  <c r="AF78"/>
  <c r="AH78"/>
  <c r="AJ78"/>
  <c r="AL78"/>
  <c r="AN78"/>
  <c r="H79"/>
  <c r="K79"/>
  <c r="N79"/>
  <c r="P79"/>
  <c r="R79"/>
  <c r="T79"/>
  <c r="V79"/>
  <c r="Z79"/>
  <c r="AC79"/>
  <c r="AF79"/>
  <c r="AH79"/>
  <c r="AJ79"/>
  <c r="AL79"/>
  <c r="AN79"/>
  <c r="I158" i="2"/>
  <c r="K158"/>
  <c r="U158"/>
  <c r="V158" s="1"/>
  <c r="H81" i="1"/>
  <c r="K81"/>
  <c r="I159" i="2" s="1"/>
  <c r="N81" i="1"/>
  <c r="K159" i="2" s="1"/>
  <c r="P81" i="1"/>
  <c r="R81"/>
  <c r="T81"/>
  <c r="U159" i="2" s="1"/>
  <c r="V81" i="1"/>
  <c r="Z81"/>
  <c r="AC81"/>
  <c r="AF81"/>
  <c r="AH81"/>
  <c r="AJ81"/>
  <c r="AL81"/>
  <c r="AN81"/>
  <c r="H82"/>
  <c r="K82"/>
  <c r="I160" i="2" s="1"/>
  <c r="N82" i="1"/>
  <c r="K160" i="2" s="1"/>
  <c r="P82" i="1"/>
  <c r="P78" i="12" s="1"/>
  <c r="R82" i="1"/>
  <c r="T82"/>
  <c r="V82"/>
  <c r="Z82"/>
  <c r="AG78" i="12" s="1"/>
  <c r="AC82" i="1"/>
  <c r="AF82"/>
  <c r="AK78" i="12" s="1"/>
  <c r="AL78" s="1"/>
  <c r="AH82" i="1"/>
  <c r="AJ82"/>
  <c r="AQ78" i="12" s="1"/>
  <c r="AR78" s="1"/>
  <c r="AL82" i="1"/>
  <c r="AN82"/>
  <c r="AY78" i="12" s="1"/>
  <c r="BA78" s="1"/>
  <c r="BB78" s="1"/>
  <c r="H83" i="1"/>
  <c r="H79" i="12" s="1"/>
  <c r="K83" i="1"/>
  <c r="N83"/>
  <c r="P83"/>
  <c r="R83"/>
  <c r="R79" i="12" s="1"/>
  <c r="S79" s="1"/>
  <c r="T83" i="1"/>
  <c r="V83"/>
  <c r="Z79" i="12" s="1"/>
  <c r="AA79" s="1"/>
  <c r="Z83" i="1"/>
  <c r="AC83"/>
  <c r="AI79" i="12" s="1"/>
  <c r="AJ79" s="1"/>
  <c r="AF83" i="1"/>
  <c r="AK79" i="12" s="1"/>
  <c r="AL79" s="1"/>
  <c r="AH83" i="1"/>
  <c r="AO79" i="12" s="1"/>
  <c r="AJ83" i="1"/>
  <c r="AL83"/>
  <c r="AU79" i="12" s="1"/>
  <c r="AW79" s="1"/>
  <c r="AX79" s="1"/>
  <c r="AN83" i="1"/>
  <c r="AY79" i="12" s="1"/>
  <c r="BA79" s="1"/>
  <c r="BB79" s="1"/>
  <c r="H84" i="1"/>
  <c r="H80" i="12" s="1"/>
  <c r="K84" i="1"/>
  <c r="N84"/>
  <c r="P84"/>
  <c r="R84"/>
  <c r="R80" i="12" s="1"/>
  <c r="S80" s="1"/>
  <c r="T84" i="1"/>
  <c r="V84"/>
  <c r="Z80" i="12" s="1"/>
  <c r="AA80" s="1"/>
  <c r="Z84" i="1"/>
  <c r="AC84"/>
  <c r="AI80" i="12" s="1"/>
  <c r="AJ80" s="1"/>
  <c r="AF84" i="1"/>
  <c r="AK80" i="12" s="1"/>
  <c r="AL80" s="1"/>
  <c r="AH84" i="1"/>
  <c r="AO80" i="12" s="1"/>
  <c r="AJ84" i="1"/>
  <c r="AL84"/>
  <c r="AU80" i="12" s="1"/>
  <c r="AW80" s="1"/>
  <c r="AX80" s="1"/>
  <c r="AN84" i="1"/>
  <c r="AY80" i="12" s="1"/>
  <c r="BA80" s="1"/>
  <c r="BB80" s="1"/>
  <c r="H85" i="1"/>
  <c r="H81" i="12" s="1"/>
  <c r="K85" i="1"/>
  <c r="N85"/>
  <c r="P85"/>
  <c r="R85"/>
  <c r="R81" i="12" s="1"/>
  <c r="S81" s="1"/>
  <c r="T85" i="1"/>
  <c r="V85"/>
  <c r="Z81" i="12" s="1"/>
  <c r="AA81" s="1"/>
  <c r="Z85" i="1"/>
  <c r="AC85"/>
  <c r="AI81" i="12" s="1"/>
  <c r="AJ81" s="1"/>
  <c r="AF85" i="1"/>
  <c r="AK81" i="12" s="1"/>
  <c r="AL81" s="1"/>
  <c r="AH85" i="1"/>
  <c r="AO81" i="12" s="1"/>
  <c r="AJ85" i="1"/>
  <c r="AL85"/>
  <c r="AU81" i="12" s="1"/>
  <c r="AW81" s="1"/>
  <c r="AX81" s="1"/>
  <c r="AN85" i="1"/>
  <c r="AY81" i="12" s="1"/>
  <c r="BA81" s="1"/>
  <c r="BB81" s="1"/>
  <c r="H86" i="1"/>
  <c r="H82" i="12" s="1"/>
  <c r="K86" i="1"/>
  <c r="I164" i="2" s="1"/>
  <c r="N86" i="1"/>
  <c r="P86"/>
  <c r="P82" i="12" s="1"/>
  <c r="R86" i="1"/>
  <c r="R82" i="12" s="1"/>
  <c r="S82" s="1"/>
  <c r="T86" i="1"/>
  <c r="U164" i="2" s="1"/>
  <c r="V86" i="1"/>
  <c r="Z82" i="12" s="1"/>
  <c r="AA82" s="1"/>
  <c r="Z86" i="1"/>
  <c r="AG82" i="12" s="1"/>
  <c r="AC86" i="1"/>
  <c r="AI82" i="12" s="1"/>
  <c r="AJ82" s="1"/>
  <c r="AF86" i="1"/>
  <c r="AH86"/>
  <c r="AO82" i="12" s="1"/>
  <c r="AJ86" i="1"/>
  <c r="AQ82" i="12" s="1"/>
  <c r="AR82" s="1"/>
  <c r="AL86" i="1"/>
  <c r="AU82" i="12" s="1"/>
  <c r="AW82" s="1"/>
  <c r="AX82" s="1"/>
  <c r="AN86" i="1"/>
  <c r="H87"/>
  <c r="H83" i="12" s="1"/>
  <c r="K87" i="1"/>
  <c r="N87"/>
  <c r="P87"/>
  <c r="R87"/>
  <c r="R83" i="12" s="1"/>
  <c r="S83" s="1"/>
  <c r="T87" i="1"/>
  <c r="V87"/>
  <c r="Z83" i="12" s="1"/>
  <c r="AA83" s="1"/>
  <c r="Z87" i="1"/>
  <c r="AC87"/>
  <c r="AI83" i="12" s="1"/>
  <c r="AJ83" s="1"/>
  <c r="AF87" i="1"/>
  <c r="AK83" i="12" s="1"/>
  <c r="AL83" s="1"/>
  <c r="AH87" i="1"/>
  <c r="AO83" i="12" s="1"/>
  <c r="AJ87" i="1"/>
  <c r="AL87"/>
  <c r="AU83" i="12" s="1"/>
  <c r="AW83" s="1"/>
  <c r="AX83" s="1"/>
  <c r="AN87" i="1"/>
  <c r="AY83" i="12" s="1"/>
  <c r="BA83" s="1"/>
  <c r="BB83" s="1"/>
  <c r="H88" i="1"/>
  <c r="H84" i="12" s="1"/>
  <c r="K88" i="1"/>
  <c r="I166" i="2" s="1"/>
  <c r="N88" i="1"/>
  <c r="P88"/>
  <c r="P84" i="12" s="1"/>
  <c r="R88" i="1"/>
  <c r="R84" i="12" s="1"/>
  <c r="S84" s="1"/>
  <c r="T88" i="1"/>
  <c r="U166" i="2" s="1"/>
  <c r="V166" s="1"/>
  <c r="V88" i="1"/>
  <c r="Z84" i="12" s="1"/>
  <c r="AA84" s="1"/>
  <c r="Z88" i="1"/>
  <c r="AG84" i="12" s="1"/>
  <c r="AC88" i="1"/>
  <c r="AI84" i="12" s="1"/>
  <c r="AJ84" s="1"/>
  <c r="AF88" i="1"/>
  <c r="AH88"/>
  <c r="AO84" i="12" s="1"/>
  <c r="AJ88" i="1"/>
  <c r="AQ84" i="12" s="1"/>
  <c r="AR84" s="1"/>
  <c r="AL88" i="1"/>
  <c r="AU84" i="12" s="1"/>
  <c r="AW84" s="1"/>
  <c r="AX84" s="1"/>
  <c r="AN88" i="1"/>
  <c r="H89"/>
  <c r="H85" i="12" s="1"/>
  <c r="K89" i="1"/>
  <c r="N89"/>
  <c r="P89"/>
  <c r="R89"/>
  <c r="R85" i="12" s="1"/>
  <c r="S85" s="1"/>
  <c r="T89" i="1"/>
  <c r="V89"/>
  <c r="Z85" i="12" s="1"/>
  <c r="AA85" s="1"/>
  <c r="Z89" i="1"/>
  <c r="AC89"/>
  <c r="AI85" i="12" s="1"/>
  <c r="AJ85" s="1"/>
  <c r="AF89" i="1"/>
  <c r="AK85" i="12" s="1"/>
  <c r="AL85" s="1"/>
  <c r="AH89" i="1"/>
  <c r="AO85" i="12" s="1"/>
  <c r="AJ89" i="1"/>
  <c r="AL89"/>
  <c r="AU85" i="12" s="1"/>
  <c r="AW85" s="1"/>
  <c r="AX85" s="1"/>
  <c r="AN89" i="1"/>
  <c r="AY85" i="12" s="1"/>
  <c r="BA85" s="1"/>
  <c r="BB85" s="1"/>
  <c r="H90" i="1"/>
  <c r="H86" i="12" s="1"/>
  <c r="K90" i="1"/>
  <c r="N90"/>
  <c r="P90"/>
  <c r="R90"/>
  <c r="R86" i="12" s="1"/>
  <c r="S86" s="1"/>
  <c r="T90" i="1"/>
  <c r="V90"/>
  <c r="Z86" i="12" s="1"/>
  <c r="AA86" s="1"/>
  <c r="Z90" i="1"/>
  <c r="AC90"/>
  <c r="AI86" i="12" s="1"/>
  <c r="AJ86" s="1"/>
  <c r="AF90" i="1"/>
  <c r="AK86" i="12" s="1"/>
  <c r="AL86" s="1"/>
  <c r="AH90" i="1"/>
  <c r="AO86" i="12" s="1"/>
  <c r="AJ90" i="1"/>
  <c r="AL90"/>
  <c r="AU86" i="12" s="1"/>
  <c r="AW86" s="1"/>
  <c r="AX86" s="1"/>
  <c r="AN90" i="1"/>
  <c r="AY86" i="12" s="1"/>
  <c r="BA86" s="1"/>
  <c r="BB86" s="1"/>
  <c r="H91" i="1"/>
  <c r="H87" i="12" s="1"/>
  <c r="K91" i="1"/>
  <c r="I169" i="2" s="1"/>
  <c r="N91" i="1"/>
  <c r="P91"/>
  <c r="P87" i="12" s="1"/>
  <c r="R91" i="1"/>
  <c r="R87" i="12" s="1"/>
  <c r="S87" s="1"/>
  <c r="T91" i="1"/>
  <c r="U169" i="2" s="1"/>
  <c r="V169" s="1"/>
  <c r="V91" i="1"/>
  <c r="Z87" i="12" s="1"/>
  <c r="AA87" s="1"/>
  <c r="Z91" i="1"/>
  <c r="AG87" i="12" s="1"/>
  <c r="AC91" i="1"/>
  <c r="AI87" i="12" s="1"/>
  <c r="AJ87" s="1"/>
  <c r="AF91" i="1"/>
  <c r="AH91"/>
  <c r="AO87" i="12" s="1"/>
  <c r="AJ91" i="1"/>
  <c r="AQ87" i="12" s="1"/>
  <c r="AR87" s="1"/>
  <c r="AL91" i="1"/>
  <c r="AU87" i="12" s="1"/>
  <c r="AW87" s="1"/>
  <c r="AX87" s="1"/>
  <c r="AN91" i="1"/>
  <c r="H92"/>
  <c r="H88" i="12" s="1"/>
  <c r="K92" i="1"/>
  <c r="N92"/>
  <c r="K170" i="2" s="1"/>
  <c r="P92" i="1"/>
  <c r="R92"/>
  <c r="R88" i="12" s="1"/>
  <c r="S88" s="1"/>
  <c r="T92" i="1"/>
  <c r="V92"/>
  <c r="Z88" i="12" s="1"/>
  <c r="AA88" s="1"/>
  <c r="Z92" i="1"/>
  <c r="AC92"/>
  <c r="AI88" i="12" s="1"/>
  <c r="AJ88" s="1"/>
  <c r="AF92" i="1"/>
  <c r="AK88" i="12" s="1"/>
  <c r="AL88" s="1"/>
  <c r="AH92" i="1"/>
  <c r="AO88" i="12" s="1"/>
  <c r="AJ92" i="1"/>
  <c r="AL92"/>
  <c r="AU88" i="12" s="1"/>
  <c r="AW88" s="1"/>
  <c r="AX88" s="1"/>
  <c r="AN92" i="1"/>
  <c r="AY88" i="12" s="1"/>
  <c r="BA88" s="1"/>
  <c r="BB88" s="1"/>
  <c r="H93" i="1"/>
  <c r="H89" i="12" s="1"/>
  <c r="K93" i="1"/>
  <c r="I171" i="2" s="1"/>
  <c r="N93" i="1"/>
  <c r="K171" i="2" s="1"/>
  <c r="P93" i="1"/>
  <c r="P89" i="12" s="1"/>
  <c r="R93" i="1"/>
  <c r="R89" i="12" s="1"/>
  <c r="S89" s="1"/>
  <c r="T93" i="1"/>
  <c r="U171" i="2" s="1"/>
  <c r="V93" i="1"/>
  <c r="Z89" i="12" s="1"/>
  <c r="AA89" s="1"/>
  <c r="Z93" i="1"/>
  <c r="AG89" i="12" s="1"/>
  <c r="AC93" i="1"/>
  <c r="AI89" i="12" s="1"/>
  <c r="AJ89" s="1"/>
  <c r="AF93" i="1"/>
  <c r="AH93"/>
  <c r="AO89" i="12" s="1"/>
  <c r="AJ93" i="1"/>
  <c r="AQ89" i="12" s="1"/>
  <c r="AR89" s="1"/>
  <c r="AL93" i="1"/>
  <c r="AU89" i="12" s="1"/>
  <c r="AW89" s="1"/>
  <c r="AX89" s="1"/>
  <c r="AN93" i="1"/>
  <c r="H94"/>
  <c r="H90" i="12" s="1"/>
  <c r="K94" i="1"/>
  <c r="J90" i="12" s="1"/>
  <c r="N94" i="1"/>
  <c r="L90" i="12" s="1"/>
  <c r="M90" s="1"/>
  <c r="P94" i="1"/>
  <c r="R94"/>
  <c r="R90" i="12" s="1"/>
  <c r="S90" s="1"/>
  <c r="T94" i="1"/>
  <c r="V90" i="12" s="1"/>
  <c r="W90" s="1"/>
  <c r="V94" i="1"/>
  <c r="Z90" i="12" s="1"/>
  <c r="AA90" s="1"/>
  <c r="Z94" i="1"/>
  <c r="AC94"/>
  <c r="AI90" i="12" s="1"/>
  <c r="AJ90" s="1"/>
  <c r="AF94" i="1"/>
  <c r="AK90" i="12" s="1"/>
  <c r="AL90" s="1"/>
  <c r="AH94" i="1"/>
  <c r="AO90" i="12" s="1"/>
  <c r="AJ94" i="1"/>
  <c r="AQ90" i="12" s="1"/>
  <c r="AR90" s="1"/>
  <c r="AL94" i="1"/>
  <c r="AU90" i="12" s="1"/>
  <c r="AW90" s="1"/>
  <c r="AX90" s="1"/>
  <c r="AN94" i="1"/>
  <c r="H95"/>
  <c r="H91" i="12" s="1"/>
  <c r="K95" i="1"/>
  <c r="N95"/>
  <c r="P95"/>
  <c r="P91" i="12" s="1"/>
  <c r="R95" i="1"/>
  <c r="R91" i="12" s="1"/>
  <c r="S91" s="1"/>
  <c r="T95" i="1"/>
  <c r="V95"/>
  <c r="Z91" i="12" s="1"/>
  <c r="AA91" s="1"/>
  <c r="Z95" i="1"/>
  <c r="AG91" i="12" s="1"/>
  <c r="AC95" i="1"/>
  <c r="AI91" i="12" s="1"/>
  <c r="AJ91" s="1"/>
  <c r="AF95" i="1"/>
  <c r="AH95"/>
  <c r="AO91" i="12" s="1"/>
  <c r="AJ95" i="1"/>
  <c r="AQ91" i="12" s="1"/>
  <c r="AR91" s="1"/>
  <c r="AL95" i="1"/>
  <c r="AU91" i="12" s="1"/>
  <c r="AN95" i="1"/>
  <c r="H96"/>
  <c r="H92" i="12" s="1"/>
  <c r="K96" i="1"/>
  <c r="N96"/>
  <c r="K191" i="2" s="1"/>
  <c r="P96" i="1"/>
  <c r="P92" i="12" s="1"/>
  <c r="R96" i="1"/>
  <c r="R92" i="12" s="1"/>
  <c r="S92" s="1"/>
  <c r="T96" i="1"/>
  <c r="V96"/>
  <c r="Z92" i="12" s="1"/>
  <c r="AA92" s="1"/>
  <c r="Z96" i="1"/>
  <c r="AG92" i="12" s="1"/>
  <c r="AC96" i="1"/>
  <c r="AI92" i="12" s="1"/>
  <c r="AJ92" s="1"/>
  <c r="AF96" i="1"/>
  <c r="AH96"/>
  <c r="AO92" i="12" s="1"/>
  <c r="AJ96" i="1"/>
  <c r="AQ92" i="12" s="1"/>
  <c r="AR92" s="1"/>
  <c r="AL96" i="1"/>
  <c r="AU92" i="12" s="1"/>
  <c r="AW92" s="1"/>
  <c r="AX92" s="1"/>
  <c r="AN96" i="1"/>
  <c r="H97"/>
  <c r="H93" i="12" s="1"/>
  <c r="K97" i="1"/>
  <c r="I192" i="2" s="1"/>
  <c r="N97" i="1"/>
  <c r="K192" i="2" s="1"/>
  <c r="P97" i="1"/>
  <c r="P93" i="12" s="1"/>
  <c r="R97" i="1"/>
  <c r="R93" i="12" s="1"/>
  <c r="S93" s="1"/>
  <c r="T97" i="1"/>
  <c r="V93" i="12" s="1"/>
  <c r="W93" s="1"/>
  <c r="V97" i="1"/>
  <c r="Z93" i="12" s="1"/>
  <c r="AA93" s="1"/>
  <c r="Z97" i="1"/>
  <c r="AG93" i="12" s="1"/>
  <c r="AC97" i="1"/>
  <c r="AI93" i="12" s="1"/>
  <c r="AJ93" s="1"/>
  <c r="AF97" i="1"/>
  <c r="AH97"/>
  <c r="AO93" i="12" s="1"/>
  <c r="AJ97" i="1"/>
  <c r="AQ93" i="12" s="1"/>
  <c r="AR93" s="1"/>
  <c r="AL97" i="1"/>
  <c r="AU93" i="12" s="1"/>
  <c r="AW93" s="1"/>
  <c r="AX93" s="1"/>
  <c r="AN97" i="1"/>
  <c r="AY93" i="12" s="1"/>
  <c r="BA93" s="1"/>
  <c r="BB93" s="1"/>
  <c r="H98" i="1"/>
  <c r="H94" i="12" s="1"/>
  <c r="K98" i="1"/>
  <c r="N98"/>
  <c r="K193" i="2" s="1"/>
  <c r="L193" s="1"/>
  <c r="P98" i="1"/>
  <c r="O193" i="2" s="1"/>
  <c r="R98" i="1"/>
  <c r="R94" i="12" s="1"/>
  <c r="S94" s="1"/>
  <c r="T98" i="1"/>
  <c r="V98"/>
  <c r="Z94" i="12" s="1"/>
  <c r="AA94" s="1"/>
  <c r="Z98" i="1"/>
  <c r="AF193" i="2" s="1"/>
  <c r="AG193" s="1"/>
  <c r="AC98" i="1"/>
  <c r="AI94" i="12" s="1"/>
  <c r="AJ94" s="1"/>
  <c r="AF98" i="1"/>
  <c r="AH98"/>
  <c r="AO94" i="12" s="1"/>
  <c r="AJ98" i="1"/>
  <c r="AL98"/>
  <c r="AU94" i="12" s="1"/>
  <c r="AW94" s="1"/>
  <c r="AX94" s="1"/>
  <c r="AN98" i="1"/>
  <c r="AY94" i="12" s="1"/>
  <c r="BA94" s="1"/>
  <c r="BB94" s="1"/>
  <c r="H99" i="1"/>
  <c r="H95" i="12" s="1"/>
  <c r="K99" i="1"/>
  <c r="I194" i="2" s="1"/>
  <c r="N99" i="1"/>
  <c r="K194" i="2" s="1"/>
  <c r="P99" i="1"/>
  <c r="P95" i="12" s="1"/>
  <c r="R99" i="1"/>
  <c r="R95" i="12" s="1"/>
  <c r="S95" s="1"/>
  <c r="T99" i="1"/>
  <c r="V99"/>
  <c r="Z95" i="12" s="1"/>
  <c r="AA95" s="1"/>
  <c r="Z99" i="1"/>
  <c r="AG95" i="12" s="1"/>
  <c r="AC99" i="1"/>
  <c r="AI95" i="12" s="1"/>
  <c r="AJ95" s="1"/>
  <c r="AF99" i="1"/>
  <c r="AK95" i="12" s="1"/>
  <c r="AL95" s="1"/>
  <c r="AH99" i="1"/>
  <c r="AO95" i="12" s="1"/>
  <c r="AJ99" i="1"/>
  <c r="AQ95" i="12" s="1"/>
  <c r="AR95" s="1"/>
  <c r="AL99" i="1"/>
  <c r="AU95" i="12" s="1"/>
  <c r="AW95" s="1"/>
  <c r="AX95" s="1"/>
  <c r="AN99" i="1"/>
  <c r="H100"/>
  <c r="H96" i="12" s="1"/>
  <c r="K100" i="1"/>
  <c r="N100"/>
  <c r="K195" i="2" s="1"/>
  <c r="L195" s="1"/>
  <c r="P100" i="1"/>
  <c r="O195" i="2" s="1"/>
  <c r="R100" i="1"/>
  <c r="R96" i="12" s="1"/>
  <c r="S96" s="1"/>
  <c r="T100" i="1"/>
  <c r="V96" i="12" s="1"/>
  <c r="W96" s="1"/>
  <c r="V100" i="1"/>
  <c r="Z96" i="12" s="1"/>
  <c r="AA96" s="1"/>
  <c r="Z100" i="1"/>
  <c r="AC100"/>
  <c r="AI96" i="12" s="1"/>
  <c r="AJ96" s="1"/>
  <c r="AF100" i="1"/>
  <c r="AK96" i="12" s="1"/>
  <c r="AL96" s="1"/>
  <c r="AH100" i="1"/>
  <c r="AO96" i="12" s="1"/>
  <c r="AJ100" i="1"/>
  <c r="AQ96" i="12" s="1"/>
  <c r="AR96" s="1"/>
  <c r="AL100" i="1"/>
  <c r="AU96" i="12" s="1"/>
  <c r="AW96" s="1"/>
  <c r="AX96" s="1"/>
  <c r="AN100" i="1"/>
  <c r="AY96" i="12" s="1"/>
  <c r="BA96" s="1"/>
  <c r="BB96" s="1"/>
  <c r="H101" i="1"/>
  <c r="H97" i="12" s="1"/>
  <c r="K101" i="1"/>
  <c r="N101"/>
  <c r="K196" i="2" s="1"/>
  <c r="P101" i="1"/>
  <c r="P97" i="12" s="1"/>
  <c r="R101" i="1"/>
  <c r="R97" i="12" s="1"/>
  <c r="S97" s="1"/>
  <c r="T101" i="1"/>
  <c r="V97" i="12" s="1"/>
  <c r="W97" s="1"/>
  <c r="V101" i="1"/>
  <c r="Z97" i="12" s="1"/>
  <c r="AA97" s="1"/>
  <c r="Z101" i="1"/>
  <c r="AC101"/>
  <c r="AI97" i="12" s="1"/>
  <c r="AJ97" s="1"/>
  <c r="AF101" i="1"/>
  <c r="AK97" i="12" s="1"/>
  <c r="AL97" s="1"/>
  <c r="AH101" i="1"/>
  <c r="AO97" i="12" s="1"/>
  <c r="AJ101" i="1"/>
  <c r="AQ97" i="12" s="1"/>
  <c r="AR97" s="1"/>
  <c r="AL101" i="1"/>
  <c r="AU97" i="12" s="1"/>
  <c r="AW97" s="1"/>
  <c r="AX97" s="1"/>
  <c r="AN101" i="1"/>
  <c r="AY97" i="12" s="1"/>
  <c r="BA97" s="1"/>
  <c r="BB97" s="1"/>
  <c r="H102" i="1"/>
  <c r="H98" i="12" s="1"/>
  <c r="K102" i="1"/>
  <c r="I197" i="2" s="1"/>
  <c r="N102" i="1"/>
  <c r="K197" i="2" s="1"/>
  <c r="P102" i="1"/>
  <c r="P98" i="12" s="1"/>
  <c r="R102" i="1"/>
  <c r="R98" i="12" s="1"/>
  <c r="S98" s="1"/>
  <c r="T102" i="1"/>
  <c r="V98" i="12" s="1"/>
  <c r="W98" s="1"/>
  <c r="V102" i="1"/>
  <c r="Z98" i="12" s="1"/>
  <c r="AA98" s="1"/>
  <c r="Z102" i="1"/>
  <c r="AG98" i="12" s="1"/>
  <c r="AC102" i="1"/>
  <c r="AI98" i="12" s="1"/>
  <c r="AJ98" s="1"/>
  <c r="AF102" i="1"/>
  <c r="AH102"/>
  <c r="AO98" i="12" s="1"/>
  <c r="AJ102" i="1"/>
  <c r="AQ98" i="12" s="1"/>
  <c r="AR98" s="1"/>
  <c r="AL102" i="1"/>
  <c r="AU98" i="12" s="1"/>
  <c r="AW98" s="1"/>
  <c r="AX98" s="1"/>
  <c r="AN102" i="1"/>
  <c r="AY98" i="12" s="1"/>
  <c r="BA98" s="1"/>
  <c r="BB98" s="1"/>
  <c r="H103" i="1"/>
  <c r="H99" i="12" s="1"/>
  <c r="K103" i="1"/>
  <c r="N103"/>
  <c r="P103"/>
  <c r="R103"/>
  <c r="R99" i="12" s="1"/>
  <c r="S99" s="1"/>
  <c r="T103" i="1"/>
  <c r="V99" i="12" s="1"/>
  <c r="W99" s="1"/>
  <c r="V103" i="1"/>
  <c r="Y198" i="2" s="1"/>
  <c r="Z198" s="1"/>
  <c r="Z103" i="1"/>
  <c r="AG99" i="12" s="1"/>
  <c r="AC103" i="1"/>
  <c r="AI99" i="12" s="1"/>
  <c r="AJ99" s="1"/>
  <c r="AF103" i="1"/>
  <c r="AK99" i="12" s="1"/>
  <c r="AL99" s="1"/>
  <c r="AH103" i="1"/>
  <c r="AN198" i="2" s="1"/>
  <c r="AO198" s="1"/>
  <c r="AJ103" i="1"/>
  <c r="AQ99" i="12" s="1"/>
  <c r="AR99" s="1"/>
  <c r="AL103" i="1"/>
  <c r="AU99" i="12" s="1"/>
  <c r="AW99" s="1"/>
  <c r="AX99" s="1"/>
  <c r="AN103" i="1"/>
  <c r="AY99" i="12" s="1"/>
  <c r="BA99" s="1"/>
  <c r="BB99" s="1"/>
  <c r="H104" i="1"/>
  <c r="G199" i="2" s="1"/>
  <c r="K104" i="1"/>
  <c r="N104"/>
  <c r="K199" i="2" s="1"/>
  <c r="P104" i="1"/>
  <c r="R104"/>
  <c r="R100" i="12" s="1"/>
  <c r="S100" s="1"/>
  <c r="T104" i="1"/>
  <c r="V100" i="12" s="1"/>
  <c r="W100" s="1"/>
  <c r="V104" i="1"/>
  <c r="Z100" i="12" s="1"/>
  <c r="AA100" s="1"/>
  <c r="Z104" i="1"/>
  <c r="AC104"/>
  <c r="AI100" i="12" s="1"/>
  <c r="AJ100" s="1"/>
  <c r="AF104" i="1"/>
  <c r="AK100" i="12" s="1"/>
  <c r="AL100" s="1"/>
  <c r="AH104" i="1"/>
  <c r="AO100" i="12" s="1"/>
  <c r="AJ104" i="1"/>
  <c r="AQ100" i="12" s="1"/>
  <c r="AR100" s="1"/>
  <c r="AL104" i="1"/>
  <c r="AU100" i="12" s="1"/>
  <c r="AW100" s="1"/>
  <c r="AX100" s="1"/>
  <c r="AN104" i="1"/>
  <c r="AY100" i="12" s="1"/>
  <c r="BA100" s="1"/>
  <c r="BB100" s="1"/>
  <c r="H105" i="1"/>
  <c r="H101" i="12" s="1"/>
  <c r="K105" i="1"/>
  <c r="I200" i="2" s="1"/>
  <c r="N105" i="1"/>
  <c r="P105"/>
  <c r="R105"/>
  <c r="R101" i="12" s="1"/>
  <c r="S101" s="1"/>
  <c r="T105" i="1"/>
  <c r="V101" i="12" s="1"/>
  <c r="W101" s="1"/>
  <c r="V105" i="1"/>
  <c r="Z101" i="12" s="1"/>
  <c r="AA101" s="1"/>
  <c r="Z105" i="1"/>
  <c r="AG101" i="12" s="1"/>
  <c r="AC105" i="1"/>
  <c r="AI101" i="12" s="1"/>
  <c r="AJ101" s="1"/>
  <c r="AF105" i="1"/>
  <c r="AH105"/>
  <c r="AO101" i="12" s="1"/>
  <c r="AJ105" i="1"/>
  <c r="AQ101" i="12" s="1"/>
  <c r="AR101" s="1"/>
  <c r="AL105" i="1"/>
  <c r="AU101" i="12" s="1"/>
  <c r="AW101" s="1"/>
  <c r="AX101" s="1"/>
  <c r="AN105" i="1"/>
  <c r="AY101" i="12" s="1"/>
  <c r="BA101" s="1"/>
  <c r="BB101" s="1"/>
  <c r="H106" i="1"/>
  <c r="H102" i="12" s="1"/>
  <c r="K106" i="1"/>
  <c r="N106"/>
  <c r="K201" i="2" s="1"/>
  <c r="L201" s="1"/>
  <c r="P106" i="1"/>
  <c r="O201" i="2" s="1"/>
  <c r="R106" i="1"/>
  <c r="R102" i="12" s="1"/>
  <c r="S102" s="1"/>
  <c r="T106" i="1"/>
  <c r="V102" i="12" s="1"/>
  <c r="W102" s="1"/>
  <c r="V106" i="1"/>
  <c r="Z102" i="12" s="1"/>
  <c r="AA102" s="1"/>
  <c r="Z106" i="1"/>
  <c r="AC106"/>
  <c r="AI102" i="12" s="1"/>
  <c r="AJ102" s="1"/>
  <c r="AF106" i="1"/>
  <c r="AK102" i="12" s="1"/>
  <c r="AL102" s="1"/>
  <c r="AH106" i="1"/>
  <c r="AO102" i="12" s="1"/>
  <c r="AJ106" i="1"/>
  <c r="AQ102" i="12" s="1"/>
  <c r="AR102" s="1"/>
  <c r="AL106" i="1"/>
  <c r="AU102" i="12" s="1"/>
  <c r="AW102" s="1"/>
  <c r="AX102" s="1"/>
  <c r="AN106" i="1"/>
  <c r="AY102" i="12" s="1"/>
  <c r="BA102" s="1"/>
  <c r="BB102" s="1"/>
  <c r="H107" i="1"/>
  <c r="H103" i="12" s="1"/>
  <c r="K107" i="1"/>
  <c r="I202" i="2" s="1"/>
  <c r="N107" i="1"/>
  <c r="K202" i="2" s="1"/>
  <c r="L202" s="1"/>
  <c r="P107" i="1"/>
  <c r="R107"/>
  <c r="R103" i="12" s="1"/>
  <c r="S103" s="1"/>
  <c r="T107" i="1"/>
  <c r="V103" i="12" s="1"/>
  <c r="W103" s="1"/>
  <c r="V107" i="1"/>
  <c r="Z103" i="12" s="1"/>
  <c r="AA103" s="1"/>
  <c r="Z107" i="1"/>
  <c r="AG103" i="12" s="1"/>
  <c r="AC107" i="1"/>
  <c r="AI103" i="12" s="1"/>
  <c r="AJ103" s="1"/>
  <c r="AF107" i="1"/>
  <c r="AK103" i="12" s="1"/>
  <c r="AL103" s="1"/>
  <c r="AH107" i="1"/>
  <c r="AO103" i="12" s="1"/>
  <c r="AJ107" i="1"/>
  <c r="AL107"/>
  <c r="AU103" i="12" s="1"/>
  <c r="AW103" s="1"/>
  <c r="AX103" s="1"/>
  <c r="AN107" i="1"/>
  <c r="AY103" i="12" s="1"/>
  <c r="BA103" s="1"/>
  <c r="BB103" s="1"/>
  <c r="H108" i="1"/>
  <c r="H104" i="12" s="1"/>
  <c r="K108" i="1"/>
  <c r="I221" i="2" s="1"/>
  <c r="N108" i="1"/>
  <c r="L104" i="12" s="1"/>
  <c r="M104" s="1"/>
  <c r="P108" i="1"/>
  <c r="R108"/>
  <c r="R104" i="12" s="1"/>
  <c r="S104" s="1"/>
  <c r="T108" i="1"/>
  <c r="U221" i="2" s="1"/>
  <c r="V108" i="1"/>
  <c r="Z104" i="12" s="1"/>
  <c r="AA104" s="1"/>
  <c r="Z108" i="1"/>
  <c r="AC108"/>
  <c r="AI104" i="12" s="1"/>
  <c r="AJ104" s="1"/>
  <c r="AF108" i="1"/>
  <c r="AJ221" i="2" s="1"/>
  <c r="AH108" i="1"/>
  <c r="AO104" i="12" s="1"/>
  <c r="AJ108" i="1"/>
  <c r="AL108"/>
  <c r="AU104" i="12" s="1"/>
  <c r="AW104" s="1"/>
  <c r="AX104" s="1"/>
  <c r="AN108" i="1"/>
  <c r="AX221" i="2" s="1"/>
  <c r="H109" i="1"/>
  <c r="H105" i="12" s="1"/>
  <c r="K109" i="1"/>
  <c r="N109"/>
  <c r="P109"/>
  <c r="O222" i="2" s="1"/>
  <c r="R109" i="1"/>
  <c r="R105" i="12" s="1"/>
  <c r="S105" s="1"/>
  <c r="T109" i="1"/>
  <c r="V109"/>
  <c r="Z105" i="12" s="1"/>
  <c r="AA105" s="1"/>
  <c r="Z109" i="1"/>
  <c r="AF222" i="2" s="1"/>
  <c r="AG222" s="1"/>
  <c r="AC109" i="1"/>
  <c r="AI105" i="12" s="1"/>
  <c r="AJ105" s="1"/>
  <c r="AF109" i="1"/>
  <c r="AH109"/>
  <c r="AO105" i="12" s="1"/>
  <c r="AJ109" i="1"/>
  <c r="AP222" i="2" s="1"/>
  <c r="AQ222" s="1"/>
  <c r="AL109" i="1"/>
  <c r="AU105" i="12" s="1"/>
  <c r="AW105" s="1"/>
  <c r="AX105" s="1"/>
  <c r="AN109" i="1"/>
  <c r="H110"/>
  <c r="H106" i="12" s="1"/>
  <c r="K110" i="1"/>
  <c r="N110"/>
  <c r="P110"/>
  <c r="O223" i="2" s="1"/>
  <c r="R110" i="1"/>
  <c r="R106" i="12" s="1"/>
  <c r="S106" s="1"/>
  <c r="T110" i="1"/>
  <c r="V110"/>
  <c r="Z106" i="12" s="1"/>
  <c r="AA106" s="1"/>
  <c r="Z110" i="1"/>
  <c r="AF223" i="2" s="1"/>
  <c r="AG223" s="1"/>
  <c r="AC110" i="1"/>
  <c r="AI106" i="12" s="1"/>
  <c r="AJ106" s="1"/>
  <c r="AF110" i="1"/>
  <c r="AH110"/>
  <c r="AO106" i="12" s="1"/>
  <c r="AJ110" i="1"/>
  <c r="AP223" i="2" s="1"/>
  <c r="AQ223" s="1"/>
  <c r="AL110" i="1"/>
  <c r="AU106" i="12" s="1"/>
  <c r="AW106" s="1"/>
  <c r="AX106" s="1"/>
  <c r="AN110" i="1"/>
  <c r="AY106" i="12" s="1"/>
  <c r="BA106" s="1"/>
  <c r="BB106" s="1"/>
  <c r="H111" i="1"/>
  <c r="H107" i="12" s="1"/>
  <c r="K111" i="1"/>
  <c r="I224" i="2" s="1"/>
  <c r="N111" i="1"/>
  <c r="P111"/>
  <c r="P107" i="12" s="1"/>
  <c r="R111" i="1"/>
  <c r="R107" i="12" s="1"/>
  <c r="S107" s="1"/>
  <c r="T111" i="1"/>
  <c r="U224" i="2" s="1"/>
  <c r="V224" s="1"/>
  <c r="V111" i="1"/>
  <c r="Z107" i="12" s="1"/>
  <c r="AA107" s="1"/>
  <c r="Z111" i="1"/>
  <c r="AG107" i="12" s="1"/>
  <c r="AC111" i="1"/>
  <c r="AI107" i="12" s="1"/>
  <c r="AJ107" s="1"/>
  <c r="AF111" i="1"/>
  <c r="AJ224" i="2" s="1"/>
  <c r="AK224" s="1"/>
  <c r="AH111" i="1"/>
  <c r="AO107" i="12" s="1"/>
  <c r="AJ111" i="1"/>
  <c r="AQ107" i="12" s="1"/>
  <c r="AR107" s="1"/>
  <c r="AL111" i="1"/>
  <c r="AU107" i="12" s="1"/>
  <c r="AW107" s="1"/>
  <c r="AX107" s="1"/>
  <c r="AN111" i="1"/>
  <c r="AX224" i="2" s="1"/>
  <c r="AY224" s="1"/>
  <c r="H112" i="1"/>
  <c r="H108" i="12" s="1"/>
  <c r="K112" i="1"/>
  <c r="N112"/>
  <c r="K225" i="2" s="1"/>
  <c r="L225" s="1"/>
  <c r="P112" i="1"/>
  <c r="O225" i="2" s="1"/>
  <c r="R112" i="1"/>
  <c r="R108" i="12" s="1"/>
  <c r="S108" s="1"/>
  <c r="T112" i="1"/>
  <c r="V112"/>
  <c r="Z108" i="12" s="1"/>
  <c r="AA108" s="1"/>
  <c r="Z112" i="1"/>
  <c r="AF225" i="2" s="1"/>
  <c r="AG225" s="1"/>
  <c r="AC112" i="1"/>
  <c r="AI108" i="12" s="1"/>
  <c r="AJ108" s="1"/>
  <c r="AF112" i="1"/>
  <c r="AH112"/>
  <c r="AO108" i="12" s="1"/>
  <c r="AJ112" i="1"/>
  <c r="AP225" i="2" s="1"/>
  <c r="AQ225" s="1"/>
  <c r="AL112" i="1"/>
  <c r="AU108" i="12" s="1"/>
  <c r="AW108" s="1"/>
  <c r="AX108" s="1"/>
  <c r="AN112" i="1"/>
  <c r="AY108" i="12" s="1"/>
  <c r="BA108" s="1"/>
  <c r="BB108" s="1"/>
  <c r="H113" i="1"/>
  <c r="G226" i="2" s="1"/>
  <c r="K113" i="1"/>
  <c r="I226" i="2" s="1"/>
  <c r="N113" i="1"/>
  <c r="K226" i="2" s="1"/>
  <c r="L226" s="1"/>
  <c r="P113" i="1"/>
  <c r="O226" i="2" s="1"/>
  <c r="R113" i="1"/>
  <c r="Q226" i="2" s="1"/>
  <c r="T113" i="1"/>
  <c r="U226" i="2" s="1"/>
  <c r="V113" i="1"/>
  <c r="Y226" i="2" s="1"/>
  <c r="Z113" i="1"/>
  <c r="AF226" i="2" s="1"/>
  <c r="AG226" s="1"/>
  <c r="AC113" i="1"/>
  <c r="AH226" i="2" s="1"/>
  <c r="AI226" s="1"/>
  <c r="AF113" i="1"/>
  <c r="AH113"/>
  <c r="AN226" i="2" s="1"/>
  <c r="AO226" s="1"/>
  <c r="AJ113" i="1"/>
  <c r="AP226" i="2" s="1"/>
  <c r="AQ226" s="1"/>
  <c r="AL113" i="1"/>
  <c r="AT226" i="2" s="1"/>
  <c r="AU226" s="1"/>
  <c r="AN113" i="1"/>
  <c r="H114"/>
  <c r="G227" i="2" s="1"/>
  <c r="K114" i="1"/>
  <c r="I227" i="2" s="1"/>
  <c r="N114" i="1"/>
  <c r="K227" i="2" s="1"/>
  <c r="P114" i="1"/>
  <c r="R114"/>
  <c r="T114"/>
  <c r="U227" i="2" s="1"/>
  <c r="V114" i="1"/>
  <c r="Y227" i="2" s="1"/>
  <c r="Z114" i="1"/>
  <c r="AC114"/>
  <c r="AH227" i="2" s="1"/>
  <c r="AI227" s="1"/>
  <c r="AF114" i="1"/>
  <c r="AJ227" i="2" s="1"/>
  <c r="AK227" s="1"/>
  <c r="AH114" i="1"/>
  <c r="AN227" i="2" s="1"/>
  <c r="AO227" s="1"/>
  <c r="AJ114" i="1"/>
  <c r="AL114"/>
  <c r="AT227" i="2" s="1"/>
  <c r="AU227" s="1"/>
  <c r="AN114" i="1"/>
  <c r="AX227" i="2" s="1"/>
  <c r="AY227" s="1"/>
  <c r="H115" i="1"/>
  <c r="G228" i="2" s="1"/>
  <c r="K115" i="1"/>
  <c r="I228" i="2" s="1"/>
  <c r="N115" i="1"/>
  <c r="K228" i="2" s="1"/>
  <c r="L228" s="1"/>
  <c r="P115" i="1"/>
  <c r="O228" i="2" s="1"/>
  <c r="R115" i="1"/>
  <c r="T115"/>
  <c r="U228" i="2" s="1"/>
  <c r="V115" i="1"/>
  <c r="Y228" i="2" s="1"/>
  <c r="Z115" i="1"/>
  <c r="AF228" i="2" s="1"/>
  <c r="AG228" s="1"/>
  <c r="AC115" i="1"/>
  <c r="AH228" i="2" s="1"/>
  <c r="AI228" s="1"/>
  <c r="AF115" i="1"/>
  <c r="AH115"/>
  <c r="AN228" i="2" s="1"/>
  <c r="AO228" s="1"/>
  <c r="AJ115" i="1"/>
  <c r="AP228" i="2" s="1"/>
  <c r="AQ228" s="1"/>
  <c r="AL115" i="1"/>
  <c r="AT228" i="2" s="1"/>
  <c r="AU228" s="1"/>
  <c r="AN115" i="1"/>
  <c r="H116"/>
  <c r="G229" i="2" s="1"/>
  <c r="K116" i="1"/>
  <c r="I229" i="2" s="1"/>
  <c r="N116" i="1"/>
  <c r="K229" i="2" s="1"/>
  <c r="L229" s="1"/>
  <c r="P116" i="1"/>
  <c r="O229" i="2" s="1"/>
  <c r="R116" i="1"/>
  <c r="T116"/>
  <c r="U229" i="2" s="1"/>
  <c r="V229" s="1"/>
  <c r="V116" i="1"/>
  <c r="Y229" i="2" s="1"/>
  <c r="Z229" s="1"/>
  <c r="Z116" i="1"/>
  <c r="AF229" i="2" s="1"/>
  <c r="AG229" s="1"/>
  <c r="AC116" i="1"/>
  <c r="AF116"/>
  <c r="AJ229" i="2" s="1"/>
  <c r="AK229" s="1"/>
  <c r="AH116" i="1"/>
  <c r="AN229" i="2" s="1"/>
  <c r="AO229" s="1"/>
  <c r="AJ116" i="1"/>
  <c r="AP229" i="2" s="1"/>
  <c r="AQ229" s="1"/>
  <c r="AL116" i="1"/>
  <c r="AN116"/>
  <c r="AX229" i="2" s="1"/>
  <c r="AY229" s="1"/>
  <c r="H117" i="1"/>
  <c r="G230" i="2" s="1"/>
  <c r="K117" i="1"/>
  <c r="I230" i="2" s="1"/>
  <c r="N117" i="1"/>
  <c r="K230" i="2" s="1"/>
  <c r="L230" s="1"/>
  <c r="P117" i="1"/>
  <c r="R117"/>
  <c r="Q230" i="2" s="1"/>
  <c r="R230" s="1"/>
  <c r="T117" i="1"/>
  <c r="U230" i="2" s="1"/>
  <c r="V230" s="1"/>
  <c r="V117" i="1"/>
  <c r="Y230" i="2" s="1"/>
  <c r="Z230" s="1"/>
  <c r="Z117" i="1"/>
  <c r="AC117"/>
  <c r="AH230" i="2" s="1"/>
  <c r="AI230" s="1"/>
  <c r="AF117" i="1"/>
  <c r="AJ230" i="2" s="1"/>
  <c r="AK230" s="1"/>
  <c r="AH117" i="1"/>
  <c r="AN230" i="2" s="1"/>
  <c r="AO230" s="1"/>
  <c r="AJ117" i="1"/>
  <c r="AL117"/>
  <c r="AT230" i="2" s="1"/>
  <c r="AU230" s="1"/>
  <c r="AN117" i="1"/>
  <c r="AX230" i="2" s="1"/>
  <c r="AY230" s="1"/>
  <c r="H118" i="1"/>
  <c r="H114" i="12" s="1"/>
  <c r="K118" i="1"/>
  <c r="I231" i="2" s="1"/>
  <c r="N118" i="1"/>
  <c r="K231" i="2" s="1"/>
  <c r="L231" s="1"/>
  <c r="P118" i="1"/>
  <c r="O231" i="2" s="1"/>
  <c r="R118" i="1"/>
  <c r="Q231" i="2" s="1"/>
  <c r="R231" s="1"/>
  <c r="T118" i="1"/>
  <c r="U231" i="2" s="1"/>
  <c r="V118" i="1"/>
  <c r="Y231" i="2" s="1"/>
  <c r="Z231" s="1"/>
  <c r="Z118" i="1"/>
  <c r="AF231" i="2" s="1"/>
  <c r="AG231" s="1"/>
  <c r="AC118" i="1"/>
  <c r="AH231" i="2" s="1"/>
  <c r="AI231" s="1"/>
  <c r="AF118" i="1"/>
  <c r="AH118"/>
  <c r="AN231" i="2" s="1"/>
  <c r="AO231" s="1"/>
  <c r="AJ118" i="1"/>
  <c r="AP231" i="2" s="1"/>
  <c r="AQ231" s="1"/>
  <c r="AL118" i="1"/>
  <c r="AT231" i="2" s="1"/>
  <c r="AU231" s="1"/>
  <c r="AN118" i="1"/>
  <c r="H119"/>
  <c r="G232" i="2" s="1"/>
  <c r="K119" i="1"/>
  <c r="I232" i="2" s="1"/>
  <c r="N119" i="1"/>
  <c r="K232" i="2" s="1"/>
  <c r="P119" i="1"/>
  <c r="O232" i="2" s="1"/>
  <c r="R119" i="1"/>
  <c r="R115" i="12" s="1"/>
  <c r="S115" s="1"/>
  <c r="T119" i="1"/>
  <c r="U232" i="2" s="1"/>
  <c r="V232" s="1"/>
  <c r="V119" i="1"/>
  <c r="Z115" i="12" s="1"/>
  <c r="AB115" s="1"/>
  <c r="AC115" s="1"/>
  <c r="Z119" i="1"/>
  <c r="AF232" i="2" s="1"/>
  <c r="AG232" s="1"/>
  <c r="AC119" i="1"/>
  <c r="AI115" i="12" s="1"/>
  <c r="AJ115" s="1"/>
  <c r="AF119" i="1"/>
  <c r="AJ232" i="2" s="1"/>
  <c r="AK232" s="1"/>
  <c r="AH119" i="1"/>
  <c r="AO115" i="12" s="1"/>
  <c r="AJ119" i="1"/>
  <c r="AP232" i="2" s="1"/>
  <c r="AQ232" s="1"/>
  <c r="AL119" i="1"/>
  <c r="AU115" i="12" s="1"/>
  <c r="AW115" s="1"/>
  <c r="AX115" s="1"/>
  <c r="AN119" i="1"/>
  <c r="AX232" i="2" s="1"/>
  <c r="AY232" s="1"/>
  <c r="H120" i="1"/>
  <c r="H116" i="12" s="1"/>
  <c r="K120" i="1"/>
  <c r="I233" i="2" s="1"/>
  <c r="N120" i="1"/>
  <c r="K233" i="2" s="1"/>
  <c r="L233" s="1"/>
  <c r="P120" i="1"/>
  <c r="O233" i="2" s="1"/>
  <c r="R120" i="1"/>
  <c r="Q233" i="2" s="1"/>
  <c r="R233" s="1"/>
  <c r="T120" i="1"/>
  <c r="U233" i="2" s="1"/>
  <c r="V120" i="1"/>
  <c r="Y233" i="2" s="1"/>
  <c r="Z233" s="1"/>
  <c r="Z120" i="1"/>
  <c r="AF233" i="2" s="1"/>
  <c r="AG233" s="1"/>
  <c r="AC120" i="1"/>
  <c r="AH233" i="2" s="1"/>
  <c r="AI233" s="1"/>
  <c r="AF120" i="1"/>
  <c r="AK116" i="12" s="1"/>
  <c r="AL116" s="1"/>
  <c r="AH120" i="1"/>
  <c r="AN233" i="2" s="1"/>
  <c r="AO233" s="1"/>
  <c r="AJ120" i="1"/>
  <c r="AP233" i="2" s="1"/>
  <c r="AQ233" s="1"/>
  <c r="AL120" i="1"/>
  <c r="AT233" i="2" s="1"/>
  <c r="AU233" s="1"/>
  <c r="AN120" i="1"/>
  <c r="D13" i="4"/>
  <c r="C10"/>
  <c r="O9"/>
  <c r="L9"/>
  <c r="G9"/>
  <c r="C9"/>
  <c r="AY116" i="12"/>
  <c r="BA116" s="1"/>
  <c r="BB116" s="1"/>
  <c r="AQ116"/>
  <c r="AR116" s="1"/>
  <c r="AG116"/>
  <c r="V116"/>
  <c r="X116" s="1"/>
  <c r="Y116" s="1"/>
  <c r="P116"/>
  <c r="J116"/>
  <c r="AY115"/>
  <c r="BA115" s="1"/>
  <c r="BB115" s="1"/>
  <c r="AQ115"/>
  <c r="AR115" s="1"/>
  <c r="AK115"/>
  <c r="AL115" s="1"/>
  <c r="AG115"/>
  <c r="V115"/>
  <c r="X115" s="1"/>
  <c r="Y115" s="1"/>
  <c r="P115"/>
  <c r="J115"/>
  <c r="AY114"/>
  <c r="BA114" s="1"/>
  <c r="BB114" s="1"/>
  <c r="AQ114"/>
  <c r="AR114" s="1"/>
  <c r="AK114"/>
  <c r="AL114" s="1"/>
  <c r="AG114"/>
  <c r="V114"/>
  <c r="W114" s="1"/>
  <c r="P114"/>
  <c r="J114"/>
  <c r="AY113"/>
  <c r="BA113" s="1"/>
  <c r="BB113" s="1"/>
  <c r="AQ113"/>
  <c r="AR113" s="1"/>
  <c r="AK113"/>
  <c r="AL113" s="1"/>
  <c r="AG113"/>
  <c r="V113"/>
  <c r="W113" s="1"/>
  <c r="P113"/>
  <c r="J113"/>
  <c r="AY112"/>
  <c r="BA112" s="1"/>
  <c r="BB112" s="1"/>
  <c r="AU112"/>
  <c r="AW112" s="1"/>
  <c r="AX112" s="1"/>
  <c r="AQ112"/>
  <c r="AR112" s="1"/>
  <c r="AO112"/>
  <c r="AK112"/>
  <c r="AL112" s="1"/>
  <c r="AI112"/>
  <c r="AJ112" s="1"/>
  <c r="AG112"/>
  <c r="Z112"/>
  <c r="AA112" s="1"/>
  <c r="V112"/>
  <c r="W112" s="1"/>
  <c r="R112"/>
  <c r="S112" s="1"/>
  <c r="P112"/>
  <c r="L112"/>
  <c r="M112" s="1"/>
  <c r="J112"/>
  <c r="H112"/>
  <c r="AY111"/>
  <c r="BA111" s="1"/>
  <c r="BB111" s="1"/>
  <c r="AU111"/>
  <c r="AW111" s="1"/>
  <c r="AX111" s="1"/>
  <c r="AQ111"/>
  <c r="AR111" s="1"/>
  <c r="AO111"/>
  <c r="AK111"/>
  <c r="AL111" s="1"/>
  <c r="AI111"/>
  <c r="AJ111" s="1"/>
  <c r="AG111"/>
  <c r="Z111"/>
  <c r="AA111" s="1"/>
  <c r="V111"/>
  <c r="W111" s="1"/>
  <c r="R111"/>
  <c r="S111" s="1"/>
  <c r="P111"/>
  <c r="L111"/>
  <c r="M111" s="1"/>
  <c r="J111"/>
  <c r="H111"/>
  <c r="AY110"/>
  <c r="BA110" s="1"/>
  <c r="BB110" s="1"/>
  <c r="AU110"/>
  <c r="AW110" s="1"/>
  <c r="AX110" s="1"/>
  <c r="AQ110"/>
  <c r="AR110" s="1"/>
  <c r="AO110"/>
  <c r="AK110"/>
  <c r="AL110" s="1"/>
  <c r="AI110"/>
  <c r="AJ110" s="1"/>
  <c r="AG110"/>
  <c r="Z110"/>
  <c r="AA110" s="1"/>
  <c r="V110"/>
  <c r="W110" s="1"/>
  <c r="R110"/>
  <c r="S110" s="1"/>
  <c r="P110"/>
  <c r="L110"/>
  <c r="M110" s="1"/>
  <c r="J110"/>
  <c r="H110"/>
  <c r="AY109"/>
  <c r="BA109" s="1"/>
  <c r="BB109" s="1"/>
  <c r="AU109"/>
  <c r="AW109" s="1"/>
  <c r="AX109" s="1"/>
  <c r="AQ109"/>
  <c r="AR109" s="1"/>
  <c r="AO109"/>
  <c r="AK109"/>
  <c r="AL109" s="1"/>
  <c r="AI109"/>
  <c r="AJ109" s="1"/>
  <c r="AG109"/>
  <c r="Z109"/>
  <c r="AA109" s="1"/>
  <c r="V109"/>
  <c r="W109" s="1"/>
  <c r="R109"/>
  <c r="S109" s="1"/>
  <c r="P109"/>
  <c r="L109"/>
  <c r="M109" s="1"/>
  <c r="J109"/>
  <c r="H109"/>
  <c r="AK108"/>
  <c r="AL108" s="1"/>
  <c r="AG108"/>
  <c r="AH108" s="1"/>
  <c r="AY107"/>
  <c r="BA107" s="1"/>
  <c r="BB107" s="1"/>
  <c r="V107"/>
  <c r="W107" s="1"/>
  <c r="AG106"/>
  <c r="AQ105"/>
  <c r="AR105" s="1"/>
  <c r="P105"/>
  <c r="AY104"/>
  <c r="BA104" s="1"/>
  <c r="BB104" s="1"/>
  <c r="V104"/>
  <c r="W104" s="1"/>
  <c r="AQ103"/>
  <c r="AR103" s="1"/>
  <c r="J103"/>
  <c r="AG102"/>
  <c r="AK101"/>
  <c r="AL101" s="1"/>
  <c r="J101"/>
  <c r="AG100"/>
  <c r="H100"/>
  <c r="AO99"/>
  <c r="Z99"/>
  <c r="AA99" s="1"/>
  <c r="AK98"/>
  <c r="AL98" s="1"/>
  <c r="J98"/>
  <c r="AG97"/>
  <c r="AG96"/>
  <c r="AY95"/>
  <c r="BA95" s="1"/>
  <c r="BB95" s="1"/>
  <c r="V95"/>
  <c r="W95" s="1"/>
  <c r="AQ94"/>
  <c r="AR94" s="1"/>
  <c r="P94"/>
  <c r="AK93"/>
  <c r="AL93" s="1"/>
  <c r="J93"/>
  <c r="AY92"/>
  <c r="BA92" s="1"/>
  <c r="BB92" s="1"/>
  <c r="AK92"/>
  <c r="AL92" s="1"/>
  <c r="V92"/>
  <c r="W92" s="1"/>
  <c r="AY91"/>
  <c r="BA91" s="1"/>
  <c r="BB91" s="1"/>
  <c r="AK91"/>
  <c r="AL91" s="1"/>
  <c r="V91"/>
  <c r="W91" s="1"/>
  <c r="AY90"/>
  <c r="BA90" s="1"/>
  <c r="BB90" s="1"/>
  <c r="AG90"/>
  <c r="P90"/>
  <c r="AY89"/>
  <c r="BA89" s="1"/>
  <c r="BB89" s="1"/>
  <c r="AK89"/>
  <c r="AL89" s="1"/>
  <c r="V89"/>
  <c r="W89" s="1"/>
  <c r="J89"/>
  <c r="AQ88"/>
  <c r="AR88" s="1"/>
  <c r="AG88"/>
  <c r="P88"/>
  <c r="AY87"/>
  <c r="BA87" s="1"/>
  <c r="BB87" s="1"/>
  <c r="AK87"/>
  <c r="AL87" s="1"/>
  <c r="V87"/>
  <c r="W87" s="1"/>
  <c r="J87"/>
  <c r="AQ86"/>
  <c r="AR86" s="1"/>
  <c r="AG86"/>
  <c r="P86"/>
  <c r="AQ85"/>
  <c r="AR85" s="1"/>
  <c r="AG85"/>
  <c r="P85"/>
  <c r="AY84"/>
  <c r="BA84" s="1"/>
  <c r="BB84" s="1"/>
  <c r="AK84"/>
  <c r="AL84" s="1"/>
  <c r="V84"/>
  <c r="W84" s="1"/>
  <c r="J84"/>
  <c r="AQ83"/>
  <c r="AR83" s="1"/>
  <c r="AG83"/>
  <c r="P83"/>
  <c r="AY82"/>
  <c r="BA82" s="1"/>
  <c r="BB82" s="1"/>
  <c r="AK82"/>
  <c r="AL82" s="1"/>
  <c r="V82"/>
  <c r="W82" s="1"/>
  <c r="J82"/>
  <c r="AQ81"/>
  <c r="AR81" s="1"/>
  <c r="AG81"/>
  <c r="P81"/>
  <c r="AQ80"/>
  <c r="AR80" s="1"/>
  <c r="AG80"/>
  <c r="P80"/>
  <c r="AQ79"/>
  <c r="AR79" s="1"/>
  <c r="AG79"/>
  <c r="P79"/>
  <c r="AU78"/>
  <c r="AW78" s="1"/>
  <c r="AX78" s="1"/>
  <c r="AO78"/>
  <c r="AI78"/>
  <c r="AJ78" s="1"/>
  <c r="Z78"/>
  <c r="AB78" s="1"/>
  <c r="AC78" s="1"/>
  <c r="R78"/>
  <c r="L78"/>
  <c r="M78" s="1"/>
  <c r="H78"/>
  <c r="AY77"/>
  <c r="BA77" s="1"/>
  <c r="BB77" s="1"/>
  <c r="AU77"/>
  <c r="AW77" s="1"/>
  <c r="AX77" s="1"/>
  <c r="AQ77"/>
  <c r="AR77" s="1"/>
  <c r="AO77"/>
  <c r="AK77"/>
  <c r="AL77" s="1"/>
  <c r="AI77"/>
  <c r="AJ77" s="1"/>
  <c r="AG77"/>
  <c r="Z77"/>
  <c r="AB77" s="1"/>
  <c r="AC77" s="1"/>
  <c r="V77"/>
  <c r="X77" s="1"/>
  <c r="Y77" s="1"/>
  <c r="R77"/>
  <c r="P77"/>
  <c r="L77"/>
  <c r="M77" s="1"/>
  <c r="J77"/>
  <c r="H77"/>
  <c r="AY76"/>
  <c r="BA76" s="1"/>
  <c r="BB76" s="1"/>
  <c r="AU76"/>
  <c r="AW76" s="1"/>
  <c r="AX76" s="1"/>
  <c r="AQ76"/>
  <c r="AR76" s="1"/>
  <c r="AO76"/>
  <c r="AK76"/>
  <c r="AL76" s="1"/>
  <c r="AI76"/>
  <c r="AJ76" s="1"/>
  <c r="AG76"/>
  <c r="Z76"/>
  <c r="AB76" s="1"/>
  <c r="AC76" s="1"/>
  <c r="V76"/>
  <c r="X76" s="1"/>
  <c r="Y76" s="1"/>
  <c r="R76"/>
  <c r="P76"/>
  <c r="L76"/>
  <c r="M76" s="1"/>
  <c r="J76"/>
  <c r="H76"/>
  <c r="AY75"/>
  <c r="BA75" s="1"/>
  <c r="BB75" s="1"/>
  <c r="AU75"/>
  <c r="AW75" s="1"/>
  <c r="AX75" s="1"/>
  <c r="AQ75"/>
  <c r="AR75" s="1"/>
  <c r="AO75"/>
  <c r="AK75"/>
  <c r="AL75" s="1"/>
  <c r="AI75"/>
  <c r="AJ75" s="1"/>
  <c r="AG75"/>
  <c r="Z75"/>
  <c r="AB75" s="1"/>
  <c r="AC75" s="1"/>
  <c r="V75"/>
  <c r="X75" s="1"/>
  <c r="Y75" s="1"/>
  <c r="R75"/>
  <c r="P75"/>
  <c r="L75"/>
  <c r="M75" s="1"/>
  <c r="J75"/>
  <c r="H75"/>
  <c r="AY74"/>
  <c r="BA74" s="1"/>
  <c r="BB74" s="1"/>
  <c r="AU74"/>
  <c r="AW74" s="1"/>
  <c r="AX74" s="1"/>
  <c r="AQ74"/>
  <c r="AR74" s="1"/>
  <c r="AO74"/>
  <c r="AK74"/>
  <c r="AL74" s="1"/>
  <c r="AI74"/>
  <c r="AJ74" s="1"/>
  <c r="AG74"/>
  <c r="Z74"/>
  <c r="AB74" s="1"/>
  <c r="AC74" s="1"/>
  <c r="V74"/>
  <c r="X74" s="1"/>
  <c r="Y74" s="1"/>
  <c r="R74"/>
  <c r="P74"/>
  <c r="L74"/>
  <c r="M74" s="1"/>
  <c r="J74"/>
  <c r="H74"/>
  <c r="AY73"/>
  <c r="BA73" s="1"/>
  <c r="BB73" s="1"/>
  <c r="AU73"/>
  <c r="AW73" s="1"/>
  <c r="AX73" s="1"/>
  <c r="AQ73"/>
  <c r="AR73" s="1"/>
  <c r="AO73"/>
  <c r="AK73"/>
  <c r="AL73" s="1"/>
  <c r="AI73"/>
  <c r="AJ73" s="1"/>
  <c r="AG73"/>
  <c r="Z73"/>
  <c r="AB73" s="1"/>
  <c r="AC73" s="1"/>
  <c r="V73"/>
  <c r="X73" s="1"/>
  <c r="Y73" s="1"/>
  <c r="R73"/>
  <c r="P73"/>
  <c r="L73"/>
  <c r="M73" s="1"/>
  <c r="J73"/>
  <c r="H73"/>
  <c r="AY72"/>
  <c r="BA72" s="1"/>
  <c r="BB72" s="1"/>
  <c r="AU72"/>
  <c r="AW72" s="1"/>
  <c r="AX72" s="1"/>
  <c r="AQ72"/>
  <c r="AR72" s="1"/>
  <c r="AO72"/>
  <c r="AK72"/>
  <c r="AL72" s="1"/>
  <c r="AI72"/>
  <c r="AJ72" s="1"/>
  <c r="AG72"/>
  <c r="Z72"/>
  <c r="AB72" s="1"/>
  <c r="AC72" s="1"/>
  <c r="V72"/>
  <c r="X72" s="1"/>
  <c r="Y72" s="1"/>
  <c r="R72"/>
  <c r="P72"/>
  <c r="L72"/>
  <c r="M72" s="1"/>
  <c r="J72"/>
  <c r="H72"/>
  <c r="AY71"/>
  <c r="BA71" s="1"/>
  <c r="BB71" s="1"/>
  <c r="AQ71"/>
  <c r="AR71" s="1"/>
  <c r="AK71"/>
  <c r="AL71" s="1"/>
  <c r="AG71"/>
  <c r="Z71"/>
  <c r="AB71" s="1"/>
  <c r="AC71" s="1"/>
  <c r="V71"/>
  <c r="X71" s="1"/>
  <c r="Y71" s="1"/>
  <c r="R71"/>
  <c r="P71"/>
  <c r="L71"/>
  <c r="M71" s="1"/>
  <c r="J71"/>
  <c r="H71"/>
  <c r="AY70"/>
  <c r="BA70" s="1"/>
  <c r="BB70" s="1"/>
  <c r="AU70"/>
  <c r="AW70" s="1"/>
  <c r="AX70" s="1"/>
  <c r="AQ70"/>
  <c r="AR70" s="1"/>
  <c r="AO70"/>
  <c r="AK70"/>
  <c r="AL70" s="1"/>
  <c r="AI70"/>
  <c r="AJ70" s="1"/>
  <c r="AG70"/>
  <c r="Z70"/>
  <c r="AB70" s="1"/>
  <c r="AC70" s="1"/>
  <c r="V70"/>
  <c r="X70" s="1"/>
  <c r="Y70" s="1"/>
  <c r="R70"/>
  <c r="P70"/>
  <c r="L70"/>
  <c r="M70" s="1"/>
  <c r="J70"/>
  <c r="H70"/>
  <c r="AY69"/>
  <c r="BA69" s="1"/>
  <c r="BB69" s="1"/>
  <c r="AU69"/>
  <c r="AW69" s="1"/>
  <c r="AX69" s="1"/>
  <c r="AQ69"/>
  <c r="AR69" s="1"/>
  <c r="AO69"/>
  <c r="AK69"/>
  <c r="AL69" s="1"/>
  <c r="AI69"/>
  <c r="AJ69" s="1"/>
  <c r="AG69"/>
  <c r="Z69"/>
  <c r="AB69" s="1"/>
  <c r="AC69" s="1"/>
  <c r="V69"/>
  <c r="X69" s="1"/>
  <c r="Y69" s="1"/>
  <c r="R69"/>
  <c r="P69"/>
  <c r="L69"/>
  <c r="M69" s="1"/>
  <c r="J69"/>
  <c r="H69"/>
  <c r="AY68"/>
  <c r="BA68" s="1"/>
  <c r="BB68" s="1"/>
  <c r="AU68"/>
  <c r="AW68" s="1"/>
  <c r="AX68" s="1"/>
  <c r="AQ68"/>
  <c r="AR68" s="1"/>
  <c r="AO68"/>
  <c r="AK68"/>
  <c r="AL68" s="1"/>
  <c r="AI68"/>
  <c r="AJ68" s="1"/>
  <c r="AG68"/>
  <c r="Z68"/>
  <c r="AB68" s="1"/>
  <c r="AC68" s="1"/>
  <c r="V68"/>
  <c r="X68" s="1"/>
  <c r="Y68" s="1"/>
  <c r="R68"/>
  <c r="P68"/>
  <c r="L68"/>
  <c r="M68" s="1"/>
  <c r="J68"/>
  <c r="H68"/>
  <c r="AY67"/>
  <c r="BA67" s="1"/>
  <c r="BB67" s="1"/>
  <c r="AU67"/>
  <c r="AQ67"/>
  <c r="AR67" s="1"/>
  <c r="AO67"/>
  <c r="AK67"/>
  <c r="AL67" s="1"/>
  <c r="AI67"/>
  <c r="AJ67" s="1"/>
  <c r="AG67"/>
  <c r="Z67"/>
  <c r="AB67" s="1"/>
  <c r="AC67" s="1"/>
  <c r="V67"/>
  <c r="X67" s="1"/>
  <c r="Y67" s="1"/>
  <c r="R67"/>
  <c r="P67"/>
  <c r="L67"/>
  <c r="M67" s="1"/>
  <c r="J67"/>
  <c r="H67"/>
  <c r="AY66"/>
  <c r="BA66" s="1"/>
  <c r="BB66" s="1"/>
  <c r="AU66"/>
  <c r="AW66" s="1"/>
  <c r="AX66" s="1"/>
  <c r="AQ66"/>
  <c r="AR66" s="1"/>
  <c r="AO66"/>
  <c r="AK66"/>
  <c r="AL66" s="1"/>
  <c r="AI66"/>
  <c r="AJ66" s="1"/>
  <c r="AG66"/>
  <c r="Z66"/>
  <c r="AB66" s="1"/>
  <c r="AC66" s="1"/>
  <c r="V66"/>
  <c r="X66" s="1"/>
  <c r="Y66" s="1"/>
  <c r="R66"/>
  <c r="P66"/>
  <c r="L66"/>
  <c r="M66" s="1"/>
  <c r="J66"/>
  <c r="H66"/>
  <c r="AY65"/>
  <c r="BA65" s="1"/>
  <c r="BB65" s="1"/>
  <c r="AU65"/>
  <c r="AW65" s="1"/>
  <c r="AX65" s="1"/>
  <c r="AQ65"/>
  <c r="AR65" s="1"/>
  <c r="AO65"/>
  <c r="AK65"/>
  <c r="AL65" s="1"/>
  <c r="AI65"/>
  <c r="AJ65" s="1"/>
  <c r="AG65"/>
  <c r="Z65"/>
  <c r="AA65" s="1"/>
  <c r="V65"/>
  <c r="W65" s="1"/>
  <c r="R65"/>
  <c r="S65" s="1"/>
  <c r="P65"/>
  <c r="L65"/>
  <c r="M65" s="1"/>
  <c r="J65"/>
  <c r="H65"/>
  <c r="AY64"/>
  <c r="BA64" s="1"/>
  <c r="BB64" s="1"/>
  <c r="AU64"/>
  <c r="AW64" s="1"/>
  <c r="AX64" s="1"/>
  <c r="AQ64"/>
  <c r="AR64" s="1"/>
  <c r="AO64"/>
  <c r="AK64"/>
  <c r="AL64" s="1"/>
  <c r="AI64"/>
  <c r="AJ64" s="1"/>
  <c r="AG64"/>
  <c r="Z64"/>
  <c r="AB64" s="1"/>
  <c r="AC64" s="1"/>
  <c r="V64"/>
  <c r="X64" s="1"/>
  <c r="Y64" s="1"/>
  <c r="R64"/>
  <c r="S64" s="1"/>
  <c r="P64"/>
  <c r="L64"/>
  <c r="M64" s="1"/>
  <c r="J64"/>
  <c r="H64"/>
  <c r="AU63"/>
  <c r="AV63" s="1"/>
  <c r="AO63"/>
  <c r="AP63" s="1"/>
  <c r="AI63"/>
  <c r="AJ63" s="1"/>
  <c r="Z63"/>
  <c r="AB63" s="1"/>
  <c r="AC63" s="1"/>
  <c r="R63"/>
  <c r="S63" s="1"/>
  <c r="L63"/>
  <c r="M63" s="1"/>
  <c r="H63"/>
  <c r="AU62"/>
  <c r="AV62" s="1"/>
  <c r="AO62"/>
  <c r="AP62" s="1"/>
  <c r="AI62"/>
  <c r="AJ62" s="1"/>
  <c r="Z62"/>
  <c r="AB62" s="1"/>
  <c r="AC62" s="1"/>
  <c r="R62"/>
  <c r="S62" s="1"/>
  <c r="L62"/>
  <c r="M62" s="1"/>
  <c r="H62"/>
  <c r="AU61"/>
  <c r="AV61" s="1"/>
  <c r="AO61"/>
  <c r="AP61" s="1"/>
  <c r="AI61"/>
  <c r="AJ61" s="1"/>
  <c r="Z61"/>
  <c r="AB61" s="1"/>
  <c r="AC61" s="1"/>
  <c r="R61"/>
  <c r="S61" s="1"/>
  <c r="P61"/>
  <c r="L61"/>
  <c r="M61" s="1"/>
  <c r="J61"/>
  <c r="H61"/>
  <c r="AY60"/>
  <c r="AZ60" s="1"/>
  <c r="AU60"/>
  <c r="AV60" s="1"/>
  <c r="AQ60"/>
  <c r="AR60" s="1"/>
  <c r="AO60"/>
  <c r="AP60" s="1"/>
  <c r="AK60"/>
  <c r="AL60" s="1"/>
  <c r="AI60"/>
  <c r="AJ60" s="1"/>
  <c r="AG60"/>
  <c r="AH60" s="1"/>
  <c r="Z60"/>
  <c r="AB60" s="1"/>
  <c r="AC60" s="1"/>
  <c r="V60"/>
  <c r="X60" s="1"/>
  <c r="Y60" s="1"/>
  <c r="R60"/>
  <c r="S60" s="1"/>
  <c r="P60"/>
  <c r="L60"/>
  <c r="M60" s="1"/>
  <c r="J60"/>
  <c r="H60"/>
  <c r="AY59"/>
  <c r="AZ59" s="1"/>
  <c r="AU59"/>
  <c r="AV59" s="1"/>
  <c r="AQ59"/>
  <c r="AR59" s="1"/>
  <c r="AO59"/>
  <c r="AP59" s="1"/>
  <c r="AK59"/>
  <c r="AL59" s="1"/>
  <c r="AI59"/>
  <c r="AJ59" s="1"/>
  <c r="AG59"/>
  <c r="AH59" s="1"/>
  <c r="Z59"/>
  <c r="AB59" s="1"/>
  <c r="AC59" s="1"/>
  <c r="V59"/>
  <c r="X59" s="1"/>
  <c r="Y59" s="1"/>
  <c r="R59"/>
  <c r="S59" s="1"/>
  <c r="P59"/>
  <c r="L59"/>
  <c r="M59" s="1"/>
  <c r="J59"/>
  <c r="H59"/>
  <c r="J18" i="4"/>
  <c r="AY58" i="12"/>
  <c r="AZ58" s="1"/>
  <c r="AU58"/>
  <c r="AV58" s="1"/>
  <c r="AQ58"/>
  <c r="AR58" s="1"/>
  <c r="AO58"/>
  <c r="AP58" s="1"/>
  <c r="AK58"/>
  <c r="AL58" s="1"/>
  <c r="AI58"/>
  <c r="AJ58" s="1"/>
  <c r="AG58"/>
  <c r="AH58" s="1"/>
  <c r="Z58"/>
  <c r="AB58" s="1"/>
  <c r="AC58" s="1"/>
  <c r="V58"/>
  <c r="X58" s="1"/>
  <c r="Y58" s="1"/>
  <c r="R58"/>
  <c r="S58" s="1"/>
  <c r="P58"/>
  <c r="L58"/>
  <c r="M58" s="1"/>
  <c r="J58"/>
  <c r="H58"/>
  <c r="AY57"/>
  <c r="AZ57" s="1"/>
  <c r="AU57"/>
  <c r="AV57" s="1"/>
  <c r="AQ57"/>
  <c r="AR57" s="1"/>
  <c r="AO57"/>
  <c r="AP57" s="1"/>
  <c r="AK57"/>
  <c r="AL57" s="1"/>
  <c r="AI57"/>
  <c r="AJ57" s="1"/>
  <c r="AG57"/>
  <c r="AH57" s="1"/>
  <c r="Z57"/>
  <c r="AB57" s="1"/>
  <c r="AC57" s="1"/>
  <c r="V57"/>
  <c r="X57" s="1"/>
  <c r="Y57" s="1"/>
  <c r="R57"/>
  <c r="S57" s="1"/>
  <c r="P57"/>
  <c r="L57"/>
  <c r="M57" s="1"/>
  <c r="J57"/>
  <c r="H57"/>
  <c r="AY56"/>
  <c r="AZ56" s="1"/>
  <c r="AU56"/>
  <c r="AV56" s="1"/>
  <c r="AQ56"/>
  <c r="AR56" s="1"/>
  <c r="AO56"/>
  <c r="AP56" s="1"/>
  <c r="AK56"/>
  <c r="AL56" s="1"/>
  <c r="AI56"/>
  <c r="AJ56" s="1"/>
  <c r="AG56"/>
  <c r="AH56" s="1"/>
  <c r="Z56"/>
  <c r="AB56" s="1"/>
  <c r="AC56" s="1"/>
  <c r="V56"/>
  <c r="X56" s="1"/>
  <c r="Y56" s="1"/>
  <c r="R56"/>
  <c r="S56" s="1"/>
  <c r="P56"/>
  <c r="L56"/>
  <c r="M56" s="1"/>
  <c r="J56"/>
  <c r="H56"/>
  <c r="AY55"/>
  <c r="AZ55" s="1"/>
  <c r="AU55"/>
  <c r="AV55" s="1"/>
  <c r="AQ55"/>
  <c r="AR55" s="1"/>
  <c r="AO55"/>
  <c r="AP55" s="1"/>
  <c r="AK55"/>
  <c r="AL55" s="1"/>
  <c r="AI55"/>
  <c r="AJ55" s="1"/>
  <c r="AG55"/>
  <c r="AH55" s="1"/>
  <c r="Z55"/>
  <c r="AB55" s="1"/>
  <c r="AC55" s="1"/>
  <c r="V55"/>
  <c r="X55" s="1"/>
  <c r="Y55" s="1"/>
  <c r="R55"/>
  <c r="S55" s="1"/>
  <c r="P55"/>
  <c r="L55"/>
  <c r="M55" s="1"/>
  <c r="J55"/>
  <c r="H55"/>
  <c r="AY54"/>
  <c r="AZ54" s="1"/>
  <c r="AU54"/>
  <c r="AV54" s="1"/>
  <c r="AQ54"/>
  <c r="AR54" s="1"/>
  <c r="AO54"/>
  <c r="AP54" s="1"/>
  <c r="AK54"/>
  <c r="AL54" s="1"/>
  <c r="AI54"/>
  <c r="AJ54" s="1"/>
  <c r="AG54"/>
  <c r="AH54" s="1"/>
  <c r="Z54"/>
  <c r="AB54" s="1"/>
  <c r="AC54" s="1"/>
  <c r="V54"/>
  <c r="X54" s="1"/>
  <c r="Y54" s="1"/>
  <c r="R54"/>
  <c r="S54" s="1"/>
  <c r="P54"/>
  <c r="L54"/>
  <c r="M54" s="1"/>
  <c r="J54"/>
  <c r="H54"/>
  <c r="AY53"/>
  <c r="AZ53" s="1"/>
  <c r="AU53"/>
  <c r="AV53" s="1"/>
  <c r="AQ53"/>
  <c r="AR53" s="1"/>
  <c r="AO53"/>
  <c r="AP53" s="1"/>
  <c r="AK53"/>
  <c r="AL53" s="1"/>
  <c r="AI53"/>
  <c r="AJ53" s="1"/>
  <c r="AG53"/>
  <c r="AH53" s="1"/>
  <c r="Z53"/>
  <c r="AB53" s="1"/>
  <c r="AC53" s="1"/>
  <c r="V53"/>
  <c r="X53" s="1"/>
  <c r="Y53" s="1"/>
  <c r="R53"/>
  <c r="S53" s="1"/>
  <c r="P53"/>
  <c r="L53"/>
  <c r="M53" s="1"/>
  <c r="J53"/>
  <c r="H53"/>
  <c r="AY52"/>
  <c r="AZ52" s="1"/>
  <c r="AU52"/>
  <c r="AV52" s="1"/>
  <c r="AQ52"/>
  <c r="AR52" s="1"/>
  <c r="AO52"/>
  <c r="AP52" s="1"/>
  <c r="AK52"/>
  <c r="AL52" s="1"/>
  <c r="AI52"/>
  <c r="AJ52" s="1"/>
  <c r="AG52"/>
  <c r="AH52" s="1"/>
  <c r="Z52"/>
  <c r="AB52" s="1"/>
  <c r="AC52" s="1"/>
  <c r="V52"/>
  <c r="X52" s="1"/>
  <c r="Y52" s="1"/>
  <c r="R52"/>
  <c r="S52" s="1"/>
  <c r="P52"/>
  <c r="L52"/>
  <c r="M52" s="1"/>
  <c r="J52"/>
  <c r="H52"/>
  <c r="AY51"/>
  <c r="AZ51" s="1"/>
  <c r="AU51"/>
  <c r="AV51" s="1"/>
  <c r="AQ51"/>
  <c r="AR51" s="1"/>
  <c r="AO51"/>
  <c r="AP51" s="1"/>
  <c r="AK51"/>
  <c r="AL51" s="1"/>
  <c r="AI51"/>
  <c r="AJ51" s="1"/>
  <c r="AG51"/>
  <c r="AH51" s="1"/>
  <c r="Z51"/>
  <c r="AB51" s="1"/>
  <c r="AC51" s="1"/>
  <c r="V51"/>
  <c r="X51" s="1"/>
  <c r="Y51" s="1"/>
  <c r="R51"/>
  <c r="S51" s="1"/>
  <c r="P51"/>
  <c r="L51"/>
  <c r="M51" s="1"/>
  <c r="J51"/>
  <c r="H51"/>
  <c r="AY50"/>
  <c r="AZ50" s="1"/>
  <c r="AU50"/>
  <c r="AV50" s="1"/>
  <c r="AQ50"/>
  <c r="AR50" s="1"/>
  <c r="AO50"/>
  <c r="AP50" s="1"/>
  <c r="AK50"/>
  <c r="AL50" s="1"/>
  <c r="AI50"/>
  <c r="AJ50" s="1"/>
  <c r="AG50"/>
  <c r="AH50" s="1"/>
  <c r="Z50"/>
  <c r="AB50" s="1"/>
  <c r="AC50" s="1"/>
  <c r="V50"/>
  <c r="X50" s="1"/>
  <c r="Y50" s="1"/>
  <c r="R50"/>
  <c r="S50" s="1"/>
  <c r="P50"/>
  <c r="L50"/>
  <c r="M50" s="1"/>
  <c r="J50"/>
  <c r="H50"/>
  <c r="AY49"/>
  <c r="AZ49" s="1"/>
  <c r="AU49"/>
  <c r="AW49" s="1"/>
  <c r="AX49" s="1"/>
  <c r="AQ49"/>
  <c r="AR49" s="1"/>
  <c r="AO49"/>
  <c r="AK49"/>
  <c r="AL49" s="1"/>
  <c r="AI49"/>
  <c r="AJ49" s="1"/>
  <c r="AG49"/>
  <c r="AH49" s="1"/>
  <c r="Z49"/>
  <c r="AB49" s="1"/>
  <c r="AC49" s="1"/>
  <c r="V49"/>
  <c r="X49" s="1"/>
  <c r="Y49" s="1"/>
  <c r="R49"/>
  <c r="S49" s="1"/>
  <c r="P49"/>
  <c r="L49"/>
  <c r="M49" s="1"/>
  <c r="J49"/>
  <c r="H49"/>
  <c r="AG13"/>
  <c r="Y222" i="2"/>
  <c r="Z222" s="1"/>
  <c r="AN222"/>
  <c r="AO222" s="1"/>
  <c r="Q223"/>
  <c r="R223" s="1"/>
  <c r="AH223"/>
  <c r="AI223" s="1"/>
  <c r="AX223"/>
  <c r="AY223" s="1"/>
  <c r="O224"/>
  <c r="AF224"/>
  <c r="AG224" s="1"/>
  <c r="AP224"/>
  <c r="AQ224" s="1"/>
  <c r="AJ225"/>
  <c r="AK225" s="1"/>
  <c r="AX225"/>
  <c r="AY225" s="1"/>
  <c r="AJ226"/>
  <c r="AK226" s="1"/>
  <c r="AX226"/>
  <c r="AY226" s="1"/>
  <c r="L227"/>
  <c r="O227"/>
  <c r="Q227"/>
  <c r="AF227"/>
  <c r="AG227" s="1"/>
  <c r="AP227"/>
  <c r="AQ227" s="1"/>
  <c r="Q228"/>
  <c r="AJ228"/>
  <c r="AK228" s="1"/>
  <c r="AX228"/>
  <c r="AY228" s="1"/>
  <c r="Q229"/>
  <c r="R229" s="1"/>
  <c r="AH229"/>
  <c r="AI229" s="1"/>
  <c r="AT229"/>
  <c r="AU229" s="1"/>
  <c r="O230"/>
  <c r="AF230"/>
  <c r="AG230" s="1"/>
  <c r="AP230"/>
  <c r="AQ230" s="1"/>
  <c r="G231"/>
  <c r="V231"/>
  <c r="AJ231"/>
  <c r="AK231" s="1"/>
  <c r="AX231"/>
  <c r="AY231" s="1"/>
  <c r="L232"/>
  <c r="Y232"/>
  <c r="Z232" s="1"/>
  <c r="AN232"/>
  <c r="AO232" s="1"/>
  <c r="G233"/>
  <c r="V233"/>
  <c r="AJ233"/>
  <c r="AK233" s="1"/>
  <c r="AX233"/>
  <c r="AY233" s="1"/>
  <c r="AT221"/>
  <c r="AH221"/>
  <c r="Q221"/>
  <c r="G221"/>
  <c r="G190"/>
  <c r="O190"/>
  <c r="Q190"/>
  <c r="R190" s="1"/>
  <c r="U190"/>
  <c r="V190" s="1"/>
  <c r="Y190"/>
  <c r="Z190" s="1"/>
  <c r="AF190"/>
  <c r="AG190" s="1"/>
  <c r="AH190"/>
  <c r="AI190" s="1"/>
  <c r="AJ190"/>
  <c r="AK190" s="1"/>
  <c r="AN190"/>
  <c r="AO190" s="1"/>
  <c r="AP190"/>
  <c r="AQ190" s="1"/>
  <c r="AT190"/>
  <c r="AU190" s="1"/>
  <c r="AX190"/>
  <c r="AY190" s="1"/>
  <c r="G191"/>
  <c r="L191"/>
  <c r="Q191"/>
  <c r="R191" s="1"/>
  <c r="U191"/>
  <c r="V191" s="1"/>
  <c r="Y191"/>
  <c r="Z191" s="1"/>
  <c r="AF191"/>
  <c r="AG191" s="1"/>
  <c r="AH191"/>
  <c r="AI191" s="1"/>
  <c r="AJ191"/>
  <c r="AK191" s="1"/>
  <c r="AN191"/>
  <c r="AO191" s="1"/>
  <c r="AP191"/>
  <c r="AQ191" s="1"/>
  <c r="AT191"/>
  <c r="AU191" s="1"/>
  <c r="AX191"/>
  <c r="AY191" s="1"/>
  <c r="G192"/>
  <c r="L192"/>
  <c r="O192"/>
  <c r="Q192"/>
  <c r="R192" s="1"/>
  <c r="U192"/>
  <c r="V192" s="1"/>
  <c r="Y192"/>
  <c r="Z192" s="1"/>
  <c r="AF192"/>
  <c r="AG192" s="1"/>
  <c r="AH192"/>
  <c r="AI192" s="1"/>
  <c r="AJ192"/>
  <c r="AK192" s="1"/>
  <c r="AN192"/>
  <c r="AO192" s="1"/>
  <c r="AP192"/>
  <c r="AQ192" s="1"/>
  <c r="AT192"/>
  <c r="AU192" s="1"/>
  <c r="AX192"/>
  <c r="AY192" s="1"/>
  <c r="G193"/>
  <c r="Q193"/>
  <c r="R193" s="1"/>
  <c r="Y193"/>
  <c r="Z193" s="1"/>
  <c r="AH193"/>
  <c r="AI193" s="1"/>
  <c r="AN193"/>
  <c r="AO193" s="1"/>
  <c r="AP193"/>
  <c r="AQ193" s="1"/>
  <c r="AT193"/>
  <c r="AU193" s="1"/>
  <c r="AX193"/>
  <c r="AY193" s="1"/>
  <c r="G194"/>
  <c r="L194"/>
  <c r="O194"/>
  <c r="Q194"/>
  <c r="R194" s="1"/>
  <c r="U194"/>
  <c r="V194" s="1"/>
  <c r="Y194"/>
  <c r="Z194" s="1"/>
  <c r="AF194"/>
  <c r="AG194" s="1"/>
  <c r="AH194"/>
  <c r="AI194" s="1"/>
  <c r="AJ194"/>
  <c r="AK194" s="1"/>
  <c r="AN194"/>
  <c r="AO194" s="1"/>
  <c r="AP194"/>
  <c r="AQ194" s="1"/>
  <c r="AT194"/>
  <c r="AU194" s="1"/>
  <c r="AX194"/>
  <c r="AY194" s="1"/>
  <c r="G195"/>
  <c r="Q195"/>
  <c r="R195" s="1"/>
  <c r="U195"/>
  <c r="V195" s="1"/>
  <c r="AF195"/>
  <c r="AG195" s="1"/>
  <c r="AJ195"/>
  <c r="AK195" s="1"/>
  <c r="AP195"/>
  <c r="AQ195" s="1"/>
  <c r="AX195"/>
  <c r="AY195" s="1"/>
  <c r="G196"/>
  <c r="O196"/>
  <c r="U196"/>
  <c r="V196" s="1"/>
  <c r="AF196"/>
  <c r="AG196" s="1"/>
  <c r="AJ196"/>
  <c r="AK196" s="1"/>
  <c r="AP196"/>
  <c r="AQ196" s="1"/>
  <c r="AX196"/>
  <c r="AY196" s="1"/>
  <c r="L197"/>
  <c r="O197"/>
  <c r="Q197"/>
  <c r="R197" s="1"/>
  <c r="U197"/>
  <c r="V197" s="1"/>
  <c r="Y197"/>
  <c r="Z197" s="1"/>
  <c r="AF197"/>
  <c r="AG197" s="1"/>
  <c r="AH197"/>
  <c r="AI197" s="1"/>
  <c r="AJ197"/>
  <c r="AK197" s="1"/>
  <c r="AN197"/>
  <c r="AO197" s="1"/>
  <c r="AP197"/>
  <c r="AQ197" s="1"/>
  <c r="AT197"/>
  <c r="AU197" s="1"/>
  <c r="AX197"/>
  <c r="AY197" s="1"/>
  <c r="G198"/>
  <c r="U198"/>
  <c r="V198" s="1"/>
  <c r="AF198"/>
  <c r="AG198" s="1"/>
  <c r="AJ198"/>
  <c r="AK198" s="1"/>
  <c r="AP198"/>
  <c r="AQ198" s="1"/>
  <c r="AX198"/>
  <c r="AY198" s="1"/>
  <c r="L199"/>
  <c r="U199"/>
  <c r="V199" s="1"/>
  <c r="AF199"/>
  <c r="AG199" s="1"/>
  <c r="AJ199"/>
  <c r="AK199" s="1"/>
  <c r="AP199"/>
  <c r="AQ199" s="1"/>
  <c r="AX199"/>
  <c r="AY199" s="1"/>
  <c r="Q200"/>
  <c r="R200" s="1"/>
  <c r="U200"/>
  <c r="V200" s="1"/>
  <c r="Y200"/>
  <c r="Z200" s="1"/>
  <c r="AF200"/>
  <c r="AG200" s="1"/>
  <c r="AH200"/>
  <c r="AI200" s="1"/>
  <c r="AJ200"/>
  <c r="AK200" s="1"/>
  <c r="AN200"/>
  <c r="AO200" s="1"/>
  <c r="AP200"/>
  <c r="AQ200" s="1"/>
  <c r="AT200"/>
  <c r="AU200" s="1"/>
  <c r="AX200"/>
  <c r="AY200" s="1"/>
  <c r="G201"/>
  <c r="Q201"/>
  <c r="R201" s="1"/>
  <c r="U201"/>
  <c r="V201" s="1"/>
  <c r="Y201"/>
  <c r="Z201" s="1"/>
  <c r="AF201"/>
  <c r="AG201" s="1"/>
  <c r="AH201"/>
  <c r="AI201" s="1"/>
  <c r="AJ201"/>
  <c r="AK201" s="1"/>
  <c r="AN201"/>
  <c r="AO201" s="1"/>
  <c r="AP201"/>
  <c r="AQ201" s="1"/>
  <c r="AT201"/>
  <c r="AU201" s="1"/>
  <c r="AX201"/>
  <c r="AY201" s="1"/>
  <c r="G202"/>
  <c r="Q202"/>
  <c r="R202" s="1"/>
  <c r="U202"/>
  <c r="V202" s="1"/>
  <c r="Y202"/>
  <c r="Z202" s="1"/>
  <c r="AF202"/>
  <c r="AG202" s="1"/>
  <c r="AH202"/>
  <c r="AI202" s="1"/>
  <c r="AJ202"/>
  <c r="AK202" s="1"/>
  <c r="AN202"/>
  <c r="AO202" s="1"/>
  <c r="AP202"/>
  <c r="AQ202" s="1"/>
  <c r="AT202"/>
  <c r="AU202" s="1"/>
  <c r="AX202"/>
  <c r="AY202" s="1"/>
  <c r="AX189"/>
  <c r="AT189"/>
  <c r="AP189"/>
  <c r="AN189"/>
  <c r="AJ189"/>
  <c r="AH189"/>
  <c r="AF189"/>
  <c r="Y189"/>
  <c r="U189"/>
  <c r="Q189"/>
  <c r="O189"/>
  <c r="K189"/>
  <c r="I189"/>
  <c r="G189"/>
  <c r="G158"/>
  <c r="L158"/>
  <c r="O158"/>
  <c r="Q158"/>
  <c r="R158" s="1"/>
  <c r="Y158"/>
  <c r="Z158" s="1"/>
  <c r="AF158"/>
  <c r="AG158" s="1"/>
  <c r="AH158"/>
  <c r="AI158" s="1"/>
  <c r="AJ158"/>
  <c r="AK158" s="1"/>
  <c r="AN158"/>
  <c r="AO158" s="1"/>
  <c r="AP158"/>
  <c r="AQ158" s="1"/>
  <c r="AT158"/>
  <c r="AU158" s="1"/>
  <c r="AX158"/>
  <c r="AY158" s="1"/>
  <c r="G159"/>
  <c r="L159"/>
  <c r="O159"/>
  <c r="Q159"/>
  <c r="Y159"/>
  <c r="AF159"/>
  <c r="AG159" s="1"/>
  <c r="AH159"/>
  <c r="AI159" s="1"/>
  <c r="AJ159"/>
  <c r="AK159" s="1"/>
  <c r="AN159"/>
  <c r="AO159" s="1"/>
  <c r="AP159"/>
  <c r="AQ159" s="1"/>
  <c r="AT159"/>
  <c r="AU159" s="1"/>
  <c r="AX159"/>
  <c r="AY159" s="1"/>
  <c r="G160"/>
  <c r="L160"/>
  <c r="O160"/>
  <c r="Q160"/>
  <c r="Y160"/>
  <c r="AF160"/>
  <c r="AG160" s="1"/>
  <c r="AH160"/>
  <c r="AI160" s="1"/>
  <c r="AJ160"/>
  <c r="AK160" s="1"/>
  <c r="AN160"/>
  <c r="AO160" s="1"/>
  <c r="AP160"/>
  <c r="AQ160" s="1"/>
  <c r="AT160"/>
  <c r="AU160" s="1"/>
  <c r="AX160"/>
  <c r="AY160" s="1"/>
  <c r="G161"/>
  <c r="O161"/>
  <c r="Q161"/>
  <c r="Y161"/>
  <c r="AF161"/>
  <c r="AG161" s="1"/>
  <c r="AH161"/>
  <c r="AI161" s="1"/>
  <c r="AJ161"/>
  <c r="AK161" s="1"/>
  <c r="AN161"/>
  <c r="AO161" s="1"/>
  <c r="AP161"/>
  <c r="AQ161" s="1"/>
  <c r="AT161"/>
  <c r="AU161" s="1"/>
  <c r="AX161"/>
  <c r="AY161" s="1"/>
  <c r="G162"/>
  <c r="O162"/>
  <c r="Q162"/>
  <c r="Y162"/>
  <c r="AF162"/>
  <c r="AG162" s="1"/>
  <c r="AH162"/>
  <c r="AI162" s="1"/>
  <c r="AJ162"/>
  <c r="AK162" s="1"/>
  <c r="AN162"/>
  <c r="AO162" s="1"/>
  <c r="AP162"/>
  <c r="AQ162" s="1"/>
  <c r="AT162"/>
  <c r="AU162" s="1"/>
  <c r="AX162"/>
  <c r="AY162" s="1"/>
  <c r="G163"/>
  <c r="O163"/>
  <c r="Q163"/>
  <c r="Y163"/>
  <c r="AF163"/>
  <c r="AG163" s="1"/>
  <c r="AH163"/>
  <c r="AI163" s="1"/>
  <c r="AJ163"/>
  <c r="AK163" s="1"/>
  <c r="AN163"/>
  <c r="AO163" s="1"/>
  <c r="AP163"/>
  <c r="AQ163" s="1"/>
  <c r="AT163"/>
  <c r="AU163" s="1"/>
  <c r="AX163"/>
  <c r="AY163" s="1"/>
  <c r="G164"/>
  <c r="O164"/>
  <c r="Q164"/>
  <c r="Y164"/>
  <c r="AF164"/>
  <c r="AG164" s="1"/>
  <c r="AH164"/>
  <c r="AI164" s="1"/>
  <c r="AJ164"/>
  <c r="AK164" s="1"/>
  <c r="AN164"/>
  <c r="AO164" s="1"/>
  <c r="AP164"/>
  <c r="AQ164" s="1"/>
  <c r="AT164"/>
  <c r="AU164" s="1"/>
  <c r="AX164"/>
  <c r="AY164" s="1"/>
  <c r="G165"/>
  <c r="O165"/>
  <c r="Q165"/>
  <c r="Y165"/>
  <c r="AF165"/>
  <c r="AG165" s="1"/>
  <c r="AH165"/>
  <c r="AI165" s="1"/>
  <c r="AJ165"/>
  <c r="AK165" s="1"/>
  <c r="AN165"/>
  <c r="AO165" s="1"/>
  <c r="AP165"/>
  <c r="AQ165" s="1"/>
  <c r="AT165"/>
  <c r="AU165" s="1"/>
  <c r="AX165"/>
  <c r="AY165" s="1"/>
  <c r="G166"/>
  <c r="O166"/>
  <c r="Q166"/>
  <c r="R166" s="1"/>
  <c r="Y166"/>
  <c r="Z166" s="1"/>
  <c r="AF166"/>
  <c r="AH166"/>
  <c r="AI166" s="1"/>
  <c r="AJ166"/>
  <c r="AK166" s="1"/>
  <c r="AN166"/>
  <c r="AO166" s="1"/>
  <c r="AP166"/>
  <c r="AQ166" s="1"/>
  <c r="AT166"/>
  <c r="AU166" s="1"/>
  <c r="AX166"/>
  <c r="AY166" s="1"/>
  <c r="G167"/>
  <c r="O167"/>
  <c r="Q167"/>
  <c r="R167" s="1"/>
  <c r="Y167"/>
  <c r="Z167" s="1"/>
  <c r="AF167"/>
  <c r="AG167" s="1"/>
  <c r="AH167"/>
  <c r="AI167" s="1"/>
  <c r="AJ167"/>
  <c r="AK167" s="1"/>
  <c r="AN167"/>
  <c r="AO167" s="1"/>
  <c r="AP167"/>
  <c r="AT167"/>
  <c r="AX167"/>
  <c r="G168"/>
  <c r="O168"/>
  <c r="Q168"/>
  <c r="R168" s="1"/>
  <c r="Y168"/>
  <c r="Z168" s="1"/>
  <c r="AF168"/>
  <c r="AG168" s="1"/>
  <c r="AH168"/>
  <c r="AI168" s="1"/>
  <c r="AJ168"/>
  <c r="AK168" s="1"/>
  <c r="AN168"/>
  <c r="AO168" s="1"/>
  <c r="AP168"/>
  <c r="AQ168" s="1"/>
  <c r="AT168"/>
  <c r="AU168" s="1"/>
  <c r="AX168"/>
  <c r="AY168" s="1"/>
  <c r="G169"/>
  <c r="O169"/>
  <c r="Q169"/>
  <c r="R169" s="1"/>
  <c r="Y169"/>
  <c r="Z169" s="1"/>
  <c r="AF169"/>
  <c r="AG169" s="1"/>
  <c r="AH169"/>
  <c r="AI169" s="1"/>
  <c r="AJ169"/>
  <c r="AK169" s="1"/>
  <c r="AN169"/>
  <c r="AO169" s="1"/>
  <c r="AP169"/>
  <c r="AQ169" s="1"/>
  <c r="AT169"/>
  <c r="AU169" s="1"/>
  <c r="AX169"/>
  <c r="AY169" s="1"/>
  <c r="G170"/>
  <c r="L170"/>
  <c r="O170"/>
  <c r="Q170"/>
  <c r="R170" s="1"/>
  <c r="Y170"/>
  <c r="Z170" s="1"/>
  <c r="AF170"/>
  <c r="AG170" s="1"/>
  <c r="AH170"/>
  <c r="AI170" s="1"/>
  <c r="AJ170"/>
  <c r="AK170" s="1"/>
  <c r="AN170"/>
  <c r="AO170" s="1"/>
  <c r="AP170"/>
  <c r="AQ170" s="1"/>
  <c r="AT170"/>
  <c r="AU170" s="1"/>
  <c r="AX170"/>
  <c r="AY170" s="1"/>
  <c r="G171"/>
  <c r="L171"/>
  <c r="O171"/>
  <c r="Q171"/>
  <c r="R171" s="1"/>
  <c r="V171"/>
  <c r="Y171"/>
  <c r="Z171" s="1"/>
  <c r="AF171"/>
  <c r="AG171" s="1"/>
  <c r="AH171"/>
  <c r="AI171" s="1"/>
  <c r="AJ171"/>
  <c r="AK171" s="1"/>
  <c r="AN171"/>
  <c r="AO171" s="1"/>
  <c r="AP171"/>
  <c r="AQ171" s="1"/>
  <c r="AT171"/>
  <c r="AU171" s="1"/>
  <c r="AX171"/>
  <c r="AY171" s="1"/>
  <c r="AX157"/>
  <c r="AT157"/>
  <c r="AP157"/>
  <c r="AN157"/>
  <c r="AJ157"/>
  <c r="AH157"/>
  <c r="AF157"/>
  <c r="Y157"/>
  <c r="U157"/>
  <c r="Q157"/>
  <c r="O157"/>
  <c r="K157"/>
  <c r="I157"/>
  <c r="G157"/>
  <c r="G127"/>
  <c r="L127"/>
  <c r="O127"/>
  <c r="Q127"/>
  <c r="R127" s="1"/>
  <c r="U127"/>
  <c r="V127" s="1"/>
  <c r="Y127"/>
  <c r="Z127" s="1"/>
  <c r="AF127"/>
  <c r="AG127" s="1"/>
  <c r="AH127"/>
  <c r="AI127" s="1"/>
  <c r="AJ127"/>
  <c r="AK127" s="1"/>
  <c r="AN127"/>
  <c r="AO127" s="1"/>
  <c r="AP127"/>
  <c r="AQ127" s="1"/>
  <c r="AT127"/>
  <c r="AU127" s="1"/>
  <c r="AX127"/>
  <c r="AY127" s="1"/>
  <c r="G128"/>
  <c r="O128"/>
  <c r="Q128"/>
  <c r="R128" s="1"/>
  <c r="U128"/>
  <c r="V128" s="1"/>
  <c r="Y128"/>
  <c r="Z128" s="1"/>
  <c r="AF128"/>
  <c r="AG128" s="1"/>
  <c r="AH128"/>
  <c r="AI128" s="1"/>
  <c r="AJ128"/>
  <c r="AK128" s="1"/>
  <c r="AN128"/>
  <c r="AO128" s="1"/>
  <c r="AP128"/>
  <c r="AQ128" s="1"/>
  <c r="AT128"/>
  <c r="AU128" s="1"/>
  <c r="AX128"/>
  <c r="AY128" s="1"/>
  <c r="G129"/>
  <c r="L129"/>
  <c r="O129"/>
  <c r="Q129"/>
  <c r="R129" s="1"/>
  <c r="U129"/>
  <c r="V129" s="1"/>
  <c r="Y129"/>
  <c r="Z129" s="1"/>
  <c r="AF129"/>
  <c r="AG129" s="1"/>
  <c r="AH129"/>
  <c r="AI129" s="1"/>
  <c r="AJ129"/>
  <c r="AK129" s="1"/>
  <c r="AN129"/>
  <c r="AO129" s="1"/>
  <c r="AP129"/>
  <c r="AQ129" s="1"/>
  <c r="AT129"/>
  <c r="AU129" s="1"/>
  <c r="AX129"/>
  <c r="AY129" s="1"/>
  <c r="G130"/>
  <c r="O130"/>
  <c r="Q130"/>
  <c r="R130" s="1"/>
  <c r="U130"/>
  <c r="V130" s="1"/>
  <c r="Y130"/>
  <c r="Z130" s="1"/>
  <c r="AF130"/>
  <c r="AG130" s="1"/>
  <c r="AH130"/>
  <c r="AI130" s="1"/>
  <c r="AJ130"/>
  <c r="AK130" s="1"/>
  <c r="AN130"/>
  <c r="AO130" s="1"/>
  <c r="AP130"/>
  <c r="AQ130" s="1"/>
  <c r="AT130"/>
  <c r="AU130" s="1"/>
  <c r="AX130"/>
  <c r="AY130" s="1"/>
  <c r="G131"/>
  <c r="L131"/>
  <c r="O131"/>
  <c r="Q131"/>
  <c r="R131" s="1"/>
  <c r="U131"/>
  <c r="V131" s="1"/>
  <c r="Y131"/>
  <c r="Z131" s="1"/>
  <c r="AF131"/>
  <c r="AG131" s="1"/>
  <c r="AH131"/>
  <c r="AI131" s="1"/>
  <c r="AJ131"/>
  <c r="AK131" s="1"/>
  <c r="AN131"/>
  <c r="AO131" s="1"/>
  <c r="AP131"/>
  <c r="AQ131" s="1"/>
  <c r="AT131"/>
  <c r="AU131" s="1"/>
  <c r="AX131"/>
  <c r="AY131" s="1"/>
  <c r="G132"/>
  <c r="M132" s="1"/>
  <c r="O132"/>
  <c r="Q132"/>
  <c r="R132" s="1"/>
  <c r="U132"/>
  <c r="V132" s="1"/>
  <c r="Y132"/>
  <c r="Z132" s="1"/>
  <c r="AF132"/>
  <c r="AG132" s="1"/>
  <c r="AH132"/>
  <c r="AI132" s="1"/>
  <c r="AJ132"/>
  <c r="AK132" s="1"/>
  <c r="AN132"/>
  <c r="AO132" s="1"/>
  <c r="AP132"/>
  <c r="AQ132" s="1"/>
  <c r="AT132"/>
  <c r="AU132" s="1"/>
  <c r="AX132"/>
  <c r="AY132" s="1"/>
  <c r="G133"/>
  <c r="L133"/>
  <c r="Q133"/>
  <c r="R133" s="1"/>
  <c r="U133"/>
  <c r="V133" s="1"/>
  <c r="Y133"/>
  <c r="Z133" s="1"/>
  <c r="AF133"/>
  <c r="AG133" s="1"/>
  <c r="AJ133"/>
  <c r="AK133" s="1"/>
  <c r="AP133"/>
  <c r="AQ133" s="1"/>
  <c r="AX133"/>
  <c r="AY133" s="1"/>
  <c r="G134"/>
  <c r="L134"/>
  <c r="Q134"/>
  <c r="R134" s="1"/>
  <c r="U134"/>
  <c r="V134" s="1"/>
  <c r="Y134"/>
  <c r="Z134" s="1"/>
  <c r="AF134"/>
  <c r="AG134" s="1"/>
  <c r="AH134"/>
  <c r="AI134" s="1"/>
  <c r="AJ134"/>
  <c r="AK134" s="1"/>
  <c r="AN134"/>
  <c r="AO134" s="1"/>
  <c r="AP134"/>
  <c r="AQ134" s="1"/>
  <c r="AT134"/>
  <c r="AU134" s="1"/>
  <c r="AX134"/>
  <c r="AY134" s="1"/>
  <c r="G135"/>
  <c r="L135"/>
  <c r="Q135"/>
  <c r="R135" s="1"/>
  <c r="U135"/>
  <c r="V135" s="1"/>
  <c r="Y135"/>
  <c r="Z135" s="1"/>
  <c r="AF135"/>
  <c r="AG135" s="1"/>
  <c r="AH135"/>
  <c r="AI135" s="1"/>
  <c r="AJ135"/>
  <c r="AK135" s="1"/>
  <c r="AN135"/>
  <c r="AO135" s="1"/>
  <c r="AP135"/>
  <c r="AQ135" s="1"/>
  <c r="AT135"/>
  <c r="AU135" s="1"/>
  <c r="AX135"/>
  <c r="AY135" s="1"/>
  <c r="G136"/>
  <c r="Q136"/>
  <c r="R136" s="1"/>
  <c r="U136"/>
  <c r="V136" s="1"/>
  <c r="Y136"/>
  <c r="Z136" s="1"/>
  <c r="AF136"/>
  <c r="AG136" s="1"/>
  <c r="AH136"/>
  <c r="AI136" s="1"/>
  <c r="AJ136"/>
  <c r="AK136" s="1"/>
  <c r="AN136"/>
  <c r="AO136" s="1"/>
  <c r="AP136"/>
  <c r="AQ136" s="1"/>
  <c r="AT136"/>
  <c r="AU136" s="1"/>
  <c r="AX136"/>
  <c r="AY136" s="1"/>
  <c r="G97"/>
  <c r="O97"/>
  <c r="Q97"/>
  <c r="R97" s="1"/>
  <c r="V97"/>
  <c r="Y97"/>
  <c r="Z97" s="1"/>
  <c r="AF97"/>
  <c r="AG97" s="1"/>
  <c r="AH97"/>
  <c r="AI97" s="1"/>
  <c r="AJ97"/>
  <c r="AK97" s="1"/>
  <c r="AN97"/>
  <c r="AO97" s="1"/>
  <c r="AP97"/>
  <c r="AQ97" s="1"/>
  <c r="AT97"/>
  <c r="AU97" s="1"/>
  <c r="AX97"/>
  <c r="AY97" s="1"/>
  <c r="G98"/>
  <c r="L98"/>
  <c r="O98"/>
  <c r="Q98"/>
  <c r="R98" s="1"/>
  <c r="V98"/>
  <c r="Y98"/>
  <c r="Z98" s="1"/>
  <c r="AF98"/>
  <c r="AG98" s="1"/>
  <c r="AH98"/>
  <c r="AI98" s="1"/>
  <c r="AJ98"/>
  <c r="AK98" s="1"/>
  <c r="AN98"/>
  <c r="AO98" s="1"/>
  <c r="AP98"/>
  <c r="AQ98" s="1"/>
  <c r="AT98"/>
  <c r="AU98" s="1"/>
  <c r="AX98"/>
  <c r="AY98" s="1"/>
  <c r="G99"/>
  <c r="O99"/>
  <c r="Q99"/>
  <c r="R99" s="1"/>
  <c r="V99"/>
  <c r="Y99"/>
  <c r="Z99" s="1"/>
  <c r="AF99"/>
  <c r="AG99" s="1"/>
  <c r="AH99"/>
  <c r="AI99" s="1"/>
  <c r="AJ99"/>
  <c r="AK99" s="1"/>
  <c r="AN99"/>
  <c r="AO99" s="1"/>
  <c r="AP99"/>
  <c r="AQ99" s="1"/>
  <c r="AT99"/>
  <c r="AU99" s="1"/>
  <c r="AX99"/>
  <c r="AY99" s="1"/>
  <c r="G100"/>
  <c r="L100"/>
  <c r="O100"/>
  <c r="Q100"/>
  <c r="R100" s="1"/>
  <c r="V100"/>
  <c r="Y100"/>
  <c r="Z100" s="1"/>
  <c r="AF100"/>
  <c r="AG100" s="1"/>
  <c r="AH100"/>
  <c r="AI100" s="1"/>
  <c r="AJ100"/>
  <c r="AK100" s="1"/>
  <c r="AN100"/>
  <c r="AO100" s="1"/>
  <c r="AP100"/>
  <c r="AQ100" s="1"/>
  <c r="AT100"/>
  <c r="AU100" s="1"/>
  <c r="AX100"/>
  <c r="AY100" s="1"/>
  <c r="G101"/>
  <c r="O101"/>
  <c r="Q101"/>
  <c r="R101" s="1"/>
  <c r="V101"/>
  <c r="Y101"/>
  <c r="Z101" s="1"/>
  <c r="AF101"/>
  <c r="AG101" s="1"/>
  <c r="AH101"/>
  <c r="AI101" s="1"/>
  <c r="AJ101"/>
  <c r="AK101" s="1"/>
  <c r="AN101"/>
  <c r="AO101" s="1"/>
  <c r="AP101"/>
  <c r="AQ101" s="1"/>
  <c r="AT101"/>
  <c r="AU101" s="1"/>
  <c r="AX101"/>
  <c r="AY101" s="1"/>
  <c r="G102"/>
  <c r="L102"/>
  <c r="O102"/>
  <c r="Q102"/>
  <c r="R102" s="1"/>
  <c r="V102"/>
  <c r="Y102"/>
  <c r="Z102" s="1"/>
  <c r="AF102"/>
  <c r="AG102" s="1"/>
  <c r="AH102"/>
  <c r="AI102" s="1"/>
  <c r="AJ102"/>
  <c r="AK102" s="1"/>
  <c r="AN102"/>
  <c r="AO102" s="1"/>
  <c r="AP102"/>
  <c r="AQ102" s="1"/>
  <c r="AT102"/>
  <c r="AU102" s="1"/>
  <c r="AX102"/>
  <c r="AY102" s="1"/>
  <c r="G103"/>
  <c r="O103"/>
  <c r="Q103"/>
  <c r="R103" s="1"/>
  <c r="V103"/>
  <c r="Y103"/>
  <c r="Z103" s="1"/>
  <c r="AF103"/>
  <c r="AG103" s="1"/>
  <c r="AH103"/>
  <c r="AI103" s="1"/>
  <c r="AJ103"/>
  <c r="AK103" s="1"/>
  <c r="AN103"/>
  <c r="AO103" s="1"/>
  <c r="AP103"/>
  <c r="AQ103" s="1"/>
  <c r="AT103"/>
  <c r="AU103" s="1"/>
  <c r="AX103"/>
  <c r="AY103" s="1"/>
  <c r="G104"/>
  <c r="L104"/>
  <c r="O104"/>
  <c r="Q104"/>
  <c r="R104" s="1"/>
  <c r="V104"/>
  <c r="Y104"/>
  <c r="Z104" s="1"/>
  <c r="AF104"/>
  <c r="AG104" s="1"/>
  <c r="AH104"/>
  <c r="AI104" s="1"/>
  <c r="AJ104"/>
  <c r="AK104" s="1"/>
  <c r="AN104"/>
  <c r="AO104" s="1"/>
  <c r="AP104"/>
  <c r="AQ104" s="1"/>
  <c r="AT104"/>
  <c r="AU104" s="1"/>
  <c r="AX104"/>
  <c r="AY104" s="1"/>
  <c r="G105"/>
  <c r="O105"/>
  <c r="Q105"/>
  <c r="R105" s="1"/>
  <c r="V105"/>
  <c r="Y105"/>
  <c r="Z105" s="1"/>
  <c r="AF105"/>
  <c r="AG105" s="1"/>
  <c r="AH105"/>
  <c r="AI105" s="1"/>
  <c r="AJ105"/>
  <c r="AK105" s="1"/>
  <c r="AN105"/>
  <c r="AO105" s="1"/>
  <c r="AP105"/>
  <c r="AQ105" s="1"/>
  <c r="AT105"/>
  <c r="AU105" s="1"/>
  <c r="AX105"/>
  <c r="AY105" s="1"/>
  <c r="G106"/>
  <c r="O106"/>
  <c r="Q106"/>
  <c r="Y106"/>
  <c r="AF106"/>
  <c r="AG106" s="1"/>
  <c r="AH106"/>
  <c r="AI106" s="1"/>
  <c r="AJ106"/>
  <c r="AK106" s="1"/>
  <c r="AN106"/>
  <c r="AO106" s="1"/>
  <c r="AP106"/>
  <c r="AQ106" s="1"/>
  <c r="AT106"/>
  <c r="AU106" s="1"/>
  <c r="AX106"/>
  <c r="AY106" s="1"/>
  <c r="G107"/>
  <c r="M107" s="1"/>
  <c r="L107"/>
  <c r="O107"/>
  <c r="Q107"/>
  <c r="Y107"/>
  <c r="AF107"/>
  <c r="AG107" s="1"/>
  <c r="AH107"/>
  <c r="AI107" s="1"/>
  <c r="AJ107"/>
  <c r="AK107" s="1"/>
  <c r="AN107"/>
  <c r="AO107" s="1"/>
  <c r="AP107"/>
  <c r="AQ107" s="1"/>
  <c r="AT107"/>
  <c r="AU107" s="1"/>
  <c r="AX107"/>
  <c r="AY107" s="1"/>
  <c r="G108"/>
  <c r="M108" s="1"/>
  <c r="O108"/>
  <c r="Q108"/>
  <c r="Y108"/>
  <c r="AF108"/>
  <c r="AG108" s="1"/>
  <c r="AH108"/>
  <c r="AI108" s="1"/>
  <c r="AJ108"/>
  <c r="AK108" s="1"/>
  <c r="AN108"/>
  <c r="AO108" s="1"/>
  <c r="AP108"/>
  <c r="AQ108" s="1"/>
  <c r="AT108"/>
  <c r="AU108" s="1"/>
  <c r="AX108"/>
  <c r="AY108" s="1"/>
  <c r="G109"/>
  <c r="L109"/>
  <c r="O109"/>
  <c r="Q109"/>
  <c r="Y109"/>
  <c r="AF109"/>
  <c r="AG109" s="1"/>
  <c r="AH109"/>
  <c r="AI109" s="1"/>
  <c r="AJ109"/>
  <c r="AK109" s="1"/>
  <c r="AN109"/>
  <c r="AO109" s="1"/>
  <c r="AP109"/>
  <c r="AQ109" s="1"/>
  <c r="AT109"/>
  <c r="AU109" s="1"/>
  <c r="AX109"/>
  <c r="AY109" s="1"/>
  <c r="G110"/>
  <c r="L110"/>
  <c r="O110"/>
  <c r="Q110"/>
  <c r="Y110"/>
  <c r="AF110"/>
  <c r="AG110" s="1"/>
  <c r="AH110"/>
  <c r="AI110" s="1"/>
  <c r="AJ110"/>
  <c r="AK110" s="1"/>
  <c r="AN110"/>
  <c r="AO110" s="1"/>
  <c r="AP110"/>
  <c r="AQ110" s="1"/>
  <c r="AT110"/>
  <c r="AU110" s="1"/>
  <c r="AX110"/>
  <c r="AY110" s="1"/>
  <c r="G111"/>
  <c r="O111"/>
  <c r="Q111"/>
  <c r="Y111"/>
  <c r="AF111"/>
  <c r="AG111" s="1"/>
  <c r="AH111"/>
  <c r="AI111" s="1"/>
  <c r="AJ111"/>
  <c r="AK111" s="1"/>
  <c r="AN111"/>
  <c r="AO111" s="1"/>
  <c r="AP111"/>
  <c r="AQ111" s="1"/>
  <c r="AT111"/>
  <c r="AU111" s="1"/>
  <c r="AX111"/>
  <c r="AY111" s="1"/>
  <c r="AX96"/>
  <c r="AT96"/>
  <c r="AP96"/>
  <c r="AN96"/>
  <c r="AJ96"/>
  <c r="AH96"/>
  <c r="AF96"/>
  <c r="Y96"/>
  <c r="U96"/>
  <c r="Q96"/>
  <c r="O96"/>
  <c r="K96"/>
  <c r="I96"/>
  <c r="G96"/>
  <c r="H16" i="1"/>
  <c r="H12" i="12" s="1"/>
  <c r="H17" i="1"/>
  <c r="H13" i="12" s="1"/>
  <c r="H18" i="1"/>
  <c r="H14" i="12" s="1"/>
  <c r="H19" i="1"/>
  <c r="H15" i="12" s="1"/>
  <c r="H20" i="1"/>
  <c r="H16" i="12" s="1"/>
  <c r="H21" i="1"/>
  <c r="H17" i="12" s="1"/>
  <c r="H22" i="1"/>
  <c r="H18" i="12" s="1"/>
  <c r="H23" i="1"/>
  <c r="H19" i="12" s="1"/>
  <c r="H24" i="1"/>
  <c r="H20" i="12" s="1"/>
  <c r="H25" i="1"/>
  <c r="G38" i="2" s="1"/>
  <c r="H26" i="1"/>
  <c r="H22" i="12" s="1"/>
  <c r="H27" i="1"/>
  <c r="G40" i="2" s="1"/>
  <c r="H28" i="1"/>
  <c r="H24" i="12" s="1"/>
  <c r="H29" i="1"/>
  <c r="H25" i="12" s="1"/>
  <c r="H30" i="1"/>
  <c r="H26" i="12" s="1"/>
  <c r="H31" i="1"/>
  <c r="H27" i="12" s="1"/>
  <c r="H32" i="1"/>
  <c r="H28" i="12" s="1"/>
  <c r="H33" i="1"/>
  <c r="G46" i="2" s="1"/>
  <c r="H34" i="1"/>
  <c r="H30" i="12" s="1"/>
  <c r="H35" i="1"/>
  <c r="G48" i="2" s="1"/>
  <c r="H36" i="1"/>
  <c r="G49" i="2" s="1"/>
  <c r="H37" i="1"/>
  <c r="H33" i="12" s="1"/>
  <c r="H38" i="1"/>
  <c r="H34" i="12" s="1"/>
  <c r="H39" i="1"/>
  <c r="G52" i="2" s="1"/>
  <c r="H40" i="1"/>
  <c r="H36" i="12" s="1"/>
  <c r="H41" i="1"/>
  <c r="G69" i="2" s="1"/>
  <c r="H42" i="1"/>
  <c r="H38" i="12" s="1"/>
  <c r="H43" i="1"/>
  <c r="H39" i="12" s="1"/>
  <c r="H44" i="1"/>
  <c r="H40" i="12" s="1"/>
  <c r="H45" i="1"/>
  <c r="G73" i="2" s="1"/>
  <c r="H46" i="1"/>
  <c r="H42" i="12" s="1"/>
  <c r="H47" i="1"/>
  <c r="H43" i="12" s="1"/>
  <c r="H48" i="1"/>
  <c r="G76" i="2" s="1"/>
  <c r="H49" i="1"/>
  <c r="H45" i="12" s="1"/>
  <c r="H50" i="1"/>
  <c r="G78" i="2" s="1"/>
  <c r="H51" i="1"/>
  <c r="G79" i="2" s="1"/>
  <c r="H52" i="1"/>
  <c r="H48" i="12" s="1"/>
  <c r="K16" i="1"/>
  <c r="J12" i="12" s="1"/>
  <c r="K17" i="1"/>
  <c r="J13" i="12" s="1"/>
  <c r="K18" i="1"/>
  <c r="J14" i="12" s="1"/>
  <c r="K19" i="1"/>
  <c r="J15" i="12" s="1"/>
  <c r="K20" i="1"/>
  <c r="J16" i="12" s="1"/>
  <c r="K21" i="1"/>
  <c r="J17" i="12" s="1"/>
  <c r="K22" i="1"/>
  <c r="J18" i="12" s="1"/>
  <c r="K23" i="1"/>
  <c r="J19" i="12" s="1"/>
  <c r="K24" i="1"/>
  <c r="I37" i="2" s="1"/>
  <c r="K25" i="1"/>
  <c r="I38" i="2" s="1"/>
  <c r="K26" i="1"/>
  <c r="I39" i="2" s="1"/>
  <c r="K27" i="1"/>
  <c r="I40" i="2" s="1"/>
  <c r="K28" i="1"/>
  <c r="I41" i="2" s="1"/>
  <c r="K29" i="1"/>
  <c r="I42" i="2" s="1"/>
  <c r="K30" i="1"/>
  <c r="I43" i="2" s="1"/>
  <c r="K31" i="1"/>
  <c r="I44" i="2" s="1"/>
  <c r="K32" i="1"/>
  <c r="I45" i="2" s="1"/>
  <c r="K33" i="1"/>
  <c r="I46" i="2" s="1"/>
  <c r="K34" i="1"/>
  <c r="K35"/>
  <c r="I48" i="2" s="1"/>
  <c r="K36" i="1"/>
  <c r="I49" i="2" s="1"/>
  <c r="K37" i="1"/>
  <c r="I50" i="2" s="1"/>
  <c r="K38" i="1"/>
  <c r="I51" i="2" s="1"/>
  <c r="K39" i="1"/>
  <c r="I52" i="2" s="1"/>
  <c r="K40" i="1"/>
  <c r="J36" i="12" s="1"/>
  <c r="K41" i="1"/>
  <c r="J37" i="12" s="1"/>
  <c r="K42" i="1"/>
  <c r="J38" i="12" s="1"/>
  <c r="K43" i="1"/>
  <c r="J39" i="12" s="1"/>
  <c r="K44" i="1"/>
  <c r="J40" i="12" s="1"/>
  <c r="K45" i="1"/>
  <c r="J41" i="12" s="1"/>
  <c r="K46" i="1"/>
  <c r="J42" i="12" s="1"/>
  <c r="K47" i="1"/>
  <c r="J43" i="12" s="1"/>
  <c r="K48" i="1"/>
  <c r="J44" i="12" s="1"/>
  <c r="K49" i="1"/>
  <c r="J45" i="12" s="1"/>
  <c r="K50" i="1"/>
  <c r="J46" i="12" s="1"/>
  <c r="K51" i="1"/>
  <c r="J47" i="12" s="1"/>
  <c r="K52" i="1"/>
  <c r="J48" i="12" s="1"/>
  <c r="AT133" i="2" l="1"/>
  <c r="AU133" s="1"/>
  <c r="AN133"/>
  <c r="AO133" s="1"/>
  <c r="AH133"/>
  <c r="AI133" s="1"/>
  <c r="M171"/>
  <c r="N171" s="1"/>
  <c r="G200"/>
  <c r="AT199"/>
  <c r="AU199" s="1"/>
  <c r="AN199"/>
  <c r="AO199" s="1"/>
  <c r="AH199"/>
  <c r="AI199" s="1"/>
  <c r="Y199"/>
  <c r="Z199" s="1"/>
  <c r="Q199"/>
  <c r="R199" s="1"/>
  <c r="AT198"/>
  <c r="AU198" s="1"/>
  <c r="AH198"/>
  <c r="AI198" s="1"/>
  <c r="Q198"/>
  <c r="R198" s="1"/>
  <c r="G197"/>
  <c r="M197" s="1"/>
  <c r="N197" s="1"/>
  <c r="AT196"/>
  <c r="AU196" s="1"/>
  <c r="AN196"/>
  <c r="AO196" s="1"/>
  <c r="AH196"/>
  <c r="AI196" s="1"/>
  <c r="Y196"/>
  <c r="Z196" s="1"/>
  <c r="AT195"/>
  <c r="AU195" s="1"/>
  <c r="AN195"/>
  <c r="AO195" s="1"/>
  <c r="AH195"/>
  <c r="AI195" s="1"/>
  <c r="Y195"/>
  <c r="Z195" s="1"/>
  <c r="K221"/>
  <c r="Y221"/>
  <c r="AN221"/>
  <c r="AT232"/>
  <c r="AU232" s="1"/>
  <c r="AH232"/>
  <c r="AI232" s="1"/>
  <c r="Q232"/>
  <c r="R232" s="1"/>
  <c r="Q225"/>
  <c r="R225" s="1"/>
  <c r="G224"/>
  <c r="AN223"/>
  <c r="AO223" s="1"/>
  <c r="Y223"/>
  <c r="Z223" s="1"/>
  <c r="AT222"/>
  <c r="AU222" s="1"/>
  <c r="AH222"/>
  <c r="AI222" s="1"/>
  <c r="Q222"/>
  <c r="R222" s="1"/>
  <c r="J19" i="4"/>
  <c r="L100" i="12"/>
  <c r="M100" s="1"/>
  <c r="L114"/>
  <c r="M114" s="1"/>
  <c r="R114"/>
  <c r="S114" s="1"/>
  <c r="Z114"/>
  <c r="AA114" s="1"/>
  <c r="AI114"/>
  <c r="AJ114" s="1"/>
  <c r="AO114"/>
  <c r="AS114" s="1"/>
  <c r="AU114"/>
  <c r="AW114" s="1"/>
  <c r="AX114" s="1"/>
  <c r="H115"/>
  <c r="L115"/>
  <c r="M115" s="1"/>
  <c r="L116"/>
  <c r="M116" s="1"/>
  <c r="R116"/>
  <c r="S116" s="1"/>
  <c r="Z116"/>
  <c r="AB116" s="1"/>
  <c r="AC116" s="1"/>
  <c r="AI116"/>
  <c r="AJ116" s="1"/>
  <c r="AO116"/>
  <c r="AP116" s="1"/>
  <c r="AU116"/>
  <c r="AW116" s="1"/>
  <c r="AX116" s="1"/>
  <c r="M106" i="2"/>
  <c r="M98"/>
  <c r="M134"/>
  <c r="M158"/>
  <c r="N158" s="1"/>
  <c r="H113" i="12"/>
  <c r="L113"/>
  <c r="M113" s="1"/>
  <c r="R113"/>
  <c r="S113" s="1"/>
  <c r="Z113"/>
  <c r="AA113" s="1"/>
  <c r="AI113"/>
  <c r="AJ113" s="1"/>
  <c r="AO113"/>
  <c r="AS113" s="1"/>
  <c r="AU113"/>
  <c r="AW113" s="1"/>
  <c r="AX113" s="1"/>
  <c r="U225" i="2"/>
  <c r="V225" s="1"/>
  <c r="V108" i="12"/>
  <c r="W108" s="1"/>
  <c r="I225" i="2"/>
  <c r="J108" i="12"/>
  <c r="AK106"/>
  <c r="AL106" s="1"/>
  <c r="AJ223" i="2"/>
  <c r="AK223" s="1"/>
  <c r="U223"/>
  <c r="V223" s="1"/>
  <c r="V106" i="12"/>
  <c r="W106" s="1"/>
  <c r="I223" i="2"/>
  <c r="J106" i="12"/>
  <c r="AY105"/>
  <c r="BA105" s="1"/>
  <c r="BB105" s="1"/>
  <c r="AX222" i="2"/>
  <c r="AY222" s="1"/>
  <c r="AK105" i="12"/>
  <c r="AL105" s="1"/>
  <c r="AJ222" i="2"/>
  <c r="AK222" s="1"/>
  <c r="U222"/>
  <c r="V222" s="1"/>
  <c r="V105" i="12"/>
  <c r="W105" s="1"/>
  <c r="I222" i="2"/>
  <c r="J105" i="12"/>
  <c r="AQ104"/>
  <c r="AR104" s="1"/>
  <c r="AP221" i="2"/>
  <c r="AG104" i="12"/>
  <c r="AF221" i="2"/>
  <c r="P104" i="12"/>
  <c r="T104" s="1"/>
  <c r="U104" s="1"/>
  <c r="O221" i="2"/>
  <c r="I201"/>
  <c r="J102" i="12"/>
  <c r="O200" i="2"/>
  <c r="P101" i="12"/>
  <c r="I199" i="2"/>
  <c r="J100" i="12"/>
  <c r="I198" i="2"/>
  <c r="J99" i="12"/>
  <c r="I196" i="2"/>
  <c r="J97" i="12"/>
  <c r="I195" i="2"/>
  <c r="M195" s="1"/>
  <c r="N195" s="1"/>
  <c r="J96" i="12"/>
  <c r="AK94"/>
  <c r="AL94" s="1"/>
  <c r="AJ193" i="2"/>
  <c r="AK193" s="1"/>
  <c r="V94" i="12"/>
  <c r="W94" s="1"/>
  <c r="U193" i="2"/>
  <c r="V193" s="1"/>
  <c r="I193"/>
  <c r="M193" s="1"/>
  <c r="J94" i="12"/>
  <c r="I191" i="2"/>
  <c r="M191" s="1"/>
  <c r="N191" s="1"/>
  <c r="J92" i="12"/>
  <c r="I190" i="2"/>
  <c r="J91" i="12"/>
  <c r="U170" i="2"/>
  <c r="V170" s="1"/>
  <c r="V88" i="12"/>
  <c r="W88" s="1"/>
  <c r="I170" i="2"/>
  <c r="J88" i="12"/>
  <c r="U168" i="2"/>
  <c r="V168" s="1"/>
  <c r="V86" i="12"/>
  <c r="W86" s="1"/>
  <c r="I168" i="2"/>
  <c r="J86" i="12"/>
  <c r="U167" i="2"/>
  <c r="V167" s="1"/>
  <c r="V85" i="12"/>
  <c r="W85" s="1"/>
  <c r="I167" i="2"/>
  <c r="J85" i="12"/>
  <c r="U165" i="2"/>
  <c r="W165" s="1"/>
  <c r="X165" s="1"/>
  <c r="V83" i="12"/>
  <c r="W83" s="1"/>
  <c r="I165" i="2"/>
  <c r="J83" i="12"/>
  <c r="U163" i="2"/>
  <c r="W163" s="1"/>
  <c r="X163" s="1"/>
  <c r="V81" i="12"/>
  <c r="W81" s="1"/>
  <c r="I163" i="2"/>
  <c r="J81" i="12"/>
  <c r="U162" i="2"/>
  <c r="W162" s="1"/>
  <c r="X162" s="1"/>
  <c r="V80" i="12"/>
  <c r="W80" s="1"/>
  <c r="I162" i="2"/>
  <c r="J80" i="12"/>
  <c r="U161" i="2"/>
  <c r="W161" s="1"/>
  <c r="X161" s="1"/>
  <c r="V79" i="12"/>
  <c r="W79" s="1"/>
  <c r="I161" i="2"/>
  <c r="J79" i="12"/>
  <c r="U160" i="2"/>
  <c r="W160" s="1"/>
  <c r="X160" s="1"/>
  <c r="V78" i="12"/>
  <c r="X78" s="1"/>
  <c r="Y78" s="1"/>
  <c r="M196" i="2"/>
  <c r="AG94" i="12"/>
  <c r="AH94" s="1"/>
  <c r="J95"/>
  <c r="P96"/>
  <c r="P102"/>
  <c r="T102" s="1"/>
  <c r="U102" s="1"/>
  <c r="J104"/>
  <c r="N104" s="1"/>
  <c r="O104" s="1"/>
  <c r="AK104"/>
  <c r="AL104" s="1"/>
  <c r="AG105"/>
  <c r="AM105" s="1"/>
  <c r="AN105" s="1"/>
  <c r="P106"/>
  <c r="AQ106"/>
  <c r="AR106" s="1"/>
  <c r="J107"/>
  <c r="AK107"/>
  <c r="AL107" s="1"/>
  <c r="P108"/>
  <c r="AQ108"/>
  <c r="AR108" s="1"/>
  <c r="J78"/>
  <c r="AS109"/>
  <c r="L102"/>
  <c r="M102" s="1"/>
  <c r="L103"/>
  <c r="M103" s="1"/>
  <c r="AS107"/>
  <c r="AT107" s="1"/>
  <c r="K224" i="2"/>
  <c r="L224" s="1"/>
  <c r="L107" i="12"/>
  <c r="M107" s="1"/>
  <c r="K223" i="2"/>
  <c r="L223" s="1"/>
  <c r="L106" i="12"/>
  <c r="M106" s="1"/>
  <c r="K222" i="2"/>
  <c r="L222" s="1"/>
  <c r="L105" i="12"/>
  <c r="M105" s="1"/>
  <c r="K200" i="2"/>
  <c r="L200" s="1"/>
  <c r="L101" i="12"/>
  <c r="M101" s="1"/>
  <c r="K198" i="2"/>
  <c r="L198" s="1"/>
  <c r="L99" i="12"/>
  <c r="M99" s="1"/>
  <c r="K190" i="2"/>
  <c r="L190" s="1"/>
  <c r="L91" i="12"/>
  <c r="M91" s="1"/>
  <c r="K169" i="2"/>
  <c r="L169" s="1"/>
  <c r="L87" i="12"/>
  <c r="M87" s="1"/>
  <c r="K168" i="2"/>
  <c r="L168" s="1"/>
  <c r="L86" i="12"/>
  <c r="M86" s="1"/>
  <c r="K167" i="2"/>
  <c r="L167" s="1"/>
  <c r="L85" i="12"/>
  <c r="M85" s="1"/>
  <c r="K166" i="2"/>
  <c r="L166" s="1"/>
  <c r="L84" i="12"/>
  <c r="M84" s="1"/>
  <c r="K165" i="2"/>
  <c r="M165" s="1"/>
  <c r="L83" i="12"/>
  <c r="M83" s="1"/>
  <c r="K164" i="2"/>
  <c r="M164" s="1"/>
  <c r="L82" i="12"/>
  <c r="M82" s="1"/>
  <c r="K163" i="2"/>
  <c r="L163" s="1"/>
  <c r="L81" i="12"/>
  <c r="M81" s="1"/>
  <c r="K162" i="2"/>
  <c r="L162" s="1"/>
  <c r="L80" i="12"/>
  <c r="M80" s="1"/>
  <c r="K161" i="2"/>
  <c r="L161" s="1"/>
  <c r="L79" i="12"/>
  <c r="M79" s="1"/>
  <c r="U110" i="2"/>
  <c r="V110" s="1"/>
  <c r="V63" i="12"/>
  <c r="X63" s="1"/>
  <c r="Y63" s="1"/>
  <c r="I110" i="2"/>
  <c r="M110" s="1"/>
  <c r="N110" s="1"/>
  <c r="J63" i="12"/>
  <c r="N63" s="1"/>
  <c r="U109" i="2"/>
  <c r="W109" s="1"/>
  <c r="X109" s="1"/>
  <c r="V62" i="12"/>
  <c r="X62" s="1"/>
  <c r="Y62" s="1"/>
  <c r="I109" i="2"/>
  <c r="M109" s="1"/>
  <c r="N109" s="1"/>
  <c r="J62" i="12"/>
  <c r="N62" s="1"/>
  <c r="U108" i="2"/>
  <c r="V108" s="1"/>
  <c r="V61" i="12"/>
  <c r="X61" s="1"/>
  <c r="Y61" s="1"/>
  <c r="M169" i="2"/>
  <c r="AT225"/>
  <c r="AU225" s="1"/>
  <c r="AN225"/>
  <c r="AO225" s="1"/>
  <c r="AH225"/>
  <c r="AI225" s="1"/>
  <c r="Y225"/>
  <c r="Z225" s="1"/>
  <c r="G225"/>
  <c r="AT224"/>
  <c r="AU224" s="1"/>
  <c r="AN224"/>
  <c r="AO224" s="1"/>
  <c r="AH224"/>
  <c r="AI224" s="1"/>
  <c r="Y224"/>
  <c r="Z224" s="1"/>
  <c r="Q224"/>
  <c r="R224" s="1"/>
  <c r="AT223"/>
  <c r="G223"/>
  <c r="G222"/>
  <c r="L88" i="12"/>
  <c r="M88" s="1"/>
  <c r="L89"/>
  <c r="M89" s="1"/>
  <c r="L92"/>
  <c r="M92" s="1"/>
  <c r="L93"/>
  <c r="M93" s="1"/>
  <c r="L94"/>
  <c r="M94" s="1"/>
  <c r="L95"/>
  <c r="M95" s="1"/>
  <c r="L96"/>
  <c r="M96" s="1"/>
  <c r="L97"/>
  <c r="M97" s="1"/>
  <c r="L98"/>
  <c r="M98" s="1"/>
  <c r="L108"/>
  <c r="M108" s="1"/>
  <c r="AM108"/>
  <c r="AS110"/>
  <c r="AS111"/>
  <c r="N50"/>
  <c r="O50" s="1"/>
  <c r="AS112"/>
  <c r="J30"/>
  <c r="I47" i="2"/>
  <c r="J20" i="4"/>
  <c r="J22"/>
  <c r="J24"/>
  <c r="J26"/>
  <c r="J28"/>
  <c r="J30"/>
  <c r="I20" i="2"/>
  <c r="I18"/>
  <c r="I17"/>
  <c r="I13"/>
  <c r="J21" i="4"/>
  <c r="J23"/>
  <c r="J25"/>
  <c r="J27"/>
  <c r="J29"/>
  <c r="J31"/>
  <c r="P103" i="12"/>
  <c r="T103" s="1"/>
  <c r="U103" s="1"/>
  <c r="O202" i="2"/>
  <c r="P100" i="12"/>
  <c r="T100" s="1"/>
  <c r="U100" s="1"/>
  <c r="O199" i="2"/>
  <c r="P99" i="12"/>
  <c r="T99" s="1"/>
  <c r="U99" s="1"/>
  <c r="O198" i="2"/>
  <c r="S198" s="1"/>
  <c r="T198" s="1"/>
  <c r="T58" i="12"/>
  <c r="U58" s="1"/>
  <c r="T59"/>
  <c r="I19" i="2"/>
  <c r="I16"/>
  <c r="I15"/>
  <c r="I14"/>
  <c r="AS49" i="12"/>
  <c r="AT49" s="1"/>
  <c r="AL231" i="2"/>
  <c r="AM231" s="1"/>
  <c r="AL229"/>
  <c r="AR128"/>
  <c r="AS128" s="1"/>
  <c r="AV128"/>
  <c r="AW128" s="1"/>
  <c r="AZ223"/>
  <c r="BA223" s="1"/>
  <c r="AZ128"/>
  <c r="BA128" s="1"/>
  <c r="AZ110"/>
  <c r="BA110" s="1"/>
  <c r="AV110"/>
  <c r="AW110" s="1"/>
  <c r="AR110"/>
  <c r="AS110" s="1"/>
  <c r="AL109"/>
  <c r="AM109" s="1"/>
  <c r="AZ136"/>
  <c r="BA136" s="1"/>
  <c r="AV136"/>
  <c r="AW136" s="1"/>
  <c r="AR136"/>
  <c r="AL134"/>
  <c r="AM134" s="1"/>
  <c r="AZ168"/>
  <c r="BA168" s="1"/>
  <c r="AV168"/>
  <c r="AW168" s="1"/>
  <c r="AR168"/>
  <c r="AS168" s="1"/>
  <c r="AL197"/>
  <c r="AZ191"/>
  <c r="BA191" s="1"/>
  <c r="AV191"/>
  <c r="AW191" s="1"/>
  <c r="AL191"/>
  <c r="AM191" s="1"/>
  <c r="AR191"/>
  <c r="AS191" s="1"/>
  <c r="AL162"/>
  <c r="AM162" s="1"/>
  <c r="AL158"/>
  <c r="AM158" s="1"/>
  <c r="AL200"/>
  <c r="AM200" s="1"/>
  <c r="AL194"/>
  <c r="AM194" s="1"/>
  <c r="AZ193"/>
  <c r="BA193" s="1"/>
  <c r="AV193"/>
  <c r="AW193" s="1"/>
  <c r="AR193"/>
  <c r="AS193" s="1"/>
  <c r="AZ192"/>
  <c r="BA192" s="1"/>
  <c r="AV192"/>
  <c r="AW192" s="1"/>
  <c r="AR192"/>
  <c r="AS192" s="1"/>
  <c r="AA191"/>
  <c r="AB191" s="1"/>
  <c r="AZ190"/>
  <c r="BA190" s="1"/>
  <c r="AV190"/>
  <c r="AW190" s="1"/>
  <c r="AR190"/>
  <c r="AS190" s="1"/>
  <c r="AL233"/>
  <c r="AM233" s="1"/>
  <c r="AZ232"/>
  <c r="BA232" s="1"/>
  <c r="AR232"/>
  <c r="AS232" s="1"/>
  <c r="AZ111"/>
  <c r="BA111" s="1"/>
  <c r="AV111"/>
  <c r="AW111" s="1"/>
  <c r="AR111"/>
  <c r="AS111" s="1"/>
  <c r="AL107"/>
  <c r="AM107" s="1"/>
  <c r="AZ105"/>
  <c r="BA105" s="1"/>
  <c r="AV105"/>
  <c r="AW105" s="1"/>
  <c r="AR105"/>
  <c r="AS105" s="1"/>
  <c r="AV103"/>
  <c r="AW103" s="1"/>
  <c r="AR103"/>
  <c r="AZ101"/>
  <c r="BA101" s="1"/>
  <c r="AV101"/>
  <c r="AW101" s="1"/>
  <c r="AR101"/>
  <c r="AS101" s="1"/>
  <c r="AL98"/>
  <c r="AM98" s="1"/>
  <c r="AL132"/>
  <c r="AM132" s="1"/>
  <c r="AZ131"/>
  <c r="BA131" s="1"/>
  <c r="AV131"/>
  <c r="AW131" s="1"/>
  <c r="AR131"/>
  <c r="AS131" s="1"/>
  <c r="AL169"/>
  <c r="AM169" s="1"/>
  <c r="AZ164"/>
  <c r="BA164" s="1"/>
  <c r="AV164"/>
  <c r="AW164" s="1"/>
  <c r="AR164"/>
  <c r="AS164" s="1"/>
  <c r="AL163"/>
  <c r="AM163" s="1"/>
  <c r="AL161"/>
  <c r="AM161" s="1"/>
  <c r="AZ199"/>
  <c r="BA199" s="1"/>
  <c r="AR199"/>
  <c r="AL196"/>
  <c r="AM196" s="1"/>
  <c r="AZ194"/>
  <c r="BA194" s="1"/>
  <c r="AV194"/>
  <c r="AW194" s="1"/>
  <c r="AR194"/>
  <c r="AZ230"/>
  <c r="BA230" s="1"/>
  <c r="AV230"/>
  <c r="AW230" s="1"/>
  <c r="AR230"/>
  <c r="AS230" s="1"/>
  <c r="AZ108"/>
  <c r="BA108" s="1"/>
  <c r="AV108"/>
  <c r="AW108" s="1"/>
  <c r="AR108"/>
  <c r="AS108" s="1"/>
  <c r="AZ106"/>
  <c r="BA106" s="1"/>
  <c r="AV106"/>
  <c r="AW106" s="1"/>
  <c r="AR106"/>
  <c r="AS106" s="1"/>
  <c r="AL171"/>
  <c r="AL165"/>
  <c r="AM165" s="1"/>
  <c r="AZ202"/>
  <c r="BA202" s="1"/>
  <c r="AV202"/>
  <c r="AW202" s="1"/>
  <c r="AR202"/>
  <c r="AS202" s="1"/>
  <c r="AL195"/>
  <c r="AM195" s="1"/>
  <c r="S194"/>
  <c r="AL192"/>
  <c r="W194"/>
  <c r="X194" s="1"/>
  <c r="W191"/>
  <c r="X191" s="1"/>
  <c r="AA232"/>
  <c r="AB232" s="1"/>
  <c r="AA194"/>
  <c r="AB194" s="1"/>
  <c r="O191"/>
  <c r="S191" s="1"/>
  <c r="M162"/>
  <c r="N162" s="1"/>
  <c r="M111"/>
  <c r="S232"/>
  <c r="T232" s="1"/>
  <c r="Q196"/>
  <c r="R196" s="1"/>
  <c r="T62" i="12"/>
  <c r="T61"/>
  <c r="U61" s="1"/>
  <c r="T60"/>
  <c r="U60" s="1"/>
  <c r="T57"/>
  <c r="G80" i="2"/>
  <c r="H47" i="12"/>
  <c r="H46"/>
  <c r="G77" i="2"/>
  <c r="H44" i="12"/>
  <c r="G75" i="2"/>
  <c r="G74"/>
  <c r="H41" i="12"/>
  <c r="G72" i="2"/>
  <c r="G71"/>
  <c r="G70"/>
  <c r="H37" i="12"/>
  <c r="G68" i="2"/>
  <c r="H35" i="12"/>
  <c r="G51" i="2"/>
  <c r="G50"/>
  <c r="H32" i="12"/>
  <c r="H31"/>
  <c r="G47" i="2"/>
  <c r="H29" i="12"/>
  <c r="G45" i="2"/>
  <c r="G44"/>
  <c r="G43"/>
  <c r="G41"/>
  <c r="G42"/>
  <c r="H23" i="12"/>
  <c r="G39" i="2"/>
  <c r="H21" i="12"/>
  <c r="G37" i="2"/>
  <c r="L196"/>
  <c r="L164"/>
  <c r="L108"/>
  <c r="N108" s="1"/>
  <c r="L106"/>
  <c r="W232"/>
  <c r="X232" s="1"/>
  <c r="AL104"/>
  <c r="AM104" s="1"/>
  <c r="M104"/>
  <c r="AZ103"/>
  <c r="BA103" s="1"/>
  <c r="AZ170"/>
  <c r="BA170" s="1"/>
  <c r="AV170"/>
  <c r="AW170" s="1"/>
  <c r="AR170"/>
  <c r="AS170" s="1"/>
  <c r="AL167"/>
  <c r="AM167" s="1"/>
  <c r="AZ166"/>
  <c r="BA166" s="1"/>
  <c r="AV166"/>
  <c r="AW166" s="1"/>
  <c r="AR166"/>
  <c r="AS166" s="1"/>
  <c r="AL160"/>
  <c r="AM160" s="1"/>
  <c r="M160"/>
  <c r="N160" s="1"/>
  <c r="AZ159"/>
  <c r="BA159" s="1"/>
  <c r="AV159"/>
  <c r="AW159" s="1"/>
  <c r="AR159"/>
  <c r="AS159" s="1"/>
  <c r="M159"/>
  <c r="AL201"/>
  <c r="AM201" s="1"/>
  <c r="M201"/>
  <c r="N201" s="1"/>
  <c r="M198"/>
  <c r="N198" s="1"/>
  <c r="AZ195"/>
  <c r="BA195" s="1"/>
  <c r="AV195"/>
  <c r="AW195" s="1"/>
  <c r="AL193"/>
  <c r="AA192"/>
  <c r="AB192" s="1"/>
  <c r="W192"/>
  <c r="X192" s="1"/>
  <c r="S192"/>
  <c r="AL190"/>
  <c r="AZ233"/>
  <c r="BA233" s="1"/>
  <c r="AV233"/>
  <c r="AW233" s="1"/>
  <c r="AR233"/>
  <c r="AZ231"/>
  <c r="BA231" s="1"/>
  <c r="AV231"/>
  <c r="AW231" s="1"/>
  <c r="AR231"/>
  <c r="AL230"/>
  <c r="AZ229"/>
  <c r="BA229" s="1"/>
  <c r="AV229"/>
  <c r="AW229" s="1"/>
  <c r="AR229"/>
  <c r="AL228"/>
  <c r="AM228" s="1"/>
  <c r="M228"/>
  <c r="N228" s="1"/>
  <c r="AZ227"/>
  <c r="BA227" s="1"/>
  <c r="AV227"/>
  <c r="AW227" s="1"/>
  <c r="AR227"/>
  <c r="AS227" s="1"/>
  <c r="M227"/>
  <c r="N227" s="1"/>
  <c r="AL226"/>
  <c r="AM226" s="1"/>
  <c r="M226"/>
  <c r="N226" s="1"/>
  <c r="AZ225"/>
  <c r="BA225" s="1"/>
  <c r="M225"/>
  <c r="N225" s="1"/>
  <c r="AR222"/>
  <c r="AS222" s="1"/>
  <c r="AL102"/>
  <c r="AM102" s="1"/>
  <c r="M102"/>
  <c r="N102" s="1"/>
  <c r="AL100"/>
  <c r="AM100" s="1"/>
  <c r="M100"/>
  <c r="N100" s="1"/>
  <c r="AZ99"/>
  <c r="BA99" s="1"/>
  <c r="AV99"/>
  <c r="AW99" s="1"/>
  <c r="AR99"/>
  <c r="AS99" s="1"/>
  <c r="AZ97"/>
  <c r="BA97" s="1"/>
  <c r="AV97"/>
  <c r="AW97" s="1"/>
  <c r="AR97"/>
  <c r="AS97" s="1"/>
  <c r="AZ135"/>
  <c r="BA135" s="1"/>
  <c r="AV135"/>
  <c r="AW135" s="1"/>
  <c r="AR135"/>
  <c r="AS135" s="1"/>
  <c r="AL133"/>
  <c r="AM133" s="1"/>
  <c r="M133"/>
  <c r="N133" s="1"/>
  <c r="AL130"/>
  <c r="M130"/>
  <c r="AZ129"/>
  <c r="BA129" s="1"/>
  <c r="AV129"/>
  <c r="AW129" s="1"/>
  <c r="AR129"/>
  <c r="AS129" s="1"/>
  <c r="AZ127"/>
  <c r="BA127" s="1"/>
  <c r="AV127"/>
  <c r="AW127" s="1"/>
  <c r="AR127"/>
  <c r="AS127" s="1"/>
  <c r="N109" i="12"/>
  <c r="O109" s="1"/>
  <c r="N111"/>
  <c r="O111" s="1"/>
  <c r="N112"/>
  <c r="O112" s="1"/>
  <c r="AY167" i="2"/>
  <c r="AZ167"/>
  <c r="BA167" s="1"/>
  <c r="AQ167"/>
  <c r="AR167"/>
  <c r="AS167" s="1"/>
  <c r="AG166"/>
  <c r="AL166"/>
  <c r="AL105"/>
  <c r="M105"/>
  <c r="N105" s="1"/>
  <c r="AZ104"/>
  <c r="BA104" s="1"/>
  <c r="AV104"/>
  <c r="AW104" s="1"/>
  <c r="AR104"/>
  <c r="AL103"/>
  <c r="M103"/>
  <c r="AZ102"/>
  <c r="BA102" s="1"/>
  <c r="AV102"/>
  <c r="AW102" s="1"/>
  <c r="AR102"/>
  <c r="AL101"/>
  <c r="M101"/>
  <c r="AZ100"/>
  <c r="BA100" s="1"/>
  <c r="AV100"/>
  <c r="AW100" s="1"/>
  <c r="AR100"/>
  <c r="AL99"/>
  <c r="M99"/>
  <c r="N99" s="1"/>
  <c r="AZ98"/>
  <c r="BA98" s="1"/>
  <c r="AV98"/>
  <c r="AW98" s="1"/>
  <c r="AR98"/>
  <c r="AL97"/>
  <c r="M97"/>
  <c r="N97" s="1"/>
  <c r="AL136"/>
  <c r="M136"/>
  <c r="N136" s="1"/>
  <c r="AL135"/>
  <c r="M135"/>
  <c r="N135" s="1"/>
  <c r="AZ134"/>
  <c r="BA134" s="1"/>
  <c r="AV134"/>
  <c r="AW134" s="1"/>
  <c r="AR134"/>
  <c r="AZ133"/>
  <c r="BA133" s="1"/>
  <c r="AV133"/>
  <c r="AW133" s="1"/>
  <c r="AR133"/>
  <c r="AZ132"/>
  <c r="BA132" s="1"/>
  <c r="AV132"/>
  <c r="AW132" s="1"/>
  <c r="AR132"/>
  <c r="AL131"/>
  <c r="M131"/>
  <c r="N131" s="1"/>
  <c r="AZ130"/>
  <c r="BA130" s="1"/>
  <c r="AV130"/>
  <c r="AW130" s="1"/>
  <c r="AR130"/>
  <c r="AL129"/>
  <c r="M129"/>
  <c r="N129" s="1"/>
  <c r="AL128"/>
  <c r="M128"/>
  <c r="AL127"/>
  <c r="M127"/>
  <c r="N127" s="1"/>
  <c r="AZ171"/>
  <c r="BA171" s="1"/>
  <c r="AV171"/>
  <c r="AW171" s="1"/>
  <c r="AR171"/>
  <c r="AL170"/>
  <c r="M170"/>
  <c r="N170" s="1"/>
  <c r="AZ169"/>
  <c r="BA169" s="1"/>
  <c r="AV169"/>
  <c r="AW169" s="1"/>
  <c r="AR169"/>
  <c r="AL168"/>
  <c r="AM229"/>
  <c r="AU167"/>
  <c r="AV167"/>
  <c r="AW167" s="1"/>
  <c r="AZ158"/>
  <c r="BA158" s="1"/>
  <c r="AV158"/>
  <c r="AW158" s="1"/>
  <c r="AR158"/>
  <c r="AL202"/>
  <c r="M202"/>
  <c r="AZ201"/>
  <c r="BA201" s="1"/>
  <c r="AV201"/>
  <c r="AW201" s="1"/>
  <c r="AR201"/>
  <c r="AZ200"/>
  <c r="BA200" s="1"/>
  <c r="AV200"/>
  <c r="AW200" s="1"/>
  <c r="AR200"/>
  <c r="AL199"/>
  <c r="M199"/>
  <c r="AZ198"/>
  <c r="BA198" s="1"/>
  <c r="AV198"/>
  <c r="AW198" s="1"/>
  <c r="AR198"/>
  <c r="AZ197"/>
  <c r="BA197" s="1"/>
  <c r="AV197"/>
  <c r="AW197" s="1"/>
  <c r="AR197"/>
  <c r="AZ196"/>
  <c r="BA196" s="1"/>
  <c r="AV196"/>
  <c r="AW196" s="1"/>
  <c r="AR196"/>
  <c r="W195"/>
  <c r="X195" s="1"/>
  <c r="S195"/>
  <c r="T195" s="1"/>
  <c r="AA193"/>
  <c r="AB193" s="1"/>
  <c r="W193"/>
  <c r="X193" s="1"/>
  <c r="S193"/>
  <c r="T193" s="1"/>
  <c r="AA190"/>
  <c r="AB190" s="1"/>
  <c r="W190"/>
  <c r="X190" s="1"/>
  <c r="S190"/>
  <c r="AA233"/>
  <c r="AB233" s="1"/>
  <c r="W233"/>
  <c r="X233" s="1"/>
  <c r="S233"/>
  <c r="T233" s="1"/>
  <c r="AA231"/>
  <c r="AB231" s="1"/>
  <c r="W231"/>
  <c r="X231" s="1"/>
  <c r="S231"/>
  <c r="T231" s="1"/>
  <c r="AA230"/>
  <c r="AB230" s="1"/>
  <c r="W230"/>
  <c r="X230" s="1"/>
  <c r="S230"/>
  <c r="AA229"/>
  <c r="AB229" s="1"/>
  <c r="W229"/>
  <c r="X229" s="1"/>
  <c r="S229"/>
  <c r="T229" s="1"/>
  <c r="M222"/>
  <c r="N222" s="1"/>
  <c r="T52" i="12"/>
  <c r="U52" s="1"/>
  <c r="AM71"/>
  <c r="AS79"/>
  <c r="AS80"/>
  <c r="AS81"/>
  <c r="AS82"/>
  <c r="AS83"/>
  <c r="AS84"/>
  <c r="AS85"/>
  <c r="AT85" s="1"/>
  <c r="AS86"/>
  <c r="AT86" s="1"/>
  <c r="AS87"/>
  <c r="AS88"/>
  <c r="AS89"/>
  <c r="AT89" s="1"/>
  <c r="N90"/>
  <c r="AS90"/>
  <c r="AS92"/>
  <c r="N93"/>
  <c r="O93" s="1"/>
  <c r="AS93"/>
  <c r="AS94"/>
  <c r="AS95"/>
  <c r="AS96"/>
  <c r="AS97"/>
  <c r="N98"/>
  <c r="O98" s="1"/>
  <c r="AS98"/>
  <c r="Z111" i="2"/>
  <c r="AA111"/>
  <c r="AB111" s="1"/>
  <c r="R111"/>
  <c r="S111"/>
  <c r="Z110"/>
  <c r="AA110"/>
  <c r="AB110" s="1"/>
  <c r="R110"/>
  <c r="S110"/>
  <c r="V109"/>
  <c r="Z108"/>
  <c r="AA108"/>
  <c r="AB108" s="1"/>
  <c r="R108"/>
  <c r="S108"/>
  <c r="V107"/>
  <c r="W107"/>
  <c r="X107" s="1"/>
  <c r="Z106"/>
  <c r="AA106"/>
  <c r="AB106" s="1"/>
  <c r="R106"/>
  <c r="S106"/>
  <c r="T106" s="1"/>
  <c r="AL111"/>
  <c r="AL110"/>
  <c r="AZ109"/>
  <c r="BA109" s="1"/>
  <c r="AV109"/>
  <c r="AW109" s="1"/>
  <c r="AR109"/>
  <c r="AL108"/>
  <c r="AZ107"/>
  <c r="BA107" s="1"/>
  <c r="AV107"/>
  <c r="AW107" s="1"/>
  <c r="AR107"/>
  <c r="AL106"/>
  <c r="AS103"/>
  <c r="AS136"/>
  <c r="AM130"/>
  <c r="AM171"/>
  <c r="V111"/>
  <c r="W111"/>
  <c r="X111" s="1"/>
  <c r="W110"/>
  <c r="X110" s="1"/>
  <c r="Z109"/>
  <c r="AA109"/>
  <c r="AB109" s="1"/>
  <c r="R109"/>
  <c r="S109"/>
  <c r="T109" s="1"/>
  <c r="W108"/>
  <c r="X108" s="1"/>
  <c r="Z107"/>
  <c r="AA107"/>
  <c r="AB107" s="1"/>
  <c r="R107"/>
  <c r="S107"/>
  <c r="T107" s="1"/>
  <c r="V106"/>
  <c r="W106"/>
  <c r="X106" s="1"/>
  <c r="Z165"/>
  <c r="AA165"/>
  <c r="AB165" s="1"/>
  <c r="R165"/>
  <c r="S165"/>
  <c r="V164"/>
  <c r="W164"/>
  <c r="X164" s="1"/>
  <c r="Z163"/>
  <c r="AA163"/>
  <c r="AB163" s="1"/>
  <c r="R163"/>
  <c r="S163"/>
  <c r="Z162"/>
  <c r="AA162"/>
  <c r="AB162" s="1"/>
  <c r="R162"/>
  <c r="S162"/>
  <c r="Z161"/>
  <c r="AA161"/>
  <c r="AB161" s="1"/>
  <c r="R161"/>
  <c r="S161"/>
  <c r="Z160"/>
  <c r="AA160"/>
  <c r="AB160" s="1"/>
  <c r="R160"/>
  <c r="S160"/>
  <c r="V159"/>
  <c r="W159"/>
  <c r="X159" s="1"/>
  <c r="V165"/>
  <c r="Z164"/>
  <c r="AA164"/>
  <c r="AB164" s="1"/>
  <c r="R164"/>
  <c r="S164"/>
  <c r="V163"/>
  <c r="V162"/>
  <c r="V161"/>
  <c r="V160"/>
  <c r="Z159"/>
  <c r="AA159"/>
  <c r="AB159" s="1"/>
  <c r="R159"/>
  <c r="S159"/>
  <c r="AA105"/>
  <c r="AB105" s="1"/>
  <c r="W105"/>
  <c r="X105" s="1"/>
  <c r="S105"/>
  <c r="T105" s="1"/>
  <c r="AA104"/>
  <c r="AB104" s="1"/>
  <c r="W104"/>
  <c r="X104" s="1"/>
  <c r="S104"/>
  <c r="T104" s="1"/>
  <c r="AA103"/>
  <c r="AB103" s="1"/>
  <c r="W103"/>
  <c r="X103" s="1"/>
  <c r="S103"/>
  <c r="AA102"/>
  <c r="AB102" s="1"/>
  <c r="W102"/>
  <c r="X102" s="1"/>
  <c r="S102"/>
  <c r="T102" s="1"/>
  <c r="AA101"/>
  <c r="AB101" s="1"/>
  <c r="W101"/>
  <c r="X101" s="1"/>
  <c r="S101"/>
  <c r="T101" s="1"/>
  <c r="AA100"/>
  <c r="AB100" s="1"/>
  <c r="W100"/>
  <c r="X100" s="1"/>
  <c r="S100"/>
  <c r="AA99"/>
  <c r="AB99" s="1"/>
  <c r="W99"/>
  <c r="X99" s="1"/>
  <c r="S99"/>
  <c r="T99" s="1"/>
  <c r="AA98"/>
  <c r="AB98" s="1"/>
  <c r="W98"/>
  <c r="X98" s="1"/>
  <c r="S98"/>
  <c r="AA97"/>
  <c r="AB97" s="1"/>
  <c r="W97"/>
  <c r="X97" s="1"/>
  <c r="S97"/>
  <c r="T97" s="1"/>
  <c r="AA136"/>
  <c r="AB136" s="1"/>
  <c r="W136"/>
  <c r="X136" s="1"/>
  <c r="S136"/>
  <c r="T136" s="1"/>
  <c r="AA135"/>
  <c r="AB135" s="1"/>
  <c r="W135"/>
  <c r="X135" s="1"/>
  <c r="S135"/>
  <c r="T135" s="1"/>
  <c r="AA134"/>
  <c r="AB134" s="1"/>
  <c r="W134"/>
  <c r="X134" s="1"/>
  <c r="S134"/>
  <c r="T134" s="1"/>
  <c r="AA133"/>
  <c r="AB133" s="1"/>
  <c r="W133"/>
  <c r="X133" s="1"/>
  <c r="S133"/>
  <c r="T133" s="1"/>
  <c r="AA132"/>
  <c r="AB132" s="1"/>
  <c r="W132"/>
  <c r="X132" s="1"/>
  <c r="S132"/>
  <c r="T132" s="1"/>
  <c r="AA131"/>
  <c r="AB131" s="1"/>
  <c r="W131"/>
  <c r="X131" s="1"/>
  <c r="S131"/>
  <c r="T131" s="1"/>
  <c r="AA130"/>
  <c r="AB130" s="1"/>
  <c r="W130"/>
  <c r="X130" s="1"/>
  <c r="S130"/>
  <c r="T130" s="1"/>
  <c r="AA129"/>
  <c r="AB129" s="1"/>
  <c r="W129"/>
  <c r="X129" s="1"/>
  <c r="S129"/>
  <c r="T129" s="1"/>
  <c r="AA128"/>
  <c r="AB128" s="1"/>
  <c r="W128"/>
  <c r="X128" s="1"/>
  <c r="S128"/>
  <c r="T128" s="1"/>
  <c r="AA127"/>
  <c r="AB127" s="1"/>
  <c r="W127"/>
  <c r="X127" s="1"/>
  <c r="S127"/>
  <c r="T127" s="1"/>
  <c r="AA171"/>
  <c r="AB171" s="1"/>
  <c r="W171"/>
  <c r="X171" s="1"/>
  <c r="S171"/>
  <c r="T171" s="1"/>
  <c r="AA170"/>
  <c r="AB170" s="1"/>
  <c r="S170"/>
  <c r="T170" s="1"/>
  <c r="AA169"/>
  <c r="AB169" s="1"/>
  <c r="W169"/>
  <c r="X169" s="1"/>
  <c r="S169"/>
  <c r="T169" s="1"/>
  <c r="AA168"/>
  <c r="AB168" s="1"/>
  <c r="S168"/>
  <c r="T168" s="1"/>
  <c r="AA167"/>
  <c r="AB167" s="1"/>
  <c r="W167"/>
  <c r="X167" s="1"/>
  <c r="S167"/>
  <c r="T167" s="1"/>
  <c r="AA166"/>
  <c r="AB166" s="1"/>
  <c r="W166"/>
  <c r="X166" s="1"/>
  <c r="S166"/>
  <c r="T166" s="1"/>
  <c r="AZ165"/>
  <c r="BA165" s="1"/>
  <c r="AV165"/>
  <c r="AW165" s="1"/>
  <c r="AR165"/>
  <c r="AL164"/>
  <c r="AZ163"/>
  <c r="BA163" s="1"/>
  <c r="AV163"/>
  <c r="AW163" s="1"/>
  <c r="AR163"/>
  <c r="AZ162"/>
  <c r="BA162" s="1"/>
  <c r="AV162"/>
  <c r="AW162" s="1"/>
  <c r="AR162"/>
  <c r="AZ161"/>
  <c r="BA161" s="1"/>
  <c r="AV161"/>
  <c r="AW161" s="1"/>
  <c r="AR161"/>
  <c r="AZ160"/>
  <c r="BA160" s="1"/>
  <c r="AV160"/>
  <c r="AW160" s="1"/>
  <c r="AR160"/>
  <c r="AL159"/>
  <c r="AS199"/>
  <c r="AM197"/>
  <c r="V228"/>
  <c r="W228"/>
  <c r="X228" s="1"/>
  <c r="Z227"/>
  <c r="AA227"/>
  <c r="AB227" s="1"/>
  <c r="R227"/>
  <c r="S227"/>
  <c r="V226"/>
  <c r="W226"/>
  <c r="X226" s="1"/>
  <c r="AA225"/>
  <c r="AB225" s="1"/>
  <c r="S225"/>
  <c r="T225" s="1"/>
  <c r="M194"/>
  <c r="N194" s="1"/>
  <c r="M192"/>
  <c r="N192" s="1"/>
  <c r="M233"/>
  <c r="M232"/>
  <c r="N232" s="1"/>
  <c r="M231"/>
  <c r="M230"/>
  <c r="M229"/>
  <c r="AZ228"/>
  <c r="BA228" s="1"/>
  <c r="AV228"/>
  <c r="AW228" s="1"/>
  <c r="AR228"/>
  <c r="AL227"/>
  <c r="AZ226"/>
  <c r="BA226" s="1"/>
  <c r="AV226"/>
  <c r="AW226" s="1"/>
  <c r="AR226"/>
  <c r="AZ224"/>
  <c r="Z228"/>
  <c r="AA228"/>
  <c r="AB228" s="1"/>
  <c r="R228"/>
  <c r="S228"/>
  <c r="V227"/>
  <c r="W227"/>
  <c r="X227" s="1"/>
  <c r="Z226"/>
  <c r="AA226"/>
  <c r="AB226" s="1"/>
  <c r="R226"/>
  <c r="S226"/>
  <c r="W225"/>
  <c r="X225" s="1"/>
  <c r="AA158"/>
  <c r="AB158" s="1"/>
  <c r="W158"/>
  <c r="X158" s="1"/>
  <c r="S158"/>
  <c r="T158" s="1"/>
  <c r="AA202"/>
  <c r="AB202" s="1"/>
  <c r="W202"/>
  <c r="X202" s="1"/>
  <c r="S202"/>
  <c r="AA201"/>
  <c r="AB201" s="1"/>
  <c r="W201"/>
  <c r="X201" s="1"/>
  <c r="S201"/>
  <c r="T201" s="1"/>
  <c r="AA200"/>
  <c r="AB200" s="1"/>
  <c r="W200"/>
  <c r="X200" s="1"/>
  <c r="S200"/>
  <c r="T200" s="1"/>
  <c r="AA199"/>
  <c r="AB199" s="1"/>
  <c r="W199"/>
  <c r="X199" s="1"/>
  <c r="AA198"/>
  <c r="AB198" s="1"/>
  <c r="W198"/>
  <c r="X198" s="1"/>
  <c r="AA197"/>
  <c r="AB197" s="1"/>
  <c r="W197"/>
  <c r="X197" s="1"/>
  <c r="S197"/>
  <c r="W196"/>
  <c r="X196" s="1"/>
  <c r="S196"/>
  <c r="N51" i="12"/>
  <c r="O51" s="1"/>
  <c r="N54"/>
  <c r="O54" s="1"/>
  <c r="N56"/>
  <c r="O56" s="1"/>
  <c r="N59"/>
  <c r="O59" s="1"/>
  <c r="AS65"/>
  <c r="N66"/>
  <c r="O66" s="1"/>
  <c r="AS66"/>
  <c r="AT66" s="1"/>
  <c r="N67"/>
  <c r="AS67"/>
  <c r="N68"/>
  <c r="AS68"/>
  <c r="N69"/>
  <c r="O69" s="1"/>
  <c r="AS69"/>
  <c r="N70"/>
  <c r="O70" s="1"/>
  <c r="AS70"/>
  <c r="N71"/>
  <c r="O71" s="1"/>
  <c r="AS71"/>
  <c r="BC71" s="1"/>
  <c r="N72"/>
  <c r="AS72"/>
  <c r="N73"/>
  <c r="AS73"/>
  <c r="N74"/>
  <c r="AS74"/>
  <c r="N75"/>
  <c r="AS75"/>
  <c r="N76"/>
  <c r="O76" s="1"/>
  <c r="AS76"/>
  <c r="W224" i="2"/>
  <c r="X224" s="1"/>
  <c r="S224"/>
  <c r="T224" s="1"/>
  <c r="AA223"/>
  <c r="AB223" s="1"/>
  <c r="S223"/>
  <c r="T223" s="1"/>
  <c r="AA222"/>
  <c r="AB222" s="1"/>
  <c r="W222"/>
  <c r="X222" s="1"/>
  <c r="AS99" i="12"/>
  <c r="N100"/>
  <c r="O100" s="1"/>
  <c r="AS100"/>
  <c r="N101"/>
  <c r="O101" s="1"/>
  <c r="AS101"/>
  <c r="AS102"/>
  <c r="AT102" s="1"/>
  <c r="AS103"/>
  <c r="AS104"/>
  <c r="N105"/>
  <c r="O105" s="1"/>
  <c r="AS105"/>
  <c r="N106"/>
  <c r="O106" s="1"/>
  <c r="T114"/>
  <c r="U114" s="1"/>
  <c r="AM114"/>
  <c r="T115"/>
  <c r="U115" s="1"/>
  <c r="AM115"/>
  <c r="I80" i="2"/>
  <c r="I79"/>
  <c r="I78"/>
  <c r="I77"/>
  <c r="I76"/>
  <c r="I75"/>
  <c r="I74"/>
  <c r="I73"/>
  <c r="I72"/>
  <c r="I71"/>
  <c r="I70"/>
  <c r="I69"/>
  <c r="I68"/>
  <c r="J35" i="12"/>
  <c r="J34"/>
  <c r="J33"/>
  <c r="J32"/>
  <c r="J31"/>
  <c r="J29"/>
  <c r="J28"/>
  <c r="J27"/>
  <c r="J26"/>
  <c r="J25"/>
  <c r="J24"/>
  <c r="J23"/>
  <c r="J22"/>
  <c r="J21"/>
  <c r="J20"/>
  <c r="T51"/>
  <c r="U51" s="1"/>
  <c r="T53"/>
  <c r="U53" s="1"/>
  <c r="AM72"/>
  <c r="AN72" s="1"/>
  <c r="N77"/>
  <c r="O77" s="1"/>
  <c r="AS77"/>
  <c r="T116"/>
  <c r="U116" s="1"/>
  <c r="AM73"/>
  <c r="N78"/>
  <c r="O78" s="1"/>
  <c r="AS78"/>
  <c r="T49"/>
  <c r="U49" s="1"/>
  <c r="AA53"/>
  <c r="N107"/>
  <c r="O107" s="1"/>
  <c r="T55"/>
  <c r="T65"/>
  <c r="U65" s="1"/>
  <c r="AZ78"/>
  <c r="AM82"/>
  <c r="AV49"/>
  <c r="AA57"/>
  <c r="AM78"/>
  <c r="AV78"/>
  <c r="AM109"/>
  <c r="AM111"/>
  <c r="BC111" s="1"/>
  <c r="AM112"/>
  <c r="N64"/>
  <c r="O64" s="1"/>
  <c r="AS64"/>
  <c r="AM67"/>
  <c r="AM84"/>
  <c r="AM87"/>
  <c r="AM88"/>
  <c r="AM89"/>
  <c r="AN89" s="1"/>
  <c r="AM90"/>
  <c r="BC90" s="1"/>
  <c r="AM91"/>
  <c r="AM95"/>
  <c r="BC95" s="1"/>
  <c r="AM97"/>
  <c r="AP49"/>
  <c r="W52"/>
  <c r="AA52"/>
  <c r="U62"/>
  <c r="AA62"/>
  <c r="AM64"/>
  <c r="AP64"/>
  <c r="AV64"/>
  <c r="AZ64"/>
  <c r="AM65"/>
  <c r="AM66"/>
  <c r="AM68"/>
  <c r="AM69"/>
  <c r="AM70"/>
  <c r="AM74"/>
  <c r="AM75"/>
  <c r="BC75" s="1"/>
  <c r="AM76"/>
  <c r="AP107"/>
  <c r="AZ107"/>
  <c r="N113"/>
  <c r="O113" s="1"/>
  <c r="W116"/>
  <c r="AA49"/>
  <c r="AA55"/>
  <c r="AA58"/>
  <c r="AA60"/>
  <c r="AM77"/>
  <c r="AP78"/>
  <c r="AM79"/>
  <c r="AM80"/>
  <c r="AM81"/>
  <c r="AM83"/>
  <c r="BC83" s="1"/>
  <c r="AM85"/>
  <c r="AM86"/>
  <c r="AM92"/>
  <c r="AN92" s="1"/>
  <c r="AM93"/>
  <c r="AM94"/>
  <c r="AM96"/>
  <c r="AM98"/>
  <c r="AN98" s="1"/>
  <c r="AM99"/>
  <c r="AM100"/>
  <c r="AM101"/>
  <c r="BC101" s="1"/>
  <c r="AM102"/>
  <c r="AN102" s="1"/>
  <c r="AM103"/>
  <c r="AZ109"/>
  <c r="AM110"/>
  <c r="AA115"/>
  <c r="AS115"/>
  <c r="N49"/>
  <c r="O49" s="1"/>
  <c r="N53"/>
  <c r="O53" s="1"/>
  <c r="T54"/>
  <c r="U54" s="1"/>
  <c r="W54"/>
  <c r="AA54"/>
  <c r="N55"/>
  <c r="O55" s="1"/>
  <c r="T56"/>
  <c r="U56" s="1"/>
  <c r="W56"/>
  <c r="AA56"/>
  <c r="N57"/>
  <c r="O57" s="1"/>
  <c r="W58"/>
  <c r="W60"/>
  <c r="N61"/>
  <c r="O61" s="1"/>
  <c r="X65"/>
  <c r="Y65" s="1"/>
  <c r="AB65"/>
  <c r="AC65" s="1"/>
  <c r="AH65"/>
  <c r="AP65"/>
  <c r="AV65"/>
  <c r="AZ65"/>
  <c r="T66"/>
  <c r="AD66" s="1"/>
  <c r="AH66"/>
  <c r="AP66"/>
  <c r="AV66"/>
  <c r="AZ66"/>
  <c r="T67"/>
  <c r="AH67"/>
  <c r="AN67" s="1"/>
  <c r="AP67"/>
  <c r="AW67"/>
  <c r="AX67" s="1"/>
  <c r="AV67"/>
  <c r="W49"/>
  <c r="T50"/>
  <c r="U50" s="1"/>
  <c r="W50"/>
  <c r="AA50"/>
  <c r="W51"/>
  <c r="AA51"/>
  <c r="N52"/>
  <c r="O52" s="1"/>
  <c r="W53"/>
  <c r="U55"/>
  <c r="W55"/>
  <c r="U57"/>
  <c r="W57"/>
  <c r="N58"/>
  <c r="O58" s="1"/>
  <c r="U59"/>
  <c r="W59"/>
  <c r="AA59"/>
  <c r="N60"/>
  <c r="O60" s="1"/>
  <c r="AA61"/>
  <c r="T63"/>
  <c r="U63" s="1"/>
  <c r="AA63"/>
  <c r="T64"/>
  <c r="U64" s="1"/>
  <c r="W64"/>
  <c r="AA64"/>
  <c r="AS91"/>
  <c r="AP91"/>
  <c r="AW91"/>
  <c r="AX91" s="1"/>
  <c r="AV91"/>
  <c r="AT78"/>
  <c r="AH79"/>
  <c r="AP79"/>
  <c r="AV79"/>
  <c r="AZ79"/>
  <c r="AH80"/>
  <c r="AP80"/>
  <c r="AT80" s="1"/>
  <c r="AV80"/>
  <c r="AZ80"/>
  <c r="AH81"/>
  <c r="AP81"/>
  <c r="AT81" s="1"/>
  <c r="AV81"/>
  <c r="AZ81"/>
  <c r="AH82"/>
  <c r="AP82"/>
  <c r="AV82"/>
  <c r="AZ82"/>
  <c r="AH83"/>
  <c r="AP83"/>
  <c r="AT83" s="1"/>
  <c r="AV83"/>
  <c r="AZ83"/>
  <c r="AH84"/>
  <c r="AP84"/>
  <c r="AT84" s="1"/>
  <c r="AV84"/>
  <c r="AZ84"/>
  <c r="AH85"/>
  <c r="AP85"/>
  <c r="AV85"/>
  <c r="AZ85"/>
  <c r="AH86"/>
  <c r="AP86"/>
  <c r="AV86"/>
  <c r="AZ86"/>
  <c r="AH87"/>
  <c r="AP87"/>
  <c r="AV87"/>
  <c r="AZ87"/>
  <c r="AH88"/>
  <c r="AP88"/>
  <c r="AV88"/>
  <c r="AZ88"/>
  <c r="AH89"/>
  <c r="AP89"/>
  <c r="AV89"/>
  <c r="AZ89"/>
  <c r="AH90"/>
  <c r="AP90"/>
  <c r="AT90" s="1"/>
  <c r="AV90"/>
  <c r="AZ90"/>
  <c r="AH91"/>
  <c r="AZ67"/>
  <c r="T68"/>
  <c r="AD68" s="1"/>
  <c r="AH68"/>
  <c r="AP68"/>
  <c r="AV68"/>
  <c r="AZ68"/>
  <c r="T69"/>
  <c r="AH69"/>
  <c r="AP69"/>
  <c r="AV69"/>
  <c r="AZ69"/>
  <c r="T70"/>
  <c r="AH70"/>
  <c r="AP70"/>
  <c r="AV70"/>
  <c r="AZ70"/>
  <c r="T71"/>
  <c r="AH71"/>
  <c r="AP71"/>
  <c r="AT71" s="1"/>
  <c r="AV71"/>
  <c r="AZ71"/>
  <c r="T72"/>
  <c r="AH72"/>
  <c r="AP72"/>
  <c r="AV72"/>
  <c r="AZ72"/>
  <c r="T73"/>
  <c r="AH73"/>
  <c r="AP73"/>
  <c r="AT73" s="1"/>
  <c r="AV73"/>
  <c r="AZ73"/>
  <c r="T74"/>
  <c r="AH74"/>
  <c r="AP74"/>
  <c r="AV74"/>
  <c r="AZ74"/>
  <c r="T75"/>
  <c r="AH75"/>
  <c r="AP75"/>
  <c r="AT75" s="1"/>
  <c r="AV75"/>
  <c r="AZ75"/>
  <c r="T76"/>
  <c r="AH76"/>
  <c r="AP76"/>
  <c r="AV76"/>
  <c r="AZ76"/>
  <c r="T77"/>
  <c r="AH77"/>
  <c r="AP77"/>
  <c r="AT77" s="1"/>
  <c r="AV77"/>
  <c r="AZ77"/>
  <c r="T78"/>
  <c r="AH78"/>
  <c r="AZ91"/>
  <c r="AH92"/>
  <c r="AP92"/>
  <c r="AV92"/>
  <c r="AZ92"/>
  <c r="AH93"/>
  <c r="AN93" s="1"/>
  <c r="AP93"/>
  <c r="AV93"/>
  <c r="AZ93"/>
  <c r="AP94"/>
  <c r="AT94" s="1"/>
  <c r="AV94"/>
  <c r="AZ94"/>
  <c r="AH95"/>
  <c r="AP95"/>
  <c r="AV95"/>
  <c r="AZ95"/>
  <c r="AH96"/>
  <c r="AP96"/>
  <c r="AT96" s="1"/>
  <c r="AV96"/>
  <c r="AZ96"/>
  <c r="AH97"/>
  <c r="AP97"/>
  <c r="AT97" s="1"/>
  <c r="AV97"/>
  <c r="AZ97"/>
  <c r="AH98"/>
  <c r="AP98"/>
  <c r="AT98" s="1"/>
  <c r="AV98"/>
  <c r="AZ98"/>
  <c r="AH99"/>
  <c r="AP99"/>
  <c r="AT99" s="1"/>
  <c r="AV99"/>
  <c r="AZ99"/>
  <c r="AH100"/>
  <c r="AP100"/>
  <c r="AT100" s="1"/>
  <c r="AV100"/>
  <c r="AZ100"/>
  <c r="AH101"/>
  <c r="AP101"/>
  <c r="AT101" s="1"/>
  <c r="AV101"/>
  <c r="AZ101"/>
  <c r="AH102"/>
  <c r="AP102"/>
  <c r="AV102"/>
  <c r="AZ102"/>
  <c r="AH103"/>
  <c r="AP103"/>
  <c r="AT103" s="1"/>
  <c r="AV103"/>
  <c r="AZ103"/>
  <c r="AP104"/>
  <c r="AV104"/>
  <c r="AZ104"/>
  <c r="AP105"/>
  <c r="AT105" s="1"/>
  <c r="AV105"/>
  <c r="AZ105"/>
  <c r="AH106"/>
  <c r="AP106"/>
  <c r="AV106"/>
  <c r="AZ106"/>
  <c r="AH107"/>
  <c r="AV107"/>
  <c r="AP109"/>
  <c r="N110"/>
  <c r="O110" s="1"/>
  <c r="W115"/>
  <c r="AM116"/>
  <c r="AH109"/>
  <c r="AV109"/>
  <c r="AH110"/>
  <c r="AP110"/>
  <c r="AZ110"/>
  <c r="AH111"/>
  <c r="AP111"/>
  <c r="AV111"/>
  <c r="AZ111"/>
  <c r="AH112"/>
  <c r="AP112"/>
  <c r="AV112"/>
  <c r="AZ112"/>
  <c r="AH113"/>
  <c r="AZ113"/>
  <c r="AH114"/>
  <c r="AP114"/>
  <c r="AV114"/>
  <c r="N115"/>
  <c r="AH13"/>
  <c r="AD64"/>
  <c r="AN66"/>
  <c r="O67"/>
  <c r="O68"/>
  <c r="AD69"/>
  <c r="AD70"/>
  <c r="AN70"/>
  <c r="O72"/>
  <c r="BC72"/>
  <c r="BC77"/>
  <c r="AM49"/>
  <c r="BA49"/>
  <c r="BB49" s="1"/>
  <c r="AM50"/>
  <c r="AS50"/>
  <c r="AT50" s="1"/>
  <c r="AW50"/>
  <c r="AX50" s="1"/>
  <c r="BA50"/>
  <c r="BB50" s="1"/>
  <c r="AM51"/>
  <c r="AS51"/>
  <c r="AT51" s="1"/>
  <c r="AW51"/>
  <c r="AX51" s="1"/>
  <c r="BA51"/>
  <c r="BB51" s="1"/>
  <c r="AM52"/>
  <c r="AS52"/>
  <c r="AT52" s="1"/>
  <c r="AW52"/>
  <c r="AX52" s="1"/>
  <c r="BA52"/>
  <c r="BB52" s="1"/>
  <c r="AM53"/>
  <c r="AS53"/>
  <c r="AT53" s="1"/>
  <c r="AW53"/>
  <c r="AX53" s="1"/>
  <c r="BA53"/>
  <c r="BB53" s="1"/>
  <c r="AM54"/>
  <c r="AS54"/>
  <c r="AT54" s="1"/>
  <c r="AW54"/>
  <c r="AX54" s="1"/>
  <c r="BA54"/>
  <c r="BB54" s="1"/>
  <c r="AM55"/>
  <c r="AS55"/>
  <c r="AT55" s="1"/>
  <c r="AW55"/>
  <c r="AX55" s="1"/>
  <c r="BA55"/>
  <c r="BB55" s="1"/>
  <c r="AM56"/>
  <c r="AS56"/>
  <c r="AT56" s="1"/>
  <c r="AW56"/>
  <c r="AX56" s="1"/>
  <c r="BA56"/>
  <c r="BB56" s="1"/>
  <c r="AM57"/>
  <c r="AS57"/>
  <c r="AT57" s="1"/>
  <c r="AW57"/>
  <c r="AX57" s="1"/>
  <c r="BA57"/>
  <c r="BB57" s="1"/>
  <c r="AM58"/>
  <c r="AS58"/>
  <c r="AT58" s="1"/>
  <c r="AW58"/>
  <c r="AX58" s="1"/>
  <c r="BA58"/>
  <c r="BB58" s="1"/>
  <c r="AM59"/>
  <c r="AS59"/>
  <c r="AT59" s="1"/>
  <c r="AW59"/>
  <c r="AX59" s="1"/>
  <c r="BA59"/>
  <c r="BB59" s="1"/>
  <c r="AM60"/>
  <c r="AS60"/>
  <c r="AT60" s="1"/>
  <c r="AW60"/>
  <c r="AX60" s="1"/>
  <c r="BA60"/>
  <c r="BB60" s="1"/>
  <c r="AM61"/>
  <c r="AS61"/>
  <c r="AT61" s="1"/>
  <c r="AW61"/>
  <c r="AX61" s="1"/>
  <c r="BA61"/>
  <c r="BB61" s="1"/>
  <c r="AM62"/>
  <c r="AS62"/>
  <c r="AT62" s="1"/>
  <c r="AW62"/>
  <c r="AX62" s="1"/>
  <c r="BA62"/>
  <c r="BB62" s="1"/>
  <c r="AM63"/>
  <c r="AS63"/>
  <c r="AT63" s="1"/>
  <c r="AW63"/>
  <c r="AX63" s="1"/>
  <c r="BA63"/>
  <c r="BB63" s="1"/>
  <c r="AH64"/>
  <c r="AN64" s="1"/>
  <c r="N65"/>
  <c r="AN65"/>
  <c r="S66"/>
  <c r="W66"/>
  <c r="AA66"/>
  <c r="S67"/>
  <c r="W67"/>
  <c r="AA67"/>
  <c r="S68"/>
  <c r="W68"/>
  <c r="AA68"/>
  <c r="S69"/>
  <c r="W69"/>
  <c r="AA69"/>
  <c r="S70"/>
  <c r="W70"/>
  <c r="AA70"/>
  <c r="S71"/>
  <c r="U71" s="1"/>
  <c r="W71"/>
  <c r="AA71"/>
  <c r="S72"/>
  <c r="W72"/>
  <c r="AA72"/>
  <c r="S73"/>
  <c r="W73"/>
  <c r="AA73"/>
  <c r="S74"/>
  <c r="W74"/>
  <c r="AA74"/>
  <c r="S75"/>
  <c r="W75"/>
  <c r="AA75"/>
  <c r="S76"/>
  <c r="W76"/>
  <c r="AA76"/>
  <c r="S77"/>
  <c r="W77"/>
  <c r="AA77"/>
  <c r="S78"/>
  <c r="W78"/>
  <c r="AA78"/>
  <c r="BC79"/>
  <c r="AN85"/>
  <c r="O90"/>
  <c r="BC96"/>
  <c r="BC98"/>
  <c r="T79"/>
  <c r="U79" s="1"/>
  <c r="AB79"/>
  <c r="AC79" s="1"/>
  <c r="T80"/>
  <c r="U80" s="1"/>
  <c r="AB80"/>
  <c r="AC80" s="1"/>
  <c r="T81"/>
  <c r="U81" s="1"/>
  <c r="AB81"/>
  <c r="AC81" s="1"/>
  <c r="T82"/>
  <c r="U82" s="1"/>
  <c r="X82"/>
  <c r="Y82" s="1"/>
  <c r="AB82"/>
  <c r="AC82" s="1"/>
  <c r="T83"/>
  <c r="U83" s="1"/>
  <c r="AB83"/>
  <c r="AC83" s="1"/>
  <c r="T84"/>
  <c r="U84" s="1"/>
  <c r="X84"/>
  <c r="Y84" s="1"/>
  <c r="AB84"/>
  <c r="AC84" s="1"/>
  <c r="T85"/>
  <c r="U85" s="1"/>
  <c r="AB85"/>
  <c r="AC85" s="1"/>
  <c r="T86"/>
  <c r="U86" s="1"/>
  <c r="AB86"/>
  <c r="AC86" s="1"/>
  <c r="T87"/>
  <c r="U87" s="1"/>
  <c r="X87"/>
  <c r="Y87" s="1"/>
  <c r="AB87"/>
  <c r="AC87" s="1"/>
  <c r="T88"/>
  <c r="U88" s="1"/>
  <c r="AB88"/>
  <c r="AC88" s="1"/>
  <c r="T89"/>
  <c r="U89" s="1"/>
  <c r="X89"/>
  <c r="Y89" s="1"/>
  <c r="AB89"/>
  <c r="AC89" s="1"/>
  <c r="T90"/>
  <c r="U90" s="1"/>
  <c r="X90"/>
  <c r="Y90" s="1"/>
  <c r="AB90"/>
  <c r="AC90" s="1"/>
  <c r="T91"/>
  <c r="U91" s="1"/>
  <c r="X91"/>
  <c r="Y91" s="1"/>
  <c r="AB91"/>
  <c r="AC91" s="1"/>
  <c r="T92"/>
  <c r="U92" s="1"/>
  <c r="X92"/>
  <c r="Y92" s="1"/>
  <c r="AB92"/>
  <c r="AC92" s="1"/>
  <c r="T93"/>
  <c r="U93" s="1"/>
  <c r="X93"/>
  <c r="Y93" s="1"/>
  <c r="AB93"/>
  <c r="AC93" s="1"/>
  <c r="T94"/>
  <c r="U94" s="1"/>
  <c r="AB94"/>
  <c r="AC94" s="1"/>
  <c r="T95"/>
  <c r="U95" s="1"/>
  <c r="X95"/>
  <c r="Y95" s="1"/>
  <c r="AB95"/>
  <c r="AC95" s="1"/>
  <c r="T96"/>
  <c r="U96" s="1"/>
  <c r="X96"/>
  <c r="Y96" s="1"/>
  <c r="AB96"/>
  <c r="AC96" s="1"/>
  <c r="T97"/>
  <c r="U97" s="1"/>
  <c r="X97"/>
  <c r="Y97" s="1"/>
  <c r="AB97"/>
  <c r="AC97" s="1"/>
  <c r="T98"/>
  <c r="U98" s="1"/>
  <c r="X98"/>
  <c r="Y98" s="1"/>
  <c r="AB98"/>
  <c r="AC98" s="1"/>
  <c r="BC99"/>
  <c r="AN108"/>
  <c r="X99"/>
  <c r="Y99" s="1"/>
  <c r="AB99"/>
  <c r="AC99" s="1"/>
  <c r="X100"/>
  <c r="Y100" s="1"/>
  <c r="AB100"/>
  <c r="AC100" s="1"/>
  <c r="T101"/>
  <c r="U101" s="1"/>
  <c r="X101"/>
  <c r="Y101" s="1"/>
  <c r="AB101"/>
  <c r="AC101" s="1"/>
  <c r="X102"/>
  <c r="Y102" s="1"/>
  <c r="AB102"/>
  <c r="AC102" s="1"/>
  <c r="X103"/>
  <c r="Y103" s="1"/>
  <c r="AB103"/>
  <c r="AC103" s="1"/>
  <c r="X104"/>
  <c r="Y104" s="1"/>
  <c r="AB104"/>
  <c r="AC104" s="1"/>
  <c r="T105"/>
  <c r="U105" s="1"/>
  <c r="AB105"/>
  <c r="AC105" s="1"/>
  <c r="T106"/>
  <c r="U106" s="1"/>
  <c r="AB106"/>
  <c r="AC106" s="1"/>
  <c r="T107"/>
  <c r="U107" s="1"/>
  <c r="X107"/>
  <c r="Y107" s="1"/>
  <c r="AB107"/>
  <c r="AC107" s="1"/>
  <c r="T108"/>
  <c r="U108" s="1"/>
  <c r="AB108"/>
  <c r="AC108" s="1"/>
  <c r="AP108"/>
  <c r="AV108"/>
  <c r="AZ108"/>
  <c r="T109"/>
  <c r="U109" s="1"/>
  <c r="X109"/>
  <c r="Y109" s="1"/>
  <c r="AB109"/>
  <c r="AC109" s="1"/>
  <c r="T110"/>
  <c r="U110" s="1"/>
  <c r="X110"/>
  <c r="Y110" s="1"/>
  <c r="AB110"/>
  <c r="AC110" s="1"/>
  <c r="AV110"/>
  <c r="T111"/>
  <c r="U111" s="1"/>
  <c r="X111"/>
  <c r="Y111" s="1"/>
  <c r="AB111"/>
  <c r="AC111" s="1"/>
  <c r="T112"/>
  <c r="U112" s="1"/>
  <c r="X112"/>
  <c r="Y112" s="1"/>
  <c r="AB112"/>
  <c r="AC112" s="1"/>
  <c r="X113"/>
  <c r="Y113" s="1"/>
  <c r="X114"/>
  <c r="Y114" s="1"/>
  <c r="AZ114"/>
  <c r="AH115"/>
  <c r="AP115"/>
  <c r="AT115" s="1"/>
  <c r="AV115"/>
  <c r="AZ115"/>
  <c r="AH116"/>
  <c r="AV116"/>
  <c r="AZ116"/>
  <c r="T230" i="2"/>
  <c r="T202"/>
  <c r="T196"/>
  <c r="T194"/>
  <c r="T192"/>
  <c r="T190"/>
  <c r="N202"/>
  <c r="N199"/>
  <c r="N169"/>
  <c r="N159"/>
  <c r="N134"/>
  <c r="N132"/>
  <c r="N130"/>
  <c r="N128"/>
  <c r="T103"/>
  <c r="T100"/>
  <c r="T98"/>
  <c r="N111"/>
  <c r="N107"/>
  <c r="N104"/>
  <c r="N103"/>
  <c r="N101"/>
  <c r="N98"/>
  <c r="BC65" i="12" l="1"/>
  <c r="AS116"/>
  <c r="X105"/>
  <c r="Y105" s="1"/>
  <c r="X79"/>
  <c r="Y79" s="1"/>
  <c r="BC92"/>
  <c r="AD53"/>
  <c r="N116"/>
  <c r="O116" s="1"/>
  <c r="AT104"/>
  <c r="AN91"/>
  <c r="AN87"/>
  <c r="AT67"/>
  <c r="BC86"/>
  <c r="BC81"/>
  <c r="BC88"/>
  <c r="BC84"/>
  <c r="BC82"/>
  <c r="N108"/>
  <c r="O108" s="1"/>
  <c r="AB114"/>
  <c r="AC114" s="1"/>
  <c r="X85"/>
  <c r="Y85" s="1"/>
  <c r="AD61"/>
  <c r="AD50"/>
  <c r="AD60"/>
  <c r="AD54"/>
  <c r="AT110"/>
  <c r="AT95"/>
  <c r="AN81"/>
  <c r="BC102"/>
  <c r="BC93"/>
  <c r="AM113"/>
  <c r="T113"/>
  <c r="U113" s="1"/>
  <c r="N106" i="2"/>
  <c r="AC194"/>
  <c r="W223"/>
  <c r="X223" s="1"/>
  <c r="W168"/>
  <c r="X168" s="1"/>
  <c r="W170"/>
  <c r="X170" s="1"/>
  <c r="AA195"/>
  <c r="AB195" s="1"/>
  <c r="AR195"/>
  <c r="N196"/>
  <c r="AV232"/>
  <c r="AW232" s="1"/>
  <c r="M223"/>
  <c r="N223" s="1"/>
  <c r="AN96" i="12"/>
  <c r="N95"/>
  <c r="O95" s="1"/>
  <c r="N92"/>
  <c r="O92" s="1"/>
  <c r="N94"/>
  <c r="O94" s="1"/>
  <c r="N96"/>
  <c r="O96" s="1"/>
  <c r="N97"/>
  <c r="O97" s="1"/>
  <c r="N99"/>
  <c r="O99" s="1"/>
  <c r="BC103"/>
  <c r="BC89"/>
  <c r="BC116"/>
  <c r="BC110"/>
  <c r="AT116"/>
  <c r="AS108"/>
  <c r="X108"/>
  <c r="Y108" s="1"/>
  <c r="X106"/>
  <c r="Y106" s="1"/>
  <c r="AN111"/>
  <c r="X88"/>
  <c r="Y88" s="1"/>
  <c r="X86"/>
  <c r="Y86" s="1"/>
  <c r="X83"/>
  <c r="Y83" s="1"/>
  <c r="X81"/>
  <c r="Y81" s="1"/>
  <c r="X80"/>
  <c r="Y80" s="1"/>
  <c r="AA116"/>
  <c r="AV113"/>
  <c r="AT109"/>
  <c r="AH105"/>
  <c r="AT93"/>
  <c r="AT92"/>
  <c r="AD78"/>
  <c r="AT76"/>
  <c r="AN75"/>
  <c r="AT74"/>
  <c r="AT72"/>
  <c r="AN79"/>
  <c r="BC94"/>
  <c r="N114"/>
  <c r="O114" s="1"/>
  <c r="BC76"/>
  <c r="BC74"/>
  <c r="BC69"/>
  <c r="BC97"/>
  <c r="BC109"/>
  <c r="AM107"/>
  <c r="AN107" s="1"/>
  <c r="AS106"/>
  <c r="AT106" s="1"/>
  <c r="N103"/>
  <c r="O103" s="1"/>
  <c r="S222" i="2"/>
  <c r="T222" s="1"/>
  <c r="AA224"/>
  <c r="AB224" s="1"/>
  <c r="AA196"/>
  <c r="AB196" s="1"/>
  <c r="S199"/>
  <c r="T199" s="1"/>
  <c r="AL225"/>
  <c r="AR224"/>
  <c r="AS224" s="1"/>
  <c r="AV222"/>
  <c r="AW222" s="1"/>
  <c r="AV225"/>
  <c r="AW225" s="1"/>
  <c r="AL198"/>
  <c r="AM198" s="1"/>
  <c r="AL232"/>
  <c r="AV199"/>
  <c r="AW199" s="1"/>
  <c r="AR223"/>
  <c r="AS223" s="1"/>
  <c r="AN68" i="12"/>
  <c r="AN113"/>
  <c r="AN82"/>
  <c r="AN110"/>
  <c r="AN101"/>
  <c r="AN80"/>
  <c r="BC100"/>
  <c r="BF100" s="1"/>
  <c r="AD67"/>
  <c r="AD56"/>
  <c r="AF56" s="1"/>
  <c r="AM104"/>
  <c r="BC113"/>
  <c r="BF113" s="1"/>
  <c r="BC104"/>
  <c r="AN116"/>
  <c r="BD116" s="1"/>
  <c r="AB113"/>
  <c r="AC113" s="1"/>
  <c r="AD116"/>
  <c r="BC105"/>
  <c r="BF105" s="1"/>
  <c r="X94"/>
  <c r="Y94" s="1"/>
  <c r="AN88"/>
  <c r="BC85"/>
  <c r="BD85" s="1"/>
  <c r="U78"/>
  <c r="U76"/>
  <c r="U72"/>
  <c r="U70"/>
  <c r="AE70" s="1"/>
  <c r="U68"/>
  <c r="AD115"/>
  <c r="AP113"/>
  <c r="AT113" s="1"/>
  <c r="AT112"/>
  <c r="AT111"/>
  <c r="AH104"/>
  <c r="AN99"/>
  <c r="BD99" s="1"/>
  <c r="AT88"/>
  <c r="AT87"/>
  <c r="AT82"/>
  <c r="AT79"/>
  <c r="BD79" s="1"/>
  <c r="AT64"/>
  <c r="BC112"/>
  <c r="BF112" s="1"/>
  <c r="AM106"/>
  <c r="BC106" s="1"/>
  <c r="BF106" s="1"/>
  <c r="N102"/>
  <c r="O102" s="1"/>
  <c r="N88"/>
  <c r="O88" s="1"/>
  <c r="AN77"/>
  <c r="AC229" i="2"/>
  <c r="AC230"/>
  <c r="AC231"/>
  <c r="AC233"/>
  <c r="AC193"/>
  <c r="BB192"/>
  <c r="BE192" s="1"/>
  <c r="AC106"/>
  <c r="AD106" s="1"/>
  <c r="AC107"/>
  <c r="AC108"/>
  <c r="AC134"/>
  <c r="AC135"/>
  <c r="AD135" s="1"/>
  <c r="AC136"/>
  <c r="N229"/>
  <c r="AD229" s="1"/>
  <c r="N230"/>
  <c r="N231"/>
  <c r="N233"/>
  <c r="AL222"/>
  <c r="AM222" s="1"/>
  <c r="AL223"/>
  <c r="AM223" s="1"/>
  <c r="M166"/>
  <c r="N166" s="1"/>
  <c r="M168"/>
  <c r="N168" s="1"/>
  <c r="BB166"/>
  <c r="BE166" s="1"/>
  <c r="AZ222"/>
  <c r="BA222" s="1"/>
  <c r="M224"/>
  <c r="N224" s="1"/>
  <c r="M167"/>
  <c r="N167" s="1"/>
  <c r="L165"/>
  <c r="N165" s="1"/>
  <c r="M190"/>
  <c r="N190" s="1"/>
  <c r="M200"/>
  <c r="N200" s="1"/>
  <c r="AC164"/>
  <c r="AE164" s="1"/>
  <c r="AC165"/>
  <c r="N164"/>
  <c r="M163"/>
  <c r="M161"/>
  <c r="N161" s="1"/>
  <c r="BC78" i="12"/>
  <c r="BF78" s="1"/>
  <c r="BC73"/>
  <c r="BF73" s="1"/>
  <c r="AC101" i="2"/>
  <c r="AC103"/>
  <c r="AE103" s="1"/>
  <c r="AN114" i="12"/>
  <c r="AD75"/>
  <c r="AD74"/>
  <c r="AF74" s="1"/>
  <c r="AD73"/>
  <c r="BC70"/>
  <c r="BD70" s="1"/>
  <c r="BC68"/>
  <c r="BC66"/>
  <c r="BD66" s="1"/>
  <c r="AT65"/>
  <c r="AC197" i="2"/>
  <c r="T226"/>
  <c r="T228"/>
  <c r="BC80" i="12"/>
  <c r="AC110" i="2"/>
  <c r="BC64" i="12"/>
  <c r="BF64" s="1"/>
  <c r="AC111" i="2"/>
  <c r="AE111" s="1"/>
  <c r="BC87" i="12"/>
  <c r="O62"/>
  <c r="AD62"/>
  <c r="AF62" s="1"/>
  <c r="O63"/>
  <c r="AD63"/>
  <c r="AC98" i="2"/>
  <c r="AD98" s="1"/>
  <c r="AC99"/>
  <c r="AE99" s="1"/>
  <c r="AC102"/>
  <c r="AE102" s="1"/>
  <c r="AC109"/>
  <c r="AD109" s="1"/>
  <c r="AC133"/>
  <c r="AD133" s="1"/>
  <c r="N193"/>
  <c r="AC195"/>
  <c r="AE195" s="1"/>
  <c r="AC196"/>
  <c r="AN115" i="12"/>
  <c r="AN112"/>
  <c r="BD112" s="1"/>
  <c r="BC107"/>
  <c r="BD107" s="1"/>
  <c r="AN95"/>
  <c r="AN83"/>
  <c r="O75"/>
  <c r="O74"/>
  <c r="O73"/>
  <c r="AD59"/>
  <c r="AE59" s="1"/>
  <c r="AD55"/>
  <c r="AF55" s="1"/>
  <c r="AD51"/>
  <c r="AD58"/>
  <c r="AE58" s="1"/>
  <c r="AN71"/>
  <c r="AT70"/>
  <c r="AT68"/>
  <c r="BC91"/>
  <c r="BF91" s="1"/>
  <c r="W63"/>
  <c r="W61"/>
  <c r="W62"/>
  <c r="N91"/>
  <c r="O91" s="1"/>
  <c r="N89"/>
  <c r="O89" s="1"/>
  <c r="N87"/>
  <c r="O87" s="1"/>
  <c r="N86"/>
  <c r="O86" s="1"/>
  <c r="N85"/>
  <c r="O85" s="1"/>
  <c r="N84"/>
  <c r="O84" s="1"/>
  <c r="N83"/>
  <c r="O83" s="1"/>
  <c r="N82"/>
  <c r="O82" s="1"/>
  <c r="N81"/>
  <c r="O81" s="1"/>
  <c r="N80"/>
  <c r="O80" s="1"/>
  <c r="N79"/>
  <c r="O79" s="1"/>
  <c r="AV224" i="2"/>
  <c r="AW224" s="1"/>
  <c r="AL224"/>
  <c r="AM224" s="1"/>
  <c r="AR225"/>
  <c r="AS225" s="1"/>
  <c r="AM192"/>
  <c r="BC192" s="1"/>
  <c r="AC100"/>
  <c r="AE100" s="1"/>
  <c r="AC104"/>
  <c r="AE104" s="1"/>
  <c r="AC105"/>
  <c r="AE105" s="1"/>
  <c r="AC171"/>
  <c r="AD171" s="1"/>
  <c r="T197"/>
  <c r="O115" i="12"/>
  <c r="AN109"/>
  <c r="BD109" s="1"/>
  <c r="AN90"/>
  <c r="AN86"/>
  <c r="BD86" s="1"/>
  <c r="U75"/>
  <c r="U74"/>
  <c r="U73"/>
  <c r="AN69"/>
  <c r="AD57"/>
  <c r="AF57" s="1"/>
  <c r="AD49"/>
  <c r="AF49" s="1"/>
  <c r="AD52"/>
  <c r="AF52" s="1"/>
  <c r="AD76"/>
  <c r="AF76" s="1"/>
  <c r="AD72"/>
  <c r="BH72" s="1"/>
  <c r="AD71"/>
  <c r="AF71" s="1"/>
  <c r="AT69"/>
  <c r="BC67"/>
  <c r="BD67" s="1"/>
  <c r="AN103"/>
  <c r="AN100"/>
  <c r="AN94"/>
  <c r="AN76"/>
  <c r="BD76" s="1"/>
  <c r="AN74"/>
  <c r="AN97"/>
  <c r="AN84"/>
  <c r="BD84" s="1"/>
  <c r="AN78"/>
  <c r="AN106"/>
  <c r="AN73"/>
  <c r="AD77"/>
  <c r="AF77" s="1"/>
  <c r="BC115"/>
  <c r="BF115" s="1"/>
  <c r="BC114"/>
  <c r="BD114" s="1"/>
  <c r="U77"/>
  <c r="U69"/>
  <c r="U67"/>
  <c r="AE67" s="1"/>
  <c r="U66"/>
  <c r="BD64"/>
  <c r="AT114"/>
  <c r="AU223" i="2"/>
  <c r="AV223"/>
  <c r="AW223" s="1"/>
  <c r="AC222"/>
  <c r="AE222" s="1"/>
  <c r="AC128"/>
  <c r="AE128" s="1"/>
  <c r="AC131"/>
  <c r="AE131" s="1"/>
  <c r="AC224"/>
  <c r="AD224" s="1"/>
  <c r="AC225"/>
  <c r="AE225" s="1"/>
  <c r="AC226"/>
  <c r="AC227"/>
  <c r="AE227" s="1"/>
  <c r="AC228"/>
  <c r="AD228" s="1"/>
  <c r="AC198"/>
  <c r="AD198" s="1"/>
  <c r="AC159"/>
  <c r="AE159" s="1"/>
  <c r="AC160"/>
  <c r="AD160" s="1"/>
  <c r="AC162"/>
  <c r="AE162" s="1"/>
  <c r="T227"/>
  <c r="T108"/>
  <c r="AD108" s="1"/>
  <c r="T110"/>
  <c r="T111"/>
  <c r="AC129"/>
  <c r="AE129" s="1"/>
  <c r="AC130"/>
  <c r="AE130" s="1"/>
  <c r="AC132"/>
  <c r="AD132" s="1"/>
  <c r="AC170"/>
  <c r="AE170" s="1"/>
  <c r="AC166"/>
  <c r="AC169"/>
  <c r="AD169" s="1"/>
  <c r="AC199"/>
  <c r="AE199" s="1"/>
  <c r="AC201"/>
  <c r="AE201" s="1"/>
  <c r="AC202"/>
  <c r="AD202" s="1"/>
  <c r="AC223"/>
  <c r="AD223" s="1"/>
  <c r="AC232"/>
  <c r="AC190"/>
  <c r="AD190" s="1"/>
  <c r="AM166"/>
  <c r="BC166" s="1"/>
  <c r="AC191"/>
  <c r="T191"/>
  <c r="BB191"/>
  <c r="BE191" s="1"/>
  <c r="AS194"/>
  <c r="BB194"/>
  <c r="T160"/>
  <c r="AM232"/>
  <c r="BB232"/>
  <c r="AC192"/>
  <c r="AS231"/>
  <c r="BB231"/>
  <c r="BG231" s="1"/>
  <c r="AM190"/>
  <c r="BB190"/>
  <c r="AS195"/>
  <c r="BB195"/>
  <c r="BE195" s="1"/>
  <c r="T161"/>
  <c r="T162"/>
  <c r="T163"/>
  <c r="T165"/>
  <c r="AS229"/>
  <c r="BB229"/>
  <c r="BE229" s="1"/>
  <c r="AM230"/>
  <c r="BB230"/>
  <c r="BG230" s="1"/>
  <c r="AS233"/>
  <c r="BB233"/>
  <c r="BE233" s="1"/>
  <c r="AM193"/>
  <c r="BB193"/>
  <c r="AC158"/>
  <c r="AE158" s="1"/>
  <c r="AS196"/>
  <c r="BB196"/>
  <c r="BE196" s="1"/>
  <c r="AS197"/>
  <c r="BB197"/>
  <c r="BE197" s="1"/>
  <c r="AS200"/>
  <c r="BB200"/>
  <c r="BE200" s="1"/>
  <c r="AS158"/>
  <c r="BB158"/>
  <c r="BE158" s="1"/>
  <c r="AM168"/>
  <c r="BB168"/>
  <c r="AS171"/>
  <c r="BB171"/>
  <c r="AM127"/>
  <c r="BB127"/>
  <c r="AM128"/>
  <c r="BB128"/>
  <c r="AS130"/>
  <c r="BB130"/>
  <c r="BE130" s="1"/>
  <c r="AM131"/>
  <c r="BB131"/>
  <c r="BD131" s="1"/>
  <c r="AS133"/>
  <c r="BB133"/>
  <c r="BE133" s="1"/>
  <c r="AM136"/>
  <c r="BB136"/>
  <c r="AS98"/>
  <c r="BB98"/>
  <c r="AM99"/>
  <c r="BB99"/>
  <c r="AS104"/>
  <c r="BB104"/>
  <c r="AM105"/>
  <c r="BB105"/>
  <c r="AC127"/>
  <c r="AE127" s="1"/>
  <c r="AC97"/>
  <c r="AE97" s="1"/>
  <c r="AS198"/>
  <c r="BB198"/>
  <c r="AM199"/>
  <c r="BB199"/>
  <c r="BE199" s="1"/>
  <c r="AS201"/>
  <c r="BB201"/>
  <c r="AM202"/>
  <c r="BB202"/>
  <c r="BE202" s="1"/>
  <c r="AS169"/>
  <c r="BB169"/>
  <c r="BE169" s="1"/>
  <c r="AM170"/>
  <c r="BB170"/>
  <c r="BD170" s="1"/>
  <c r="AM129"/>
  <c r="BB129"/>
  <c r="AS132"/>
  <c r="BB132"/>
  <c r="BD132" s="1"/>
  <c r="AS134"/>
  <c r="BB134"/>
  <c r="AM135"/>
  <c r="BB135"/>
  <c r="AM97"/>
  <c r="BB97"/>
  <c r="AS100"/>
  <c r="BB100"/>
  <c r="BE100" s="1"/>
  <c r="AM101"/>
  <c r="BB101"/>
  <c r="BD101" s="1"/>
  <c r="AS102"/>
  <c r="BB102"/>
  <c r="BE102" s="1"/>
  <c r="AM103"/>
  <c r="BB103"/>
  <c r="BB167"/>
  <c r="BA224"/>
  <c r="AS226"/>
  <c r="BB226"/>
  <c r="AS228"/>
  <c r="BB228"/>
  <c r="AM159"/>
  <c r="BB159"/>
  <c r="AM164"/>
  <c r="BB164"/>
  <c r="AS107"/>
  <c r="BB107"/>
  <c r="AS109"/>
  <c r="BB109"/>
  <c r="T159"/>
  <c r="T164"/>
  <c r="AM225"/>
  <c r="BB225"/>
  <c r="AM227"/>
  <c r="BB227"/>
  <c r="AS160"/>
  <c r="BB160"/>
  <c r="AS161"/>
  <c r="BB161"/>
  <c r="AS162"/>
  <c r="BB162"/>
  <c r="BD162" s="1"/>
  <c r="AS163"/>
  <c r="BB163"/>
  <c r="AS165"/>
  <c r="BB165"/>
  <c r="AM106"/>
  <c r="BB106"/>
  <c r="AM108"/>
  <c r="BB108"/>
  <c r="AM110"/>
  <c r="BB110"/>
  <c r="BD110" s="1"/>
  <c r="AM111"/>
  <c r="BB111"/>
  <c r="AT91" i="12"/>
  <c r="AT108"/>
  <c r="BF116"/>
  <c r="BE116"/>
  <c r="AE116"/>
  <c r="BH116"/>
  <c r="AF116"/>
  <c r="BD113"/>
  <c r="BF111"/>
  <c r="BD111"/>
  <c r="BF110"/>
  <c r="BD110"/>
  <c r="BF109"/>
  <c r="BF107"/>
  <c r="BD105"/>
  <c r="BF104"/>
  <c r="BF103"/>
  <c r="BD103"/>
  <c r="BF102"/>
  <c r="BD102"/>
  <c r="BF101"/>
  <c r="BD101"/>
  <c r="BF99"/>
  <c r="BF65"/>
  <c r="BD65"/>
  <c r="BF77"/>
  <c r="BD77"/>
  <c r="BF76"/>
  <c r="BF75"/>
  <c r="BD75"/>
  <c r="BF74"/>
  <c r="BD74"/>
  <c r="BF72"/>
  <c r="BD72"/>
  <c r="BF71"/>
  <c r="BD71"/>
  <c r="BF69"/>
  <c r="BD69"/>
  <c r="BF68"/>
  <c r="BF67"/>
  <c r="AD114"/>
  <c r="AD113"/>
  <c r="AD112"/>
  <c r="AD111"/>
  <c r="AD110"/>
  <c r="AD109"/>
  <c r="BC108"/>
  <c r="AD108"/>
  <c r="AD107"/>
  <c r="AD106"/>
  <c r="AD105"/>
  <c r="AD104"/>
  <c r="AD103"/>
  <c r="AD102"/>
  <c r="AD101"/>
  <c r="AD100"/>
  <c r="AD99"/>
  <c r="BD115"/>
  <c r="AF115"/>
  <c r="BF98"/>
  <c r="BD98"/>
  <c r="BF97"/>
  <c r="BD97"/>
  <c r="BF96"/>
  <c r="BD96"/>
  <c r="BF95"/>
  <c r="BD95"/>
  <c r="BF94"/>
  <c r="BD94"/>
  <c r="BF93"/>
  <c r="BD93"/>
  <c r="BF92"/>
  <c r="BD92"/>
  <c r="BF90"/>
  <c r="BD90"/>
  <c r="BF89"/>
  <c r="BD89"/>
  <c r="BF88"/>
  <c r="BD88"/>
  <c r="BF87"/>
  <c r="BF86"/>
  <c r="BF84"/>
  <c r="BF83"/>
  <c r="BD83"/>
  <c r="BF82"/>
  <c r="BF81"/>
  <c r="BD81"/>
  <c r="BF80"/>
  <c r="BD80"/>
  <c r="BF79"/>
  <c r="AD65"/>
  <c r="O65"/>
  <c r="AN63"/>
  <c r="BC63"/>
  <c r="AN62"/>
  <c r="BC62"/>
  <c r="AN61"/>
  <c r="BC61"/>
  <c r="BH61" s="1"/>
  <c r="AN60"/>
  <c r="BC60"/>
  <c r="BH60" s="1"/>
  <c r="AN59"/>
  <c r="BC59"/>
  <c r="AN58"/>
  <c r="BC58"/>
  <c r="AN57"/>
  <c r="BC57"/>
  <c r="BH57" s="1"/>
  <c r="AN56"/>
  <c r="BC56"/>
  <c r="AN55"/>
  <c r="BC55"/>
  <c r="AN54"/>
  <c r="BC54"/>
  <c r="BH54" s="1"/>
  <c r="AN53"/>
  <c r="BC53"/>
  <c r="BH53" s="1"/>
  <c r="AN52"/>
  <c r="BC52"/>
  <c r="AN51"/>
  <c r="BC51"/>
  <c r="AN50"/>
  <c r="BC50"/>
  <c r="BH50" s="1"/>
  <c r="AN49"/>
  <c r="BC49"/>
  <c r="BH78"/>
  <c r="AF78"/>
  <c r="BE78"/>
  <c r="AE78"/>
  <c r="BH77"/>
  <c r="BH75"/>
  <c r="AF75"/>
  <c r="BE75"/>
  <c r="BH73"/>
  <c r="AF73"/>
  <c r="BE73"/>
  <c r="AE73"/>
  <c r="AF72"/>
  <c r="AE72"/>
  <c r="BH71"/>
  <c r="AF70"/>
  <c r="BH69"/>
  <c r="AF69"/>
  <c r="BE69"/>
  <c r="AE69"/>
  <c r="BH68"/>
  <c r="AF68"/>
  <c r="BE68"/>
  <c r="AE68"/>
  <c r="BH67"/>
  <c r="AF67"/>
  <c r="BE67"/>
  <c r="AF66"/>
  <c r="AE66"/>
  <c r="BE64"/>
  <c r="AF64"/>
  <c r="BH64"/>
  <c r="AE64"/>
  <c r="AF63"/>
  <c r="AF61"/>
  <c r="AE61"/>
  <c r="AF59"/>
  <c r="AE57"/>
  <c r="AE55"/>
  <c r="AF53"/>
  <c r="AE53"/>
  <c r="AF51"/>
  <c r="AE51"/>
  <c r="AF50"/>
  <c r="AE50"/>
  <c r="AF60"/>
  <c r="AE60"/>
  <c r="AE56"/>
  <c r="AF54"/>
  <c r="AE54"/>
  <c r="AE52"/>
  <c r="AD98"/>
  <c r="AD97"/>
  <c r="AD96"/>
  <c r="AD95"/>
  <c r="AD94"/>
  <c r="AD93"/>
  <c r="AD92"/>
  <c r="AD90"/>
  <c r="AD89"/>
  <c r="AD88"/>
  <c r="AD84"/>
  <c r="AD82"/>
  <c r="AE224" i="2"/>
  <c r="AD225"/>
  <c r="AE226"/>
  <c r="AD227"/>
  <c r="AE228"/>
  <c r="AE229"/>
  <c r="AE230"/>
  <c r="AD230"/>
  <c r="AE231"/>
  <c r="AD231"/>
  <c r="AE232"/>
  <c r="AD232"/>
  <c r="AE233"/>
  <c r="AD233"/>
  <c r="AE191"/>
  <c r="AE192"/>
  <c r="AE193"/>
  <c r="AE194"/>
  <c r="AD194"/>
  <c r="AD195"/>
  <c r="AE196"/>
  <c r="AD196"/>
  <c r="AD197"/>
  <c r="AE198"/>
  <c r="AD199"/>
  <c r="AD201"/>
  <c r="AE202"/>
  <c r="AD170"/>
  <c r="AE160"/>
  <c r="AE165"/>
  <c r="BD171"/>
  <c r="AD128"/>
  <c r="AD129"/>
  <c r="AE133"/>
  <c r="AE134"/>
  <c r="AD134"/>
  <c r="AE135"/>
  <c r="AE136"/>
  <c r="AD136"/>
  <c r="AE98"/>
  <c r="BD99"/>
  <c r="BD102"/>
  <c r="BD104"/>
  <c r="AE106"/>
  <c r="AE107"/>
  <c r="AD107"/>
  <c r="AE108"/>
  <c r="AE110"/>
  <c r="AE101" l="1"/>
  <c r="BG101"/>
  <c r="AD193"/>
  <c r="AN104" i="12"/>
  <c r="BD104" s="1"/>
  <c r="AD191" i="2"/>
  <c r="AC168"/>
  <c r="AE109"/>
  <c r="BD105"/>
  <c r="AD103"/>
  <c r="BD100"/>
  <c r="AE169"/>
  <c r="AD166"/>
  <c r="BF166" s="1"/>
  <c r="AD192"/>
  <c r="AE223"/>
  <c r="AC167"/>
  <c r="BC158"/>
  <c r="BD190"/>
  <c r="BD106" i="12"/>
  <c r="BD87"/>
  <c r="AF58"/>
  <c r="BE49"/>
  <c r="BE50"/>
  <c r="BE53"/>
  <c r="BE70"/>
  <c r="BH70"/>
  <c r="BH74"/>
  <c r="BH76"/>
  <c r="BF85"/>
  <c r="BD91"/>
  <c r="BF66"/>
  <c r="BF114"/>
  <c r="AE75"/>
  <c r="AE115"/>
  <c r="BD82"/>
  <c r="AD87"/>
  <c r="AD91"/>
  <c r="BH49"/>
  <c r="BE66"/>
  <c r="BH66"/>
  <c r="BE71"/>
  <c r="BE74"/>
  <c r="BE76"/>
  <c r="BE77"/>
  <c r="BH55"/>
  <c r="BH56"/>
  <c r="BH58"/>
  <c r="BF70"/>
  <c r="BG116"/>
  <c r="BD100"/>
  <c r="BD68"/>
  <c r="AE63"/>
  <c r="AD101" i="2"/>
  <c r="BD98"/>
  <c r="AE132"/>
  <c r="BD169"/>
  <c r="AE166"/>
  <c r="BD164"/>
  <c r="BF192"/>
  <c r="AD164"/>
  <c r="BC197"/>
  <c r="BF197" s="1"/>
  <c r="BB222"/>
  <c r="AC200"/>
  <c r="AD226"/>
  <c r="AC161"/>
  <c r="AD165"/>
  <c r="N163"/>
  <c r="AC163"/>
  <c r="BD163" s="1"/>
  <c r="BD158"/>
  <c r="BG232"/>
  <c r="BH51" i="12"/>
  <c r="AD110" i="2"/>
  <c r="BD197"/>
  <c r="BG115" i="12"/>
  <c r="BD111" i="2"/>
  <c r="AD105"/>
  <c r="AD102"/>
  <c r="AD100"/>
  <c r="BD136"/>
  <c r="BD133"/>
  <c r="BD130"/>
  <c r="BD129"/>
  <c r="BD128"/>
  <c r="AE171"/>
  <c r="BD165"/>
  <c r="BD200"/>
  <c r="BD191"/>
  <c r="BD232"/>
  <c r="AD222"/>
  <c r="AD79" i="12"/>
  <c r="BE79" s="1"/>
  <c r="AD80"/>
  <c r="BE80" s="1"/>
  <c r="AD81"/>
  <c r="BE81" s="1"/>
  <c r="AD83"/>
  <c r="BE83" s="1"/>
  <c r="AD85"/>
  <c r="BE85" s="1"/>
  <c r="AD86"/>
  <c r="BE51"/>
  <c r="BG64"/>
  <c r="AE71"/>
  <c r="BG71" s="1"/>
  <c r="AE74"/>
  <c r="BG74" s="1"/>
  <c r="AE76"/>
  <c r="BG76" s="1"/>
  <c r="AE77"/>
  <c r="BH52"/>
  <c r="BH59"/>
  <c r="BH62"/>
  <c r="BH63"/>
  <c r="BH115"/>
  <c r="BE115"/>
  <c r="AE190" i="2"/>
  <c r="BG228"/>
  <c r="BG226"/>
  <c r="AD158"/>
  <c r="BC130"/>
  <c r="AD111"/>
  <c r="BD73" i="12"/>
  <c r="BG73" s="1"/>
  <c r="BD78"/>
  <c r="AD159" i="2"/>
  <c r="BG227"/>
  <c r="BG225"/>
  <c r="AE62" i="12"/>
  <c r="AD104" i="2"/>
  <c r="AD99"/>
  <c r="BD135"/>
  <c r="BD134"/>
  <c r="AD131"/>
  <c r="AD130"/>
  <c r="BD168"/>
  <c r="BD167"/>
  <c r="BD166"/>
  <c r="AD162"/>
  <c r="BD202"/>
  <c r="BD201"/>
  <c r="BD199"/>
  <c r="BD198"/>
  <c r="BD196"/>
  <c r="BD195"/>
  <c r="BD194"/>
  <c r="BD193"/>
  <c r="BD192"/>
  <c r="BD233"/>
  <c r="BG233"/>
  <c r="BD231"/>
  <c r="BD230"/>
  <c r="BD229"/>
  <c r="BG229"/>
  <c r="BD227"/>
  <c r="BD225"/>
  <c r="AE49" i="12"/>
  <c r="BE72"/>
  <c r="BB224" i="2"/>
  <c r="BG224" s="1"/>
  <c r="BB223"/>
  <c r="BC223" s="1"/>
  <c r="BF223" s="1"/>
  <c r="BD109"/>
  <c r="BD108"/>
  <c r="BD107"/>
  <c r="BD106"/>
  <c r="BD103"/>
  <c r="BD161"/>
  <c r="BD160"/>
  <c r="BD159"/>
  <c r="BD228"/>
  <c r="BD226"/>
  <c r="BD224"/>
  <c r="BG66" i="12"/>
  <c r="BG67"/>
  <c r="BG68"/>
  <c r="BG69"/>
  <c r="BG70"/>
  <c r="BG72"/>
  <c r="BG75"/>
  <c r="BG78"/>
  <c r="BE52"/>
  <c r="BE54"/>
  <c r="BE56"/>
  <c r="BE58"/>
  <c r="BE60"/>
  <c r="BE57"/>
  <c r="BE59"/>
  <c r="BE61"/>
  <c r="BE63"/>
  <c r="BC199" i="2"/>
  <c r="BF199" s="1"/>
  <c r="BE62" i="12"/>
  <c r="BC196" i="2"/>
  <c r="BE55" i="12"/>
  <c r="BF196" i="2"/>
  <c r="BG77" i="12"/>
  <c r="BC229" i="2"/>
  <c r="BF229" s="1"/>
  <c r="BC195"/>
  <c r="BF195" s="1"/>
  <c r="BD127"/>
  <c r="BC191"/>
  <c r="BF191" s="1"/>
  <c r="BC222"/>
  <c r="BF222" s="1"/>
  <c r="BC200"/>
  <c r="BC232"/>
  <c r="BF232" s="1"/>
  <c r="BE232"/>
  <c r="BE194"/>
  <c r="BC194"/>
  <c r="BF194" s="1"/>
  <c r="BF158"/>
  <c r="AD127"/>
  <c r="AD97"/>
  <c r="BD97"/>
  <c r="BC102"/>
  <c r="BF102" s="1"/>
  <c r="BC233"/>
  <c r="BF233" s="1"/>
  <c r="BE193"/>
  <c r="BC193"/>
  <c r="BF193" s="1"/>
  <c r="BE230"/>
  <c r="BC230"/>
  <c r="BF230" s="1"/>
  <c r="BE190"/>
  <c r="BC190"/>
  <c r="BF190" s="1"/>
  <c r="BE231"/>
  <c r="BC231"/>
  <c r="BF231" s="1"/>
  <c r="BE103"/>
  <c r="BC103"/>
  <c r="BE101"/>
  <c r="BC101"/>
  <c r="BF101" s="1"/>
  <c r="BE97"/>
  <c r="BC97"/>
  <c r="BF97" s="1"/>
  <c r="BE135"/>
  <c r="BC135"/>
  <c r="BF135" s="1"/>
  <c r="BE134"/>
  <c r="BC134"/>
  <c r="BF134" s="1"/>
  <c r="BE132"/>
  <c r="BC132"/>
  <c r="BF132" s="1"/>
  <c r="BE129"/>
  <c r="BC129"/>
  <c r="BF129" s="1"/>
  <c r="BE170"/>
  <c r="BC170"/>
  <c r="BF170" s="1"/>
  <c r="BE201"/>
  <c r="BC201"/>
  <c r="BF201" s="1"/>
  <c r="BE198"/>
  <c r="BC198"/>
  <c r="BF198" s="1"/>
  <c r="BC133"/>
  <c r="BF133" s="1"/>
  <c r="BC169"/>
  <c r="BF169" s="1"/>
  <c r="BC202"/>
  <c r="BF202" s="1"/>
  <c r="BE167"/>
  <c r="BC167"/>
  <c r="BE105"/>
  <c r="BC105"/>
  <c r="BF105" s="1"/>
  <c r="BE104"/>
  <c r="BC104"/>
  <c r="BE99"/>
  <c r="BC99"/>
  <c r="BE98"/>
  <c r="BC98"/>
  <c r="BE136"/>
  <c r="BC136"/>
  <c r="BF136" s="1"/>
  <c r="BE131"/>
  <c r="BC131"/>
  <c r="BF131" s="1"/>
  <c r="BE128"/>
  <c r="BC128"/>
  <c r="BF128" s="1"/>
  <c r="BE127"/>
  <c r="BC127"/>
  <c r="BE171"/>
  <c r="BC171"/>
  <c r="BF171" s="1"/>
  <c r="BE168"/>
  <c r="BC168"/>
  <c r="BF103"/>
  <c r="BF98"/>
  <c r="BC100"/>
  <c r="BC227"/>
  <c r="BF227" s="1"/>
  <c r="BE227"/>
  <c r="BC225"/>
  <c r="BF225" s="1"/>
  <c r="BE225"/>
  <c r="BC111"/>
  <c r="BF111" s="1"/>
  <c r="BE111"/>
  <c r="BC110"/>
  <c r="BF110" s="1"/>
  <c r="BE110"/>
  <c r="BC108"/>
  <c r="BF108" s="1"/>
  <c r="BE108"/>
  <c r="BC106"/>
  <c r="BF106" s="1"/>
  <c r="BE106"/>
  <c r="BC165"/>
  <c r="BF165" s="1"/>
  <c r="BE165"/>
  <c r="BC163"/>
  <c r="BE163"/>
  <c r="BC162"/>
  <c r="BF162" s="1"/>
  <c r="BE162"/>
  <c r="BC161"/>
  <c r="BE161"/>
  <c r="BC160"/>
  <c r="BF160" s="1"/>
  <c r="BE160"/>
  <c r="BC109"/>
  <c r="BF109" s="1"/>
  <c r="BE109"/>
  <c r="BC107"/>
  <c r="BF107" s="1"/>
  <c r="BE107"/>
  <c r="BC164"/>
  <c r="BF164" s="1"/>
  <c r="BE164"/>
  <c r="BC159"/>
  <c r="BF159" s="1"/>
  <c r="BE159"/>
  <c r="BC228"/>
  <c r="BF228" s="1"/>
  <c r="BE228"/>
  <c r="BC226"/>
  <c r="BF226" s="1"/>
  <c r="BE226"/>
  <c r="BC224"/>
  <c r="BF224" s="1"/>
  <c r="BE82" i="12"/>
  <c r="AE82"/>
  <c r="BG82" s="1"/>
  <c r="BH82"/>
  <c r="AF82"/>
  <c r="BE84"/>
  <c r="AE84"/>
  <c r="BG84" s="1"/>
  <c r="BH84"/>
  <c r="AF84"/>
  <c r="BE87"/>
  <c r="AE87"/>
  <c r="BG87" s="1"/>
  <c r="BH87"/>
  <c r="AF87"/>
  <c r="BE89"/>
  <c r="AE89"/>
  <c r="BG89" s="1"/>
  <c r="BH89"/>
  <c r="AF89"/>
  <c r="BE91"/>
  <c r="AE91"/>
  <c r="BG91" s="1"/>
  <c r="BH91"/>
  <c r="AF91"/>
  <c r="BE94"/>
  <c r="AE94"/>
  <c r="BG94" s="1"/>
  <c r="BH94"/>
  <c r="AF94"/>
  <c r="BE96"/>
  <c r="AE96"/>
  <c r="BG96" s="1"/>
  <c r="BH96"/>
  <c r="AF96"/>
  <c r="BE97"/>
  <c r="AE97"/>
  <c r="BG97" s="1"/>
  <c r="BH97"/>
  <c r="AF97"/>
  <c r="BE98"/>
  <c r="BH98"/>
  <c r="AE98"/>
  <c r="BG98" s="1"/>
  <c r="AF98"/>
  <c r="BH65"/>
  <c r="BE65"/>
  <c r="AE65"/>
  <c r="BG65" s="1"/>
  <c r="AF65"/>
  <c r="BE100"/>
  <c r="AE100"/>
  <c r="BG100" s="1"/>
  <c r="BH100"/>
  <c r="AF100"/>
  <c r="BE103"/>
  <c r="AE103"/>
  <c r="BG103" s="1"/>
  <c r="BH103"/>
  <c r="AF103"/>
  <c r="BE105"/>
  <c r="AE105"/>
  <c r="BG105" s="1"/>
  <c r="BH105"/>
  <c r="AF105"/>
  <c r="BE106"/>
  <c r="AE106"/>
  <c r="BG106" s="1"/>
  <c r="BH106"/>
  <c r="AF106"/>
  <c r="BE108"/>
  <c r="BH108"/>
  <c r="AE108"/>
  <c r="AF108"/>
  <c r="BE110"/>
  <c r="AE110"/>
  <c r="BG110" s="1"/>
  <c r="BH110"/>
  <c r="AF110"/>
  <c r="AE79"/>
  <c r="BG79" s="1"/>
  <c r="AF79"/>
  <c r="AE80"/>
  <c r="BG80" s="1"/>
  <c r="AF80"/>
  <c r="AE81"/>
  <c r="BG81" s="1"/>
  <c r="AF81"/>
  <c r="AE83"/>
  <c r="BG83" s="1"/>
  <c r="AF83"/>
  <c r="AF85"/>
  <c r="BE86"/>
  <c r="AE86"/>
  <c r="BG86" s="1"/>
  <c r="BH86"/>
  <c r="AF86"/>
  <c r="BE88"/>
  <c r="AE88"/>
  <c r="BG88" s="1"/>
  <c r="BH88"/>
  <c r="AF88"/>
  <c r="BE90"/>
  <c r="AE90"/>
  <c r="BG90" s="1"/>
  <c r="BH90"/>
  <c r="AF90"/>
  <c r="BE92"/>
  <c r="AE92"/>
  <c r="BG92" s="1"/>
  <c r="BH92"/>
  <c r="AF92"/>
  <c r="BE93"/>
  <c r="AE93"/>
  <c r="BG93" s="1"/>
  <c r="BH93"/>
  <c r="AF93"/>
  <c r="BE95"/>
  <c r="AE95"/>
  <c r="BG95" s="1"/>
  <c r="BH95"/>
  <c r="AF95"/>
  <c r="BF49"/>
  <c r="BD49"/>
  <c r="BG49" s="1"/>
  <c r="BF50"/>
  <c r="BD50"/>
  <c r="BG50" s="1"/>
  <c r="BF51"/>
  <c r="BD51"/>
  <c r="BG51" s="1"/>
  <c r="BF52"/>
  <c r="BD52"/>
  <c r="BG52" s="1"/>
  <c r="BF53"/>
  <c r="BD53"/>
  <c r="BG53" s="1"/>
  <c r="BF54"/>
  <c r="BD54"/>
  <c r="BG54" s="1"/>
  <c r="BF55"/>
  <c r="BD55"/>
  <c r="BG55" s="1"/>
  <c r="BF56"/>
  <c r="BD56"/>
  <c r="BG56" s="1"/>
  <c r="BF57"/>
  <c r="BD57"/>
  <c r="BG57" s="1"/>
  <c r="BF58"/>
  <c r="BD58"/>
  <c r="BG58" s="1"/>
  <c r="BF59"/>
  <c r="BD59"/>
  <c r="BG59" s="1"/>
  <c r="BF60"/>
  <c r="BD60"/>
  <c r="BG60" s="1"/>
  <c r="BF61"/>
  <c r="BD61"/>
  <c r="BG61" s="1"/>
  <c r="BF62"/>
  <c r="BD62"/>
  <c r="BG62" s="1"/>
  <c r="BF63"/>
  <c r="BD63"/>
  <c r="BG63" s="1"/>
  <c r="BE99"/>
  <c r="AE99"/>
  <c r="BG99" s="1"/>
  <c r="BH99"/>
  <c r="AF99"/>
  <c r="BE101"/>
  <c r="AE101"/>
  <c r="BG101" s="1"/>
  <c r="BH101"/>
  <c r="AF101"/>
  <c r="BE102"/>
  <c r="AE102"/>
  <c r="BG102" s="1"/>
  <c r="BH102"/>
  <c r="AF102"/>
  <c r="BE104"/>
  <c r="AE104"/>
  <c r="BH104"/>
  <c r="AF104"/>
  <c r="BE107"/>
  <c r="AE107"/>
  <c r="BG107" s="1"/>
  <c r="BH107"/>
  <c r="AF107"/>
  <c r="BF108"/>
  <c r="BD108"/>
  <c r="BE109"/>
  <c r="AE109"/>
  <c r="BG109" s="1"/>
  <c r="BH109"/>
  <c r="AF109"/>
  <c r="BE111"/>
  <c r="AE111"/>
  <c r="BG111" s="1"/>
  <c r="BH111"/>
  <c r="AF111"/>
  <c r="BE112"/>
  <c r="AE112"/>
  <c r="BG112" s="1"/>
  <c r="BH112"/>
  <c r="AF112"/>
  <c r="BE113"/>
  <c r="AE113"/>
  <c r="BG113" s="1"/>
  <c r="BH113"/>
  <c r="AF113"/>
  <c r="BE114"/>
  <c r="AE114"/>
  <c r="BG114" s="1"/>
  <c r="BH114"/>
  <c r="AF114"/>
  <c r="BG104" l="1"/>
  <c r="AD167" i="2"/>
  <c r="AE167"/>
  <c r="AE168"/>
  <c r="AD168"/>
  <c r="BF168" s="1"/>
  <c r="BF167"/>
  <c r="AE85" i="12"/>
  <c r="BG85" s="1"/>
  <c r="BH81"/>
  <c r="BH79"/>
  <c r="AE200" i="2"/>
  <c r="AD200"/>
  <c r="BF200" s="1"/>
  <c r="BE222"/>
  <c r="BG222"/>
  <c r="BD222"/>
  <c r="AE161"/>
  <c r="AD161"/>
  <c r="BF161" s="1"/>
  <c r="AD163"/>
  <c r="BF163" s="1"/>
  <c r="AE163"/>
  <c r="BH85" i="12"/>
  <c r="BH83"/>
  <c r="BH80"/>
  <c r="BF100" i="2"/>
  <c r="BF130"/>
  <c r="BE224"/>
  <c r="BF99"/>
  <c r="BF104"/>
  <c r="BE223"/>
  <c r="BD223"/>
  <c r="BF127"/>
  <c r="BG108" i="12"/>
  <c r="AL16" i="1"/>
  <c r="AU12" i="12" s="1"/>
  <c r="AL17" i="1"/>
  <c r="AU13" i="12" s="1"/>
  <c r="AL18" i="1"/>
  <c r="AU14" i="12" s="1"/>
  <c r="AL19" i="1"/>
  <c r="AU15" i="12" s="1"/>
  <c r="AL20" i="1"/>
  <c r="AU16" i="12" s="1"/>
  <c r="AL21" i="1"/>
  <c r="AU17" i="12" s="1"/>
  <c r="AL22" i="1"/>
  <c r="AU18" i="12" s="1"/>
  <c r="AL23" i="1"/>
  <c r="AU19" i="12" s="1"/>
  <c r="AL24" i="1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51"/>
  <c r="AL52"/>
  <c r="AJ16"/>
  <c r="AQ12" i="12" s="1"/>
  <c r="AR12" s="1"/>
  <c r="AJ17" i="1"/>
  <c r="AQ13" i="12" s="1"/>
  <c r="AR13" s="1"/>
  <c r="AJ18" i="1"/>
  <c r="AQ14" i="12" s="1"/>
  <c r="AR14" s="1"/>
  <c r="AJ19" i="1"/>
  <c r="AQ15" i="12" s="1"/>
  <c r="AR15" s="1"/>
  <c r="AJ20" i="1"/>
  <c r="AQ16" i="12" s="1"/>
  <c r="AR16" s="1"/>
  <c r="AJ21" i="1"/>
  <c r="AQ17" i="12" s="1"/>
  <c r="AR17" s="1"/>
  <c r="AJ22" i="1"/>
  <c r="AQ18" i="12" s="1"/>
  <c r="AR18" s="1"/>
  <c r="AJ23" i="1"/>
  <c r="AQ19" i="12" s="1"/>
  <c r="AR19" s="1"/>
  <c r="AJ24" i="1"/>
  <c r="AJ25"/>
  <c r="AJ26"/>
  <c r="AJ27"/>
  <c r="AJ28"/>
  <c r="AJ29"/>
  <c r="AJ30"/>
  <c r="AJ31"/>
  <c r="AJ32"/>
  <c r="AJ33"/>
  <c r="AJ34"/>
  <c r="AJ35"/>
  <c r="AJ36"/>
  <c r="AJ37"/>
  <c r="AJ38"/>
  <c r="AJ39"/>
  <c r="AJ40"/>
  <c r="AJ41"/>
  <c r="AJ42"/>
  <c r="AJ43"/>
  <c r="AJ44"/>
  <c r="AJ45"/>
  <c r="AJ46"/>
  <c r="AJ47"/>
  <c r="AJ48"/>
  <c r="AJ49"/>
  <c r="AJ50"/>
  <c r="AJ51"/>
  <c r="AJ52"/>
  <c r="AH16"/>
  <c r="AO12" i="12" s="1"/>
  <c r="AH17" i="1"/>
  <c r="AO13" i="12" s="1"/>
  <c r="AH18" i="1"/>
  <c r="AO14" i="12" s="1"/>
  <c r="AH19" i="1"/>
  <c r="AO15" i="12" s="1"/>
  <c r="AH20" i="1"/>
  <c r="AO16" i="12" s="1"/>
  <c r="AH21" i="1"/>
  <c r="AO17" i="12" s="1"/>
  <c r="AH22" i="1"/>
  <c r="AO18" i="12" s="1"/>
  <c r="AH23" i="1"/>
  <c r="AO19" i="12" s="1"/>
  <c r="AH24" i="1"/>
  <c r="AH25"/>
  <c r="AH26"/>
  <c r="AH27"/>
  <c r="AH28"/>
  <c r="AH29"/>
  <c r="AH30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50"/>
  <c r="AH51"/>
  <c r="AH52"/>
  <c r="AF16"/>
  <c r="AK12" i="12" s="1"/>
  <c r="AL12" s="1"/>
  <c r="AF17" i="1"/>
  <c r="AK13" i="12" s="1"/>
  <c r="AL13" s="1"/>
  <c r="AF18" i="1"/>
  <c r="AK14" i="12" s="1"/>
  <c r="AL14" s="1"/>
  <c r="AF19" i="1"/>
  <c r="AK15" i="12" s="1"/>
  <c r="AL15" s="1"/>
  <c r="AF20" i="1"/>
  <c r="AK16" i="12" s="1"/>
  <c r="AL16" s="1"/>
  <c r="AF21" i="1"/>
  <c r="AK17" i="12" s="1"/>
  <c r="AL17" s="1"/>
  <c r="AF22" i="1"/>
  <c r="AK18" i="12" s="1"/>
  <c r="AL18" s="1"/>
  <c r="AF23" i="1"/>
  <c r="AK19" i="12" s="1"/>
  <c r="AL19" s="1"/>
  <c r="AF24" i="1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C16"/>
  <c r="AI12" i="12" s="1"/>
  <c r="AC17" i="1"/>
  <c r="AI13" i="12" s="1"/>
  <c r="AC18" i="1"/>
  <c r="AI14" i="12" s="1"/>
  <c r="AC19" i="1"/>
  <c r="AI15" i="12" s="1"/>
  <c r="AC20" i="1"/>
  <c r="AI16" i="12" s="1"/>
  <c r="AC21" i="1"/>
  <c r="AI17" i="12" s="1"/>
  <c r="AC22" i="1"/>
  <c r="AI18" i="12" s="1"/>
  <c r="AC23" i="1"/>
  <c r="AI19" i="12" s="1"/>
  <c r="AC24" i="1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Z16"/>
  <c r="AG12" i="12" s="1"/>
  <c r="AH12" s="1"/>
  <c r="Z18" i="1"/>
  <c r="AG14" i="12" s="1"/>
  <c r="AH14" s="1"/>
  <c r="Z19" i="1"/>
  <c r="AG15" i="12" s="1"/>
  <c r="AH15" s="1"/>
  <c r="Z20" i="1"/>
  <c r="AG16" i="12" s="1"/>
  <c r="AH16" s="1"/>
  <c r="Z21" i="1"/>
  <c r="AG17" i="12" s="1"/>
  <c r="AH17" s="1"/>
  <c r="Z22" i="1"/>
  <c r="AG18" i="12" s="1"/>
  <c r="AH18" s="1"/>
  <c r="Z23" i="1"/>
  <c r="AG19" i="12" s="1"/>
  <c r="AH19" s="1"/>
  <c r="Z24" i="1"/>
  <c r="Z25"/>
  <c r="Z26"/>
  <c r="Z27"/>
  <c r="Z28"/>
  <c r="Z29"/>
  <c r="Z30"/>
  <c r="Z31"/>
  <c r="Z32"/>
  <c r="Z33"/>
  <c r="Z34"/>
  <c r="Z35"/>
  <c r="Z36"/>
  <c r="Z37"/>
  <c r="Z38"/>
  <c r="Z39"/>
  <c r="Z40"/>
  <c r="Z41"/>
  <c r="Z42"/>
  <c r="Z43"/>
  <c r="Z44"/>
  <c r="Z45"/>
  <c r="Z46"/>
  <c r="Z47"/>
  <c r="Z48"/>
  <c r="Z49"/>
  <c r="Z50"/>
  <c r="Z51"/>
  <c r="Z52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Y69" i="2" s="1"/>
  <c r="V42" i="1"/>
  <c r="Y70" i="2" s="1"/>
  <c r="V43" i="1"/>
  <c r="Y71" i="2" s="1"/>
  <c r="V44" i="1"/>
  <c r="Y72" i="2" s="1"/>
  <c r="V45" i="1"/>
  <c r="Y73" i="2" s="1"/>
  <c r="V46" i="1"/>
  <c r="Y74" i="2" s="1"/>
  <c r="V47" i="1"/>
  <c r="Y75" i="2" s="1"/>
  <c r="V48" i="1"/>
  <c r="Y76" i="2" s="1"/>
  <c r="V49" i="1"/>
  <c r="Y77" i="2" s="1"/>
  <c r="V50" i="1"/>
  <c r="Y78" i="2" s="1"/>
  <c r="V51" i="1"/>
  <c r="Y79" i="2" s="1"/>
  <c r="V52" i="1"/>
  <c r="Y80" i="2" s="1"/>
  <c r="T16" i="1"/>
  <c r="T17"/>
  <c r="T18"/>
  <c r="T19"/>
  <c r="T20"/>
  <c r="T21"/>
  <c r="T22"/>
  <c r="T23"/>
  <c r="T24"/>
  <c r="U37" i="2" s="1"/>
  <c r="T25" i="1"/>
  <c r="U38" i="2" s="1"/>
  <c r="T26" i="1"/>
  <c r="U39" i="2" s="1"/>
  <c r="T27" i="1"/>
  <c r="U40" i="2" s="1"/>
  <c r="T28" i="1"/>
  <c r="U41" i="2" s="1"/>
  <c r="T29" i="1"/>
  <c r="U42" i="2" s="1"/>
  <c r="T30" i="1"/>
  <c r="U43" i="2" s="1"/>
  <c r="T31" i="1"/>
  <c r="U44" i="2" s="1"/>
  <c r="T32" i="1"/>
  <c r="U45" i="2" s="1"/>
  <c r="T33" i="1"/>
  <c r="U46" i="2" s="1"/>
  <c r="T34" i="1"/>
  <c r="U47" i="2" s="1"/>
  <c r="T35" i="1"/>
  <c r="U48" i="2" s="1"/>
  <c r="T36" i="1"/>
  <c r="U49" i="2" s="1"/>
  <c r="T37" i="1"/>
  <c r="U50" i="2" s="1"/>
  <c r="T38" i="1"/>
  <c r="U51" i="2" s="1"/>
  <c r="T39" i="1"/>
  <c r="U52" i="2" s="1"/>
  <c r="T40" i="1"/>
  <c r="T41"/>
  <c r="U69" i="2" s="1"/>
  <c r="T42" i="1"/>
  <c r="U70" i="2" s="1"/>
  <c r="T43" i="1"/>
  <c r="U71" i="2" s="1"/>
  <c r="T44" i="1"/>
  <c r="U72" i="2" s="1"/>
  <c r="T45" i="1"/>
  <c r="U73" i="2" s="1"/>
  <c r="T46" i="1"/>
  <c r="U74" i="2" s="1"/>
  <c r="T47" i="1"/>
  <c r="U75" i="2" s="1"/>
  <c r="T48" i="1"/>
  <c r="U76" i="2" s="1"/>
  <c r="T49" i="1"/>
  <c r="U77" i="2" s="1"/>
  <c r="T50" i="1"/>
  <c r="U78" i="2" s="1"/>
  <c r="T51" i="1"/>
  <c r="U79" i="2" s="1"/>
  <c r="T52" i="1"/>
  <c r="U80" i="2" s="1"/>
  <c r="R16" i="1"/>
  <c r="R12" i="12" s="1"/>
  <c r="S12" s="1"/>
  <c r="R17" i="1"/>
  <c r="R13" i="12" s="1"/>
  <c r="S13" s="1"/>
  <c r="R18" i="1"/>
  <c r="R14" i="12" s="1"/>
  <c r="S14" s="1"/>
  <c r="R19" i="1"/>
  <c r="R15" i="12" s="1"/>
  <c r="S15" s="1"/>
  <c r="R20" i="1"/>
  <c r="R16" i="12" s="1"/>
  <c r="S16" s="1"/>
  <c r="R21" i="1"/>
  <c r="R17" i="12" s="1"/>
  <c r="S17" s="1"/>
  <c r="R22" i="1"/>
  <c r="R18" i="12" s="1"/>
  <c r="S18" s="1"/>
  <c r="R23" i="1"/>
  <c r="R19" i="12" s="1"/>
  <c r="S19" s="1"/>
  <c r="R24" i="1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Q78" i="2" s="1"/>
  <c r="R51" i="1"/>
  <c r="Q79" i="2" s="1"/>
  <c r="R52" i="1"/>
  <c r="Q80" i="2" s="1"/>
  <c r="P16" i="1"/>
  <c r="P12" i="12" s="1"/>
  <c r="P17" i="1"/>
  <c r="P13" i="12" s="1"/>
  <c r="P18" i="1"/>
  <c r="P14" i="12" s="1"/>
  <c r="P19" i="1"/>
  <c r="P15" i="12" s="1"/>
  <c r="P20" i="1"/>
  <c r="P16" i="12" s="1"/>
  <c r="P21" i="1"/>
  <c r="P17" i="12" s="1"/>
  <c r="P22" i="1"/>
  <c r="P18" i="12" s="1"/>
  <c r="P23" i="1"/>
  <c r="P19" i="12" s="1"/>
  <c r="P24" i="1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O78" i="2" s="1"/>
  <c r="P51" i="1"/>
  <c r="O79" i="2" s="1"/>
  <c r="P52" i="1"/>
  <c r="O80" i="2" s="1"/>
  <c r="N16" i="1"/>
  <c r="N17"/>
  <c r="N18"/>
  <c r="N19"/>
  <c r="N20"/>
  <c r="N21"/>
  <c r="N22"/>
  <c r="N23"/>
  <c r="N24"/>
  <c r="K37" i="2" s="1"/>
  <c r="N25" i="1"/>
  <c r="K38" i="2" s="1"/>
  <c r="N26" i="1"/>
  <c r="K39" i="2" s="1"/>
  <c r="N27" i="1"/>
  <c r="K40" i="2" s="1"/>
  <c r="N28" i="1"/>
  <c r="K41" i="2" s="1"/>
  <c r="N29" i="1"/>
  <c r="K42" i="2" s="1"/>
  <c r="N30" i="1"/>
  <c r="K43" i="2" s="1"/>
  <c r="N31" i="1"/>
  <c r="K44" i="2" s="1"/>
  <c r="N32" i="1"/>
  <c r="K45" i="2" s="1"/>
  <c r="N33" i="1"/>
  <c r="K46" i="2" s="1"/>
  <c r="N34" i="1"/>
  <c r="K47" i="2" s="1"/>
  <c r="N35" i="1"/>
  <c r="K48" i="2" s="1"/>
  <c r="N36" i="1"/>
  <c r="K49" i="2" s="1"/>
  <c r="N37" i="1"/>
  <c r="K50" i="2" s="1"/>
  <c r="N38" i="1"/>
  <c r="K51" i="2" s="1"/>
  <c r="N39" i="1"/>
  <c r="K52" i="2" s="1"/>
  <c r="N40" i="1"/>
  <c r="N41"/>
  <c r="K69" i="2" s="1"/>
  <c r="N42" i="1"/>
  <c r="K70" i="2" s="1"/>
  <c r="N43" i="1"/>
  <c r="K71" i="2" s="1"/>
  <c r="N44" i="1"/>
  <c r="K72" i="2" s="1"/>
  <c r="N45" i="1"/>
  <c r="K73" i="2" s="1"/>
  <c r="N46" i="1"/>
  <c r="K74" i="2" s="1"/>
  <c r="N47" i="1"/>
  <c r="K75" i="2" s="1"/>
  <c r="N48" i="1"/>
  <c r="K76" i="2" s="1"/>
  <c r="N49" i="1"/>
  <c r="K77" i="2" s="1"/>
  <c r="N50" i="1"/>
  <c r="K78" i="2" s="1"/>
  <c r="N51" i="1"/>
  <c r="K79" i="2" s="1"/>
  <c r="N52" i="1"/>
  <c r="K80" i="2" s="1"/>
  <c r="T18" i="12" l="1"/>
  <c r="U18" s="1"/>
  <c r="T14"/>
  <c r="U14" s="1"/>
  <c r="T12"/>
  <c r="U12" s="1"/>
  <c r="T15"/>
  <c r="U15" s="1"/>
  <c r="T13"/>
  <c r="U13" s="1"/>
  <c r="T19"/>
  <c r="U19" s="1"/>
  <c r="T17"/>
  <c r="U17" s="1"/>
  <c r="T16"/>
  <c r="U16" s="1"/>
  <c r="L18"/>
  <c r="N18" s="1"/>
  <c r="K19" i="2"/>
  <c r="L15" i="12"/>
  <c r="N15" s="1"/>
  <c r="K16" i="2"/>
  <c r="L14" i="12"/>
  <c r="N14" s="1"/>
  <c r="K15" i="2"/>
  <c r="L13" i="12"/>
  <c r="N13" s="1"/>
  <c r="K14" i="2"/>
  <c r="L12" i="12"/>
  <c r="N12" s="1"/>
  <c r="K13" i="2"/>
  <c r="V19" i="12"/>
  <c r="X19" s="1"/>
  <c r="U20" i="2"/>
  <c r="V17" i="12"/>
  <c r="X17" s="1"/>
  <c r="U18" i="2"/>
  <c r="V16" i="12"/>
  <c r="X16" s="1"/>
  <c r="U17" i="2"/>
  <c r="Z18" i="12"/>
  <c r="AB18" s="1"/>
  <c r="AC18" s="1"/>
  <c r="Y19" i="2"/>
  <c r="Z15" i="12"/>
  <c r="AB15" s="1"/>
  <c r="AC15" s="1"/>
  <c r="Y16" i="2"/>
  <c r="Z14" i="12"/>
  <c r="AB14" s="1"/>
  <c r="AC14" s="1"/>
  <c r="Y15" i="2"/>
  <c r="Z13" i="12"/>
  <c r="AB13" s="1"/>
  <c r="AC13" s="1"/>
  <c r="Y14" i="2"/>
  <c r="Z12" i="12"/>
  <c r="AB12" s="1"/>
  <c r="AC12" s="1"/>
  <c r="Y13" i="2"/>
  <c r="L19" i="12"/>
  <c r="N19" s="1"/>
  <c r="K20" i="2"/>
  <c r="L17" i="12"/>
  <c r="N17" s="1"/>
  <c r="K18" i="2"/>
  <c r="L16" i="12"/>
  <c r="N16" s="1"/>
  <c r="K17" i="2"/>
  <c r="V18" i="12"/>
  <c r="X18" s="1"/>
  <c r="U19" i="2"/>
  <c r="V15" i="12"/>
  <c r="X15" s="1"/>
  <c r="U16" i="2"/>
  <c r="V14" i="12"/>
  <c r="X14" s="1"/>
  <c r="U15" i="2"/>
  <c r="V13" i="12"/>
  <c r="X13" s="1"/>
  <c r="U14" i="2"/>
  <c r="V12" i="12"/>
  <c r="X12" s="1"/>
  <c r="U13" i="2"/>
  <c r="Z19" i="12"/>
  <c r="AB19" s="1"/>
  <c r="AC19" s="1"/>
  <c r="Y20" i="2"/>
  <c r="Z17" i="12"/>
  <c r="AB17" s="1"/>
  <c r="AC17" s="1"/>
  <c r="Y18" i="2"/>
  <c r="Z16" i="12"/>
  <c r="AB16" s="1"/>
  <c r="AC16" s="1"/>
  <c r="Y17" i="2"/>
  <c r="AQ48" i="12"/>
  <c r="AR48" s="1"/>
  <c r="AP80" i="2"/>
  <c r="AQ80" s="1"/>
  <c r="AQ47" i="12"/>
  <c r="AR47" s="1"/>
  <c r="AP79" i="2"/>
  <c r="AQ79" s="1"/>
  <c r="AQ46" i="12"/>
  <c r="AR46" s="1"/>
  <c r="AP78" i="2"/>
  <c r="AQ78" s="1"/>
  <c r="AQ45" i="12"/>
  <c r="AR45" s="1"/>
  <c r="AP77" i="2"/>
  <c r="AQ77" s="1"/>
  <c r="AQ44" i="12"/>
  <c r="AR44" s="1"/>
  <c r="AP76" i="2"/>
  <c r="AQ76" s="1"/>
  <c r="AQ43" i="12"/>
  <c r="AR43" s="1"/>
  <c r="AP75" i="2"/>
  <c r="AQ75" s="1"/>
  <c r="AQ42" i="12"/>
  <c r="AR42" s="1"/>
  <c r="AP74" i="2"/>
  <c r="AQ74" s="1"/>
  <c r="AQ41" i="12"/>
  <c r="AR41" s="1"/>
  <c r="AP73" i="2"/>
  <c r="AQ73" s="1"/>
  <c r="AQ40" i="12"/>
  <c r="AR40" s="1"/>
  <c r="AP72" i="2"/>
  <c r="AQ72" s="1"/>
  <c r="AQ39" i="12"/>
  <c r="AR39" s="1"/>
  <c r="AP71" i="2"/>
  <c r="AQ71" s="1"/>
  <c r="AQ38" i="12"/>
  <c r="AR38" s="1"/>
  <c r="AP70" i="2"/>
  <c r="AQ70" s="1"/>
  <c r="AQ37" i="12"/>
  <c r="AR37" s="1"/>
  <c r="AP69" i="2"/>
  <c r="AQ69" s="1"/>
  <c r="AQ36" i="12"/>
  <c r="AR36" s="1"/>
  <c r="AP68" i="2"/>
  <c r="AQ35" i="12"/>
  <c r="AR35" s="1"/>
  <c r="AP52" i="2"/>
  <c r="AQ52" s="1"/>
  <c r="AQ34" i="12"/>
  <c r="AR34" s="1"/>
  <c r="AP51" i="2"/>
  <c r="AQ51" s="1"/>
  <c r="AP50"/>
  <c r="AQ50" s="1"/>
  <c r="AQ33" i="12"/>
  <c r="AR33" s="1"/>
  <c r="AQ32"/>
  <c r="AR32" s="1"/>
  <c r="AP49" i="2"/>
  <c r="AQ49" s="1"/>
  <c r="AP48"/>
  <c r="AQ48" s="1"/>
  <c r="AQ31" i="12"/>
  <c r="AR31" s="1"/>
  <c r="AQ30"/>
  <c r="AR30" s="1"/>
  <c r="AP47" i="2"/>
  <c r="AQ47" s="1"/>
  <c r="AP46"/>
  <c r="AQ46" s="1"/>
  <c r="AQ29" i="12"/>
  <c r="AR29" s="1"/>
  <c r="AQ28"/>
  <c r="AR28" s="1"/>
  <c r="AP45" i="2"/>
  <c r="AQ45" s="1"/>
  <c r="AQ27" i="12"/>
  <c r="AR27" s="1"/>
  <c r="AP44" i="2"/>
  <c r="AQ44" s="1"/>
  <c r="AQ26" i="12"/>
  <c r="AR26" s="1"/>
  <c r="AP43" i="2"/>
  <c r="AQ43" s="1"/>
  <c r="AP42"/>
  <c r="AQ42" s="1"/>
  <c r="AQ25" i="12"/>
  <c r="AR25" s="1"/>
  <c r="AQ24"/>
  <c r="AR24" s="1"/>
  <c r="AP41" i="2"/>
  <c r="AQ41" s="1"/>
  <c r="AP40"/>
  <c r="AQ40" s="1"/>
  <c r="AQ23" i="12"/>
  <c r="AR23" s="1"/>
  <c r="AQ22"/>
  <c r="AR22" s="1"/>
  <c r="AP39" i="2"/>
  <c r="AQ39" s="1"/>
  <c r="AP38"/>
  <c r="AQ38" s="1"/>
  <c r="AQ21" i="12"/>
  <c r="AR21" s="1"/>
  <c r="AQ20"/>
  <c r="AR20" s="1"/>
  <c r="AP37" i="2"/>
  <c r="AQ37" s="1"/>
  <c r="AG48" i="12"/>
  <c r="AH48" s="1"/>
  <c r="AF80" i="2"/>
  <c r="AG80" s="1"/>
  <c r="AG47" i="12"/>
  <c r="AH47" s="1"/>
  <c r="AF79" i="2"/>
  <c r="AG79" s="1"/>
  <c r="AG46" i="12"/>
  <c r="AH46" s="1"/>
  <c r="AF78" i="2"/>
  <c r="AG78" s="1"/>
  <c r="AG45" i="12"/>
  <c r="AH45" s="1"/>
  <c r="AF77" i="2"/>
  <c r="AG77" s="1"/>
  <c r="AG44" i="12"/>
  <c r="AH44" s="1"/>
  <c r="AF76" i="2"/>
  <c r="AG76" s="1"/>
  <c r="AG43" i="12"/>
  <c r="AH43" s="1"/>
  <c r="AF75" i="2"/>
  <c r="AG75" s="1"/>
  <c r="AG42" i="12"/>
  <c r="AH42" s="1"/>
  <c r="AF74" i="2"/>
  <c r="AG74" s="1"/>
  <c r="AG41" i="12"/>
  <c r="AH41" s="1"/>
  <c r="AF73" i="2"/>
  <c r="AG73" s="1"/>
  <c r="AG40" i="12"/>
  <c r="AH40" s="1"/>
  <c r="AF72" i="2"/>
  <c r="AG72" s="1"/>
  <c r="AG39" i="12"/>
  <c r="AH39" s="1"/>
  <c r="AF71" i="2"/>
  <c r="AG71" s="1"/>
  <c r="AG38" i="12"/>
  <c r="AH38" s="1"/>
  <c r="AF70" i="2"/>
  <c r="AG70" s="1"/>
  <c r="AG37" i="12"/>
  <c r="AH37" s="1"/>
  <c r="AF69" i="2"/>
  <c r="AG69" s="1"/>
  <c r="AG36" i="12"/>
  <c r="AH36" s="1"/>
  <c r="AF68" i="2"/>
  <c r="AG35" i="12"/>
  <c r="AH35" s="1"/>
  <c r="AF52" i="2"/>
  <c r="AG52" s="1"/>
  <c r="AG34" i="12"/>
  <c r="AH34" s="1"/>
  <c r="AF51" i="2"/>
  <c r="AG51" s="1"/>
  <c r="AG33" i="12"/>
  <c r="AH33" s="1"/>
  <c r="AF50" i="2"/>
  <c r="AG50" s="1"/>
  <c r="AG32" i="12"/>
  <c r="AH32" s="1"/>
  <c r="AF49" i="2"/>
  <c r="AG49" s="1"/>
  <c r="AG31" i="12"/>
  <c r="AH31" s="1"/>
  <c r="AF48" i="2"/>
  <c r="AG48" s="1"/>
  <c r="AG30" i="12"/>
  <c r="AH30" s="1"/>
  <c r="AF47" i="2"/>
  <c r="AG47" s="1"/>
  <c r="AG29" i="12"/>
  <c r="AH29" s="1"/>
  <c r="AF46" i="2"/>
  <c r="AG46" s="1"/>
  <c r="AG28" i="12"/>
  <c r="AH28" s="1"/>
  <c r="AF45" i="2"/>
  <c r="AG45" s="1"/>
  <c r="AG27" i="12"/>
  <c r="AH27" s="1"/>
  <c r="AF44" i="2"/>
  <c r="AG44" s="1"/>
  <c r="AG26" i="12"/>
  <c r="AH26" s="1"/>
  <c r="AF43" i="2"/>
  <c r="AG43" s="1"/>
  <c r="AG25" i="12"/>
  <c r="AH25" s="1"/>
  <c r="AF42" i="2"/>
  <c r="AG42" s="1"/>
  <c r="AG24" i="12"/>
  <c r="AH24" s="1"/>
  <c r="AF41" i="2"/>
  <c r="AG41" s="1"/>
  <c r="AG23" i="12"/>
  <c r="AH23" s="1"/>
  <c r="AF40" i="2"/>
  <c r="AG40" s="1"/>
  <c r="AG22" i="12"/>
  <c r="AH22" s="1"/>
  <c r="AF39" i="2"/>
  <c r="AG39" s="1"/>
  <c r="AG21" i="12"/>
  <c r="AH21" s="1"/>
  <c r="AF38" i="2"/>
  <c r="AG38" s="1"/>
  <c r="AG20" i="12"/>
  <c r="AH20" s="1"/>
  <c r="AF37" i="2"/>
  <c r="AG37" s="1"/>
  <c r="AK48" i="12"/>
  <c r="AL48" s="1"/>
  <c r="AJ80" i="2"/>
  <c r="AK80" s="1"/>
  <c r="AK47" i="12"/>
  <c r="AL47" s="1"/>
  <c r="AJ79" i="2"/>
  <c r="AK79" s="1"/>
  <c r="AK46" i="12"/>
  <c r="AL46" s="1"/>
  <c r="AJ78" i="2"/>
  <c r="AK78" s="1"/>
  <c r="AK45" i="12"/>
  <c r="AL45" s="1"/>
  <c r="AJ77" i="2"/>
  <c r="AK77" s="1"/>
  <c r="AK44" i="12"/>
  <c r="AL44" s="1"/>
  <c r="AJ76" i="2"/>
  <c r="AK76" s="1"/>
  <c r="AK43" i="12"/>
  <c r="AL43" s="1"/>
  <c r="AJ75" i="2"/>
  <c r="AK75" s="1"/>
  <c r="AK42" i="12"/>
  <c r="AL42" s="1"/>
  <c r="AJ74" i="2"/>
  <c r="AK74" s="1"/>
  <c r="AK41" i="12"/>
  <c r="AL41" s="1"/>
  <c r="AJ73" i="2"/>
  <c r="AK73" s="1"/>
  <c r="AK40" i="12"/>
  <c r="AL40" s="1"/>
  <c r="AJ72" i="2"/>
  <c r="AK72" s="1"/>
  <c r="AK39" i="12"/>
  <c r="AL39" s="1"/>
  <c r="AJ71" i="2"/>
  <c r="AK71" s="1"/>
  <c r="AJ70"/>
  <c r="AK70" s="1"/>
  <c r="AK38" i="12"/>
  <c r="AL38" s="1"/>
  <c r="AJ69" i="2"/>
  <c r="AK69" s="1"/>
  <c r="AK37" i="12"/>
  <c r="AL37" s="1"/>
  <c r="AJ68" i="2"/>
  <c r="AK36" i="12"/>
  <c r="AL36" s="1"/>
  <c r="AK35"/>
  <c r="AL35" s="1"/>
  <c r="AJ52" i="2"/>
  <c r="AK52" s="1"/>
  <c r="AK34" i="12"/>
  <c r="AL34" s="1"/>
  <c r="AJ51" i="2"/>
  <c r="AK51" s="1"/>
  <c r="AK33" i="12"/>
  <c r="AL33" s="1"/>
  <c r="AJ50" i="2"/>
  <c r="AK50" s="1"/>
  <c r="AK32" i="12"/>
  <c r="AL32" s="1"/>
  <c r="AJ49" i="2"/>
  <c r="AK49" s="1"/>
  <c r="AK31" i="12"/>
  <c r="AL31" s="1"/>
  <c r="AJ48" i="2"/>
  <c r="AK48" s="1"/>
  <c r="AK30" i="12"/>
  <c r="AL30" s="1"/>
  <c r="AJ47" i="2"/>
  <c r="AK47" s="1"/>
  <c r="AK29" i="12"/>
  <c r="AL29" s="1"/>
  <c r="AJ46" i="2"/>
  <c r="AK46" s="1"/>
  <c r="AK28" i="12"/>
  <c r="AL28" s="1"/>
  <c r="AJ45" i="2"/>
  <c r="AK45" s="1"/>
  <c r="AK27" i="12"/>
  <c r="AL27" s="1"/>
  <c r="AJ44" i="2"/>
  <c r="AK44" s="1"/>
  <c r="AK26" i="12"/>
  <c r="AL26" s="1"/>
  <c r="AJ43" i="2"/>
  <c r="AK43" s="1"/>
  <c r="AK25" i="12"/>
  <c r="AL25" s="1"/>
  <c r="AJ42" i="2"/>
  <c r="AK42" s="1"/>
  <c r="AK24" i="12"/>
  <c r="AL24" s="1"/>
  <c r="AJ41" i="2"/>
  <c r="AK41" s="1"/>
  <c r="AK23" i="12"/>
  <c r="AL23" s="1"/>
  <c r="AJ40" i="2"/>
  <c r="AK40" s="1"/>
  <c r="AK22" i="12"/>
  <c r="AL22" s="1"/>
  <c r="AJ39" i="2"/>
  <c r="AK39" s="1"/>
  <c r="AK21" i="12"/>
  <c r="AL21" s="1"/>
  <c r="AJ38" i="2"/>
  <c r="AK38" s="1"/>
  <c r="AK20" i="12"/>
  <c r="AL20" s="1"/>
  <c r="AJ37" i="2"/>
  <c r="AK37" s="1"/>
  <c r="AO48" i="12"/>
  <c r="AN80" i="2"/>
  <c r="AO47" i="12"/>
  <c r="AN79" i="2"/>
  <c r="AO46" i="12"/>
  <c r="AN78" i="2"/>
  <c r="AO45" i="12"/>
  <c r="AN77" i="2"/>
  <c r="AO44" i="12"/>
  <c r="AN76" i="2"/>
  <c r="AO43" i="12"/>
  <c r="AN75" i="2"/>
  <c r="AO42" i="12"/>
  <c r="AN74" i="2"/>
  <c r="AO41" i="12"/>
  <c r="AN73" i="2"/>
  <c r="AO40" i="12"/>
  <c r="AN72" i="2"/>
  <c r="AO39" i="12"/>
  <c r="AN71" i="2"/>
  <c r="AN70"/>
  <c r="AO38" i="12"/>
  <c r="AN69" i="2"/>
  <c r="AO37" i="12"/>
  <c r="AO36"/>
  <c r="AN68" i="2"/>
  <c r="AO35" i="12"/>
  <c r="AN52" i="2"/>
  <c r="AO34" i="12"/>
  <c r="AN51" i="2"/>
  <c r="AO33" i="12"/>
  <c r="AN50" i="2"/>
  <c r="AO32" i="12"/>
  <c r="AN49" i="2"/>
  <c r="AO31" i="12"/>
  <c r="AN48" i="2"/>
  <c r="AO30" i="12"/>
  <c r="AN47" i="2"/>
  <c r="AO29" i="12"/>
  <c r="AN46" i="2"/>
  <c r="AO28" i="12"/>
  <c r="AN45" i="2"/>
  <c r="AO27" i="12"/>
  <c r="AN44" i="2"/>
  <c r="AO26" i="12"/>
  <c r="AN43" i="2"/>
  <c r="AO25" i="12"/>
  <c r="AN42" i="2"/>
  <c r="AO24" i="12"/>
  <c r="AN41" i="2"/>
  <c r="AO23" i="12"/>
  <c r="AN40" i="2"/>
  <c r="AO22" i="12"/>
  <c r="AN39" i="2"/>
  <c r="AO21" i="12"/>
  <c r="AN38" i="2"/>
  <c r="AO20" i="12"/>
  <c r="AN37" i="2"/>
  <c r="AP19" i="12"/>
  <c r="AS19"/>
  <c r="AS18"/>
  <c r="AP18"/>
  <c r="AS17"/>
  <c r="AP17"/>
  <c r="AS16"/>
  <c r="AP16"/>
  <c r="AP15"/>
  <c r="AS15"/>
  <c r="AS14"/>
  <c r="AP14"/>
  <c r="AS13"/>
  <c r="AP13"/>
  <c r="AS12"/>
  <c r="AP12"/>
  <c r="AH80" i="2"/>
  <c r="AI48" i="12"/>
  <c r="AH79" i="2"/>
  <c r="AI47" i="12"/>
  <c r="AH78" i="2"/>
  <c r="AI46" i="12"/>
  <c r="AH77" i="2"/>
  <c r="AI45" i="12"/>
  <c r="AI44"/>
  <c r="AH76" i="2"/>
  <c r="AI43" i="12"/>
  <c r="AH75" i="2"/>
  <c r="AI42" i="12"/>
  <c r="AH74" i="2"/>
  <c r="AI41" i="12"/>
  <c r="AH73" i="2"/>
  <c r="AI40" i="12"/>
  <c r="AH72" i="2"/>
  <c r="AH71"/>
  <c r="AI39" i="12"/>
  <c r="AI38"/>
  <c r="AH70" i="2"/>
  <c r="AI37" i="12"/>
  <c r="AH69" i="2"/>
  <c r="AI36" i="12"/>
  <c r="AH68" i="2"/>
  <c r="AI35" i="12"/>
  <c r="AH52" i="2"/>
  <c r="AI34" i="12"/>
  <c r="AH51" i="2"/>
  <c r="AI33" i="12"/>
  <c r="AH50" i="2"/>
  <c r="AH49"/>
  <c r="AI32" i="12"/>
  <c r="AI31"/>
  <c r="AH48" i="2"/>
  <c r="AH47"/>
  <c r="AI30" i="12"/>
  <c r="AI29"/>
  <c r="AH46" i="2"/>
  <c r="AH45"/>
  <c r="AI28" i="12"/>
  <c r="AH44" i="2"/>
  <c r="AI27" i="12"/>
  <c r="AI26"/>
  <c r="AH43" i="2"/>
  <c r="AI25" i="12"/>
  <c r="AH42" i="2"/>
  <c r="AI24" i="12"/>
  <c r="AH41" i="2"/>
  <c r="AI23" i="12"/>
  <c r="AH40" i="2"/>
  <c r="AI22" i="12"/>
  <c r="AH39" i="2"/>
  <c r="AI21" i="12"/>
  <c r="AH38" i="2"/>
  <c r="AI20" i="12"/>
  <c r="AH37" i="2"/>
  <c r="AJ19" i="12"/>
  <c r="AM19"/>
  <c r="AJ18"/>
  <c r="AM18"/>
  <c r="AJ17"/>
  <c r="AM17"/>
  <c r="AJ16"/>
  <c r="AM16"/>
  <c r="AJ15"/>
  <c r="AM15"/>
  <c r="AJ14"/>
  <c r="AM14"/>
  <c r="AJ13"/>
  <c r="AM13"/>
  <c r="AJ12"/>
  <c r="AM12"/>
  <c r="AU35"/>
  <c r="AT52" i="2"/>
  <c r="AU34" i="12"/>
  <c r="AT51" i="2"/>
  <c r="AU33" i="12"/>
  <c r="AT50" i="2"/>
  <c r="AU32" i="12"/>
  <c r="AT49" i="2"/>
  <c r="AU31" i="12"/>
  <c r="AT48" i="2"/>
  <c r="AU30" i="12"/>
  <c r="AT47" i="2"/>
  <c r="AU29" i="12"/>
  <c r="AT46" i="2"/>
  <c r="AU28" i="12"/>
  <c r="AT45" i="2"/>
  <c r="AU27" i="12"/>
  <c r="AT44" i="2"/>
  <c r="AU26" i="12"/>
  <c r="AT43" i="2"/>
  <c r="AU25" i="12"/>
  <c r="AT42" i="2"/>
  <c r="AU24" i="12"/>
  <c r="AT41" i="2"/>
  <c r="AU23" i="12"/>
  <c r="AT40" i="2"/>
  <c r="AU22" i="12"/>
  <c r="AT39" i="2"/>
  <c r="AU21" i="12"/>
  <c r="AT38" i="2"/>
  <c r="AU20" i="12"/>
  <c r="AT37" i="2"/>
  <c r="AV19" i="12"/>
  <c r="AW19"/>
  <c r="AX19" s="1"/>
  <c r="AW18"/>
  <c r="AX18" s="1"/>
  <c r="AV18"/>
  <c r="AW17"/>
  <c r="AX17" s="1"/>
  <c r="AV17"/>
  <c r="AW16"/>
  <c r="AX16" s="1"/>
  <c r="AV16"/>
  <c r="AW15"/>
  <c r="AX15" s="1"/>
  <c r="AV15"/>
  <c r="AW14"/>
  <c r="AX14" s="1"/>
  <c r="AV14"/>
  <c r="AW13"/>
  <c r="AX13" s="1"/>
  <c r="AV13"/>
  <c r="AW12"/>
  <c r="AX12" s="1"/>
  <c r="AV12"/>
  <c r="AU48"/>
  <c r="AT80" i="2"/>
  <c r="AU47" i="12"/>
  <c r="AT79" i="2"/>
  <c r="AU46" i="12"/>
  <c r="AT78" i="2"/>
  <c r="AU45" i="12"/>
  <c r="AT77" i="2"/>
  <c r="AT76"/>
  <c r="AU44" i="12"/>
  <c r="AU43"/>
  <c r="AT75" i="2"/>
  <c r="AU42" i="12"/>
  <c r="AT74" i="2"/>
  <c r="AU41" i="12"/>
  <c r="AT73" i="2"/>
  <c r="AU40" i="12"/>
  <c r="AT72" i="2"/>
  <c r="AU39" i="12"/>
  <c r="AT71" i="2"/>
  <c r="AU38" i="12"/>
  <c r="AT70" i="2"/>
  <c r="AU37" i="12"/>
  <c r="AT69" i="2"/>
  <c r="AU36" i="12"/>
  <c r="AT68" i="2"/>
  <c r="Z48" i="12"/>
  <c r="Z47"/>
  <c r="Z46"/>
  <c r="Z45"/>
  <c r="Z44"/>
  <c r="Z43"/>
  <c r="Z42"/>
  <c r="Z41"/>
  <c r="Z40"/>
  <c r="Z39"/>
  <c r="Z38"/>
  <c r="Z37"/>
  <c r="Z36"/>
  <c r="Y68" i="2"/>
  <c r="Z35" i="12"/>
  <c r="Y52" i="2"/>
  <c r="Z34" i="12"/>
  <c r="Y51" i="2"/>
  <c r="Z33" i="12"/>
  <c r="Y50" i="2"/>
  <c r="Z32" i="12"/>
  <c r="Y49" i="2"/>
  <c r="Z31" i="12"/>
  <c r="Y48" i="2"/>
  <c r="Z30" i="12"/>
  <c r="Y47" i="2"/>
  <c r="Z29" i="12"/>
  <c r="Y46" i="2"/>
  <c r="Z28" i="12"/>
  <c r="Y45" i="2"/>
  <c r="Z27" i="12"/>
  <c r="Y44" i="2"/>
  <c r="Z26" i="12"/>
  <c r="Y43" i="2"/>
  <c r="Z25" i="12"/>
  <c r="Y42" i="2"/>
  <c r="Z24" i="12"/>
  <c r="Y41" i="2"/>
  <c r="Z23" i="12"/>
  <c r="Y40" i="2"/>
  <c r="Z22" i="12"/>
  <c r="Y39" i="2"/>
  <c r="Z21" i="12"/>
  <c r="Y38" i="2"/>
  <c r="Z20" i="12"/>
  <c r="Y37" i="2"/>
  <c r="AA19" i="12"/>
  <c r="AA17"/>
  <c r="AA15"/>
  <c r="AA13"/>
  <c r="R48"/>
  <c r="S48" s="1"/>
  <c r="R80" i="2"/>
  <c r="R47" i="12"/>
  <c r="S47" s="1"/>
  <c r="R79" i="2"/>
  <c r="R46" i="12"/>
  <c r="S46" s="1"/>
  <c r="R78" i="2"/>
  <c r="Q77"/>
  <c r="R77" s="1"/>
  <c r="R45" i="12"/>
  <c r="S45" s="1"/>
  <c r="R44"/>
  <c r="S44" s="1"/>
  <c r="Q76" i="2"/>
  <c r="R76" s="1"/>
  <c r="R43" i="12"/>
  <c r="S43" s="1"/>
  <c r="Q75" i="2"/>
  <c r="R75" s="1"/>
  <c r="Q74"/>
  <c r="R74" s="1"/>
  <c r="R42" i="12"/>
  <c r="S42" s="1"/>
  <c r="R41"/>
  <c r="S41" s="1"/>
  <c r="Q73" i="2"/>
  <c r="R73" s="1"/>
  <c r="R40" i="12"/>
  <c r="S40" s="1"/>
  <c r="Q72" i="2"/>
  <c r="R72" s="1"/>
  <c r="Q71"/>
  <c r="R71" s="1"/>
  <c r="R39" i="12"/>
  <c r="S39" s="1"/>
  <c r="R38"/>
  <c r="S38" s="1"/>
  <c r="Q70" i="2"/>
  <c r="R70" s="1"/>
  <c r="R37" i="12"/>
  <c r="S37" s="1"/>
  <c r="Q69" i="2"/>
  <c r="R69" s="1"/>
  <c r="R36" i="12"/>
  <c r="S36" s="1"/>
  <c r="Q68" i="2"/>
  <c r="R35" i="12"/>
  <c r="S35" s="1"/>
  <c r="Q52" i="2"/>
  <c r="R52" s="1"/>
  <c r="Q51"/>
  <c r="R51" s="1"/>
  <c r="R34" i="12"/>
  <c r="S34" s="1"/>
  <c r="R33"/>
  <c r="S33" s="1"/>
  <c r="Q50" i="2"/>
  <c r="R50" s="1"/>
  <c r="R32" i="12"/>
  <c r="S32" s="1"/>
  <c r="Q49" i="2"/>
  <c r="R49" s="1"/>
  <c r="R31" i="12"/>
  <c r="S31" s="1"/>
  <c r="Q48" i="2"/>
  <c r="R48" s="1"/>
  <c r="Q47"/>
  <c r="R47" s="1"/>
  <c r="R30" i="12"/>
  <c r="S30" s="1"/>
  <c r="R29"/>
  <c r="S29" s="1"/>
  <c r="Q46" i="2"/>
  <c r="R46" s="1"/>
  <c r="Q45"/>
  <c r="R45" s="1"/>
  <c r="R28" i="12"/>
  <c r="S28" s="1"/>
  <c r="Q44" i="2"/>
  <c r="R44" s="1"/>
  <c r="R27" i="12"/>
  <c r="S27" s="1"/>
  <c r="Q43" i="2"/>
  <c r="R43" s="1"/>
  <c r="R26" i="12"/>
  <c r="S26" s="1"/>
  <c r="R25"/>
  <c r="S25" s="1"/>
  <c r="Q42" i="2"/>
  <c r="R42" s="1"/>
  <c r="Q41"/>
  <c r="R41" s="1"/>
  <c r="R24" i="12"/>
  <c r="S24" s="1"/>
  <c r="R23"/>
  <c r="S23" s="1"/>
  <c r="Q40" i="2"/>
  <c r="R40" s="1"/>
  <c r="Q39"/>
  <c r="R39" s="1"/>
  <c r="R22" i="12"/>
  <c r="S22" s="1"/>
  <c r="R21"/>
  <c r="S21" s="1"/>
  <c r="Q38" i="2"/>
  <c r="R38" s="1"/>
  <c r="Q37"/>
  <c r="R37" s="1"/>
  <c r="R20" i="12"/>
  <c r="S20" s="1"/>
  <c r="S80" i="2"/>
  <c r="P48" i="12"/>
  <c r="P47"/>
  <c r="S79" i="2"/>
  <c r="T79" s="1"/>
  <c r="P46" i="12"/>
  <c r="S78" i="2"/>
  <c r="T78" s="1"/>
  <c r="O77"/>
  <c r="S77" s="1"/>
  <c r="T77" s="1"/>
  <c r="P45" i="12"/>
  <c r="P44"/>
  <c r="T44" s="1"/>
  <c r="U44" s="1"/>
  <c r="O76" i="2"/>
  <c r="S76" s="1"/>
  <c r="T76" s="1"/>
  <c r="P43" i="12"/>
  <c r="T43" s="1"/>
  <c r="U43" s="1"/>
  <c r="O75" i="2"/>
  <c r="S75" s="1"/>
  <c r="T75" s="1"/>
  <c r="O74"/>
  <c r="S74" s="1"/>
  <c r="T74" s="1"/>
  <c r="P42" i="12"/>
  <c r="P41"/>
  <c r="T41" s="1"/>
  <c r="U41" s="1"/>
  <c r="O73" i="2"/>
  <c r="S73" s="1"/>
  <c r="T73" s="1"/>
  <c r="P40" i="12"/>
  <c r="T40" s="1"/>
  <c r="U40" s="1"/>
  <c r="O72" i="2"/>
  <c r="S72" s="1"/>
  <c r="T72" s="1"/>
  <c r="O71"/>
  <c r="S71" s="1"/>
  <c r="T71" s="1"/>
  <c r="P39" i="12"/>
  <c r="P38"/>
  <c r="T38" s="1"/>
  <c r="U38" s="1"/>
  <c r="O70" i="2"/>
  <c r="S70" s="1"/>
  <c r="T70" s="1"/>
  <c r="P37" i="12"/>
  <c r="T37" s="1"/>
  <c r="U37" s="1"/>
  <c r="O69" i="2"/>
  <c r="S69" s="1"/>
  <c r="T69" s="1"/>
  <c r="P36" i="12"/>
  <c r="T36" s="1"/>
  <c r="U36" s="1"/>
  <c r="O68" i="2"/>
  <c r="P35" i="12"/>
  <c r="T35" s="1"/>
  <c r="U35" s="1"/>
  <c r="O52" i="2"/>
  <c r="S52" s="1"/>
  <c r="T52" s="1"/>
  <c r="O51"/>
  <c r="S51" s="1"/>
  <c r="T51" s="1"/>
  <c r="P34" i="12"/>
  <c r="P33"/>
  <c r="T33" s="1"/>
  <c r="U33" s="1"/>
  <c r="O50" i="2"/>
  <c r="S50" s="1"/>
  <c r="T50" s="1"/>
  <c r="P32" i="12"/>
  <c r="T32" s="1"/>
  <c r="U32" s="1"/>
  <c r="O49" i="2"/>
  <c r="S49" s="1"/>
  <c r="T49" s="1"/>
  <c r="P31" i="12"/>
  <c r="T31" s="1"/>
  <c r="U31" s="1"/>
  <c r="O48" i="2"/>
  <c r="S48" s="1"/>
  <c r="T48" s="1"/>
  <c r="O47"/>
  <c r="S47" s="1"/>
  <c r="T47" s="1"/>
  <c r="P30" i="12"/>
  <c r="P29"/>
  <c r="T29" s="1"/>
  <c r="U29" s="1"/>
  <c r="O46" i="2"/>
  <c r="S46" s="1"/>
  <c r="T46" s="1"/>
  <c r="O45"/>
  <c r="S45" s="1"/>
  <c r="T45" s="1"/>
  <c r="P28" i="12"/>
  <c r="O44" i="2"/>
  <c r="S44" s="1"/>
  <c r="T44" s="1"/>
  <c r="P27" i="12"/>
  <c r="O43" i="2"/>
  <c r="S43" s="1"/>
  <c r="T43" s="1"/>
  <c r="P26" i="12"/>
  <c r="P25"/>
  <c r="T25" s="1"/>
  <c r="U25" s="1"/>
  <c r="O42" i="2"/>
  <c r="S42" s="1"/>
  <c r="T42" s="1"/>
  <c r="O41"/>
  <c r="S41" s="1"/>
  <c r="T41" s="1"/>
  <c r="P24" i="12"/>
  <c r="P23"/>
  <c r="T23" s="1"/>
  <c r="U23" s="1"/>
  <c r="O40" i="2"/>
  <c r="S40" s="1"/>
  <c r="T40" s="1"/>
  <c r="O39"/>
  <c r="S39" s="1"/>
  <c r="T39" s="1"/>
  <c r="P22" i="12"/>
  <c r="P21"/>
  <c r="T21" s="1"/>
  <c r="U21" s="1"/>
  <c r="O38" i="2"/>
  <c r="S38" s="1"/>
  <c r="T38" s="1"/>
  <c r="O37"/>
  <c r="S37" s="1"/>
  <c r="T37" s="1"/>
  <c r="P20" i="12"/>
  <c r="L48"/>
  <c r="L47"/>
  <c r="L46"/>
  <c r="L45"/>
  <c r="L44"/>
  <c r="L43"/>
  <c r="L42"/>
  <c r="L41"/>
  <c r="L40"/>
  <c r="L39"/>
  <c r="L38"/>
  <c r="L37"/>
  <c r="L36"/>
  <c r="K68" i="2"/>
  <c r="L35" i="12"/>
  <c r="L34"/>
  <c r="L33"/>
  <c r="L32"/>
  <c r="L31"/>
  <c r="L30"/>
  <c r="L29"/>
  <c r="L28"/>
  <c r="L27"/>
  <c r="L26"/>
  <c r="L25"/>
  <c r="L24"/>
  <c r="L23"/>
  <c r="L22"/>
  <c r="L21"/>
  <c r="L20"/>
  <c r="M19"/>
  <c r="M17"/>
  <c r="M15"/>
  <c r="M13"/>
  <c r="V48"/>
  <c r="V47"/>
  <c r="V46"/>
  <c r="V45"/>
  <c r="V44"/>
  <c r="V43"/>
  <c r="V42"/>
  <c r="V41"/>
  <c r="V40"/>
  <c r="V39"/>
  <c r="V38"/>
  <c r="V37"/>
  <c r="V36"/>
  <c r="U68" i="2"/>
  <c r="V35" i="12"/>
  <c r="V34"/>
  <c r="V33"/>
  <c r="V32"/>
  <c r="V31"/>
  <c r="V30"/>
  <c r="V29"/>
  <c r="V28"/>
  <c r="V27"/>
  <c r="V26"/>
  <c r="V25"/>
  <c r="V24"/>
  <c r="V23"/>
  <c r="V22"/>
  <c r="V21"/>
  <c r="V20"/>
  <c r="W19"/>
  <c r="W17"/>
  <c r="W15"/>
  <c r="W13"/>
  <c r="G20" i="2"/>
  <c r="M20" s="1"/>
  <c r="G18"/>
  <c r="M18" s="1"/>
  <c r="O20"/>
  <c r="Q20"/>
  <c r="Q18"/>
  <c r="Q17"/>
  <c r="G19"/>
  <c r="G16"/>
  <c r="G15"/>
  <c r="G14"/>
  <c r="M14" s="1"/>
  <c r="G13"/>
  <c r="M13" s="1"/>
  <c r="L221"/>
  <c r="W20"/>
  <c r="AA20"/>
  <c r="AB20" s="1"/>
  <c r="Q19"/>
  <c r="Q16"/>
  <c r="Q15"/>
  <c r="Q14"/>
  <c r="Q13"/>
  <c r="W221"/>
  <c r="X221" s="1"/>
  <c r="W13"/>
  <c r="AA15"/>
  <c r="AA14"/>
  <c r="AG189"/>
  <c r="AJ20"/>
  <c r="AK20" s="1"/>
  <c r="AJ17"/>
  <c r="AK17" s="1"/>
  <c r="AN20"/>
  <c r="AO20" s="1"/>
  <c r="AK221"/>
  <c r="AJ16"/>
  <c r="AK16" s="1"/>
  <c r="AN19"/>
  <c r="AO19" s="1"/>
  <c r="G17"/>
  <c r="M17" s="1"/>
  <c r="AT20"/>
  <c r="AT19"/>
  <c r="AU19" s="1"/>
  <c r="AT18"/>
  <c r="AT17"/>
  <c r="AT16"/>
  <c r="AT15"/>
  <c r="AT14"/>
  <c r="AU14" s="1"/>
  <c r="AT13"/>
  <c r="AQ221"/>
  <c r="AQ189"/>
  <c r="AP20"/>
  <c r="AQ20" s="1"/>
  <c r="AP19"/>
  <c r="AQ19" s="1"/>
  <c r="AP18"/>
  <c r="AQ18" s="1"/>
  <c r="AP17"/>
  <c r="AQ17" s="1"/>
  <c r="AP16"/>
  <c r="AQ16" s="1"/>
  <c r="AP15"/>
  <c r="AQ15" s="1"/>
  <c r="AP14"/>
  <c r="AQ14" s="1"/>
  <c r="AP13"/>
  <c r="AQ13" s="1"/>
  <c r="AI221"/>
  <c r="AI189"/>
  <c r="AI157"/>
  <c r="AI96"/>
  <c r="AI68"/>
  <c r="AH20"/>
  <c r="AI20" s="1"/>
  <c r="AH19"/>
  <c r="AI19" s="1"/>
  <c r="AH18"/>
  <c r="AI18" s="1"/>
  <c r="AH17"/>
  <c r="AI17" s="1"/>
  <c r="AH16"/>
  <c r="AI16" s="1"/>
  <c r="AH15"/>
  <c r="AI15" s="1"/>
  <c r="AH14"/>
  <c r="AI14" s="1"/>
  <c r="AH13"/>
  <c r="AI13" s="1"/>
  <c r="AV221"/>
  <c r="AW221" s="1"/>
  <c r="AK189"/>
  <c r="AJ19"/>
  <c r="AK19" s="1"/>
  <c r="AJ18"/>
  <c r="AK18" s="1"/>
  <c r="AJ15"/>
  <c r="AK15" s="1"/>
  <c r="AJ14"/>
  <c r="AK14" s="1"/>
  <c r="AJ13"/>
  <c r="AK13" s="1"/>
  <c r="AG221"/>
  <c r="AG157"/>
  <c r="AG96"/>
  <c r="AG68"/>
  <c r="AF20"/>
  <c r="AF19"/>
  <c r="AG19" s="1"/>
  <c r="AF18"/>
  <c r="AG18" s="1"/>
  <c r="AF17"/>
  <c r="AG17" s="1"/>
  <c r="AF16"/>
  <c r="AF15"/>
  <c r="AF14"/>
  <c r="AG14" s="1"/>
  <c r="AF13"/>
  <c r="AO157"/>
  <c r="AO96"/>
  <c r="AO68"/>
  <c r="AN18"/>
  <c r="AO18" s="1"/>
  <c r="AN17"/>
  <c r="AO17" s="1"/>
  <c r="AN16"/>
  <c r="AO16" s="1"/>
  <c r="AN15"/>
  <c r="AO15" s="1"/>
  <c r="AN14"/>
  <c r="AO14" s="1"/>
  <c r="AN13"/>
  <c r="AO13" s="1"/>
  <c r="R221"/>
  <c r="R189"/>
  <c r="L189"/>
  <c r="M221"/>
  <c r="M19"/>
  <c r="AA221"/>
  <c r="AB221" s="1"/>
  <c r="AA189"/>
  <c r="AB189" s="1"/>
  <c r="AA19"/>
  <c r="AB19" s="1"/>
  <c r="AA18"/>
  <c r="AB18" s="1"/>
  <c r="AA17"/>
  <c r="AB17" s="1"/>
  <c r="AA16"/>
  <c r="AB16" s="1"/>
  <c r="AA13"/>
  <c r="AB13" s="1"/>
  <c r="W189"/>
  <c r="X189" s="1"/>
  <c r="W19"/>
  <c r="W18"/>
  <c r="W17"/>
  <c r="W16"/>
  <c r="W15"/>
  <c r="W14"/>
  <c r="O19"/>
  <c r="S19" s="1"/>
  <c r="O18"/>
  <c r="O17"/>
  <c r="O16"/>
  <c r="S16" s="1"/>
  <c r="O15"/>
  <c r="O14"/>
  <c r="S14" s="1"/>
  <c r="O13"/>
  <c r="AL189"/>
  <c r="S189"/>
  <c r="M189"/>
  <c r="N189" s="1"/>
  <c r="V189"/>
  <c r="S221"/>
  <c r="V221"/>
  <c r="Z221"/>
  <c r="AU221"/>
  <c r="T20" i="12" l="1"/>
  <c r="U20" s="1"/>
  <c r="T22"/>
  <c r="U22" s="1"/>
  <c r="T24"/>
  <c r="U24" s="1"/>
  <c r="T26"/>
  <c r="U26" s="1"/>
  <c r="T27"/>
  <c r="U27" s="1"/>
  <c r="T28"/>
  <c r="U28" s="1"/>
  <c r="T30"/>
  <c r="U30" s="1"/>
  <c r="T34"/>
  <c r="U34" s="1"/>
  <c r="T39"/>
  <c r="U39" s="1"/>
  <c r="T42"/>
  <c r="U42" s="1"/>
  <c r="T45"/>
  <c r="U45" s="1"/>
  <c r="T46"/>
  <c r="U46" s="1"/>
  <c r="T47"/>
  <c r="U47" s="1"/>
  <c r="N221" i="2"/>
  <c r="AR20"/>
  <c r="AS20" s="1"/>
  <c r="W12" i="12"/>
  <c r="W14"/>
  <c r="W16"/>
  <c r="W18"/>
  <c r="M12"/>
  <c r="M14"/>
  <c r="M16"/>
  <c r="M18"/>
  <c r="O18" s="1"/>
  <c r="AA12"/>
  <c r="AA14"/>
  <c r="AA16"/>
  <c r="AA18"/>
  <c r="T80" i="2"/>
  <c r="AR19"/>
  <c r="AS19" s="1"/>
  <c r="S13"/>
  <c r="AC13" s="1"/>
  <c r="AE13" s="1"/>
  <c r="S15"/>
  <c r="AV14"/>
  <c r="AW14" s="1"/>
  <c r="T189"/>
  <c r="AV19"/>
  <c r="AW19" s="1"/>
  <c r="AL17"/>
  <c r="S20"/>
  <c r="AC20" s="1"/>
  <c r="AC221"/>
  <c r="AE221" s="1"/>
  <c r="AM189"/>
  <c r="AL20"/>
  <c r="O12" i="12"/>
  <c r="O15"/>
  <c r="AR15" i="2"/>
  <c r="AS15" s="1"/>
  <c r="AR16"/>
  <c r="AS16" s="1"/>
  <c r="AL19"/>
  <c r="AM19" s="1"/>
  <c r="AT18" i="12"/>
  <c r="AT16"/>
  <c r="AT15"/>
  <c r="AT12"/>
  <c r="AP48"/>
  <c r="AS48"/>
  <c r="AO80" i="2"/>
  <c r="AR80"/>
  <c r="AS47" i="12"/>
  <c r="AT47" s="1"/>
  <c r="AP47"/>
  <c r="AO79" i="2"/>
  <c r="AR79"/>
  <c r="AS79" s="1"/>
  <c r="AP46" i="12"/>
  <c r="AS46"/>
  <c r="AT46" s="1"/>
  <c r="AO78" i="2"/>
  <c r="AR78"/>
  <c r="AS78" s="1"/>
  <c r="AS45" i="12"/>
  <c r="AP45"/>
  <c r="AO77" i="2"/>
  <c r="AR77"/>
  <c r="AP44" i="12"/>
  <c r="AS44"/>
  <c r="AO76" i="2"/>
  <c r="AR76"/>
  <c r="AS43" i="12"/>
  <c r="AT43" s="1"/>
  <c r="AP43"/>
  <c r="AO75" i="2"/>
  <c r="AR75"/>
  <c r="AS75" s="1"/>
  <c r="AS42" i="12"/>
  <c r="AP42"/>
  <c r="AO74" i="2"/>
  <c r="AR74"/>
  <c r="AS74" s="1"/>
  <c r="AP41" i="12"/>
  <c r="AS41"/>
  <c r="AT41" s="1"/>
  <c r="AO73" i="2"/>
  <c r="AR73"/>
  <c r="AS73" s="1"/>
  <c r="AS40" i="12"/>
  <c r="AP40"/>
  <c r="AO72" i="2"/>
  <c r="AR72"/>
  <c r="AS39" i="12"/>
  <c r="AP39"/>
  <c r="AO71" i="2"/>
  <c r="AR71"/>
  <c r="AS71" s="1"/>
  <c r="AO70"/>
  <c r="AR70"/>
  <c r="AS38" i="12"/>
  <c r="AT38" s="1"/>
  <c r="AP38"/>
  <c r="AO69" i="2"/>
  <c r="AR69"/>
  <c r="AP37" i="12"/>
  <c r="AS37"/>
  <c r="AS36"/>
  <c r="AP36"/>
  <c r="AP35"/>
  <c r="AS35"/>
  <c r="AO52" i="2"/>
  <c r="AR52"/>
  <c r="AS34" i="12"/>
  <c r="AP34"/>
  <c r="AO51" i="2"/>
  <c r="AR51"/>
  <c r="AS51" s="1"/>
  <c r="AP33" i="12"/>
  <c r="AS33"/>
  <c r="AO50" i="2"/>
  <c r="AR50"/>
  <c r="AS32" i="12"/>
  <c r="AP32"/>
  <c r="AO49" i="2"/>
  <c r="AR49"/>
  <c r="AS49" s="1"/>
  <c r="AS31" i="12"/>
  <c r="AP31"/>
  <c r="AO48" i="2"/>
  <c r="AR48"/>
  <c r="AS30" i="12"/>
  <c r="AP30"/>
  <c r="AO47" i="2"/>
  <c r="AR47"/>
  <c r="AS47" s="1"/>
  <c r="AP29" i="12"/>
  <c r="AS29"/>
  <c r="AO46" i="2"/>
  <c r="AR46"/>
  <c r="AS46" s="1"/>
  <c r="AP28" i="12"/>
  <c r="AS28"/>
  <c r="AT28" s="1"/>
  <c r="AO45" i="2"/>
  <c r="AR45"/>
  <c r="AS45" s="1"/>
  <c r="AP27" i="12"/>
  <c r="AS27"/>
  <c r="AO44" i="2"/>
  <c r="AR44"/>
  <c r="AP26" i="12"/>
  <c r="AS26"/>
  <c r="AO43" i="2"/>
  <c r="AR43"/>
  <c r="AS25" i="12"/>
  <c r="AP25"/>
  <c r="AO42" i="2"/>
  <c r="AR42"/>
  <c r="AS24" i="12"/>
  <c r="AP24"/>
  <c r="AO41" i="2"/>
  <c r="AR41"/>
  <c r="AP23" i="12"/>
  <c r="AS23"/>
  <c r="AO40" i="2"/>
  <c r="AR40"/>
  <c r="AP22" i="12"/>
  <c r="AS22"/>
  <c r="AO39" i="2"/>
  <c r="AR39"/>
  <c r="AS39" s="1"/>
  <c r="AS21" i="12"/>
  <c r="AP21"/>
  <c r="AO38" i="2"/>
  <c r="AR38"/>
  <c r="AS20" i="12"/>
  <c r="AT20" s="1"/>
  <c r="AP20"/>
  <c r="AO37" i="2"/>
  <c r="AR37"/>
  <c r="AT19" i="12"/>
  <c r="AT17"/>
  <c r="AT14"/>
  <c r="AT13"/>
  <c r="AI80" i="2"/>
  <c r="AL80"/>
  <c r="AJ48" i="12"/>
  <c r="AM48"/>
  <c r="AI79" i="2"/>
  <c r="AL79"/>
  <c r="AJ47" i="12"/>
  <c r="AM47"/>
  <c r="AI78" i="2"/>
  <c r="AL78"/>
  <c r="AJ46" i="12"/>
  <c r="AM46"/>
  <c r="AI77" i="2"/>
  <c r="AL77"/>
  <c r="AJ45" i="12"/>
  <c r="AM45"/>
  <c r="AJ44"/>
  <c r="AM44"/>
  <c r="AI76" i="2"/>
  <c r="AL76"/>
  <c r="AJ43" i="12"/>
  <c r="AM43"/>
  <c r="AI75" i="2"/>
  <c r="AL75"/>
  <c r="AJ42" i="12"/>
  <c r="AM42"/>
  <c r="AI74" i="2"/>
  <c r="AL74"/>
  <c r="AJ41" i="12"/>
  <c r="AM41"/>
  <c r="AN41" s="1"/>
  <c r="AI73" i="2"/>
  <c r="AL73"/>
  <c r="AM73" s="1"/>
  <c r="AJ40" i="12"/>
  <c r="AM40"/>
  <c r="AI72" i="2"/>
  <c r="AL72"/>
  <c r="AI71"/>
  <c r="AL71"/>
  <c r="AJ39" i="12"/>
  <c r="AM39"/>
  <c r="AJ38"/>
  <c r="AM38"/>
  <c r="AI70" i="2"/>
  <c r="AL70"/>
  <c r="AJ37" i="12"/>
  <c r="AM37"/>
  <c r="AI69" i="2"/>
  <c r="AL69"/>
  <c r="AJ36" i="12"/>
  <c r="AM36"/>
  <c r="AJ35"/>
  <c r="AM35"/>
  <c r="AI52" i="2"/>
  <c r="AL52"/>
  <c r="AJ34" i="12"/>
  <c r="AM34"/>
  <c r="AI51" i="2"/>
  <c r="AL51"/>
  <c r="AJ33" i="12"/>
  <c r="AM33"/>
  <c r="AI50" i="2"/>
  <c r="AL50"/>
  <c r="AI49"/>
  <c r="AL49"/>
  <c r="AJ32" i="12"/>
  <c r="AM32"/>
  <c r="AJ31"/>
  <c r="AM31"/>
  <c r="AI48" i="2"/>
  <c r="AL48"/>
  <c r="AI47"/>
  <c r="AL47"/>
  <c r="AJ30" i="12"/>
  <c r="AM30"/>
  <c r="AJ29"/>
  <c r="AM29"/>
  <c r="AI46" i="2"/>
  <c r="AL46"/>
  <c r="AI45"/>
  <c r="AL45"/>
  <c r="AJ28" i="12"/>
  <c r="AM28"/>
  <c r="AI44" i="2"/>
  <c r="AL44"/>
  <c r="AJ27" i="12"/>
  <c r="AM27"/>
  <c r="AJ26"/>
  <c r="AM26"/>
  <c r="AI43" i="2"/>
  <c r="AL43"/>
  <c r="AJ25" i="12"/>
  <c r="AM25"/>
  <c r="AI42" i="2"/>
  <c r="AL42"/>
  <c r="AJ24" i="12"/>
  <c r="AM24"/>
  <c r="AI41" i="2"/>
  <c r="AL41"/>
  <c r="AJ23" i="12"/>
  <c r="AM23"/>
  <c r="AI40" i="2"/>
  <c r="AL40"/>
  <c r="AJ22" i="12"/>
  <c r="AM22"/>
  <c r="AI39" i="2"/>
  <c r="AL39"/>
  <c r="AJ21" i="12"/>
  <c r="AM21"/>
  <c r="AI38" i="2"/>
  <c r="AL38"/>
  <c r="AJ20" i="12"/>
  <c r="AM20"/>
  <c r="AI37" i="2"/>
  <c r="AL37"/>
  <c r="AN19" i="12"/>
  <c r="AN18"/>
  <c r="AN17"/>
  <c r="AN16"/>
  <c r="AN15"/>
  <c r="AN14"/>
  <c r="AN13"/>
  <c r="AN12"/>
  <c r="AV35"/>
  <c r="AW35"/>
  <c r="AX35" s="1"/>
  <c r="AU52" i="2"/>
  <c r="AV52"/>
  <c r="AW52" s="1"/>
  <c r="AW34" i="12"/>
  <c r="AX34" s="1"/>
  <c r="AV34"/>
  <c r="AU51" i="2"/>
  <c r="AV51"/>
  <c r="AW51" s="1"/>
  <c r="AW33" i="12"/>
  <c r="AX33" s="1"/>
  <c r="AV33"/>
  <c r="AU50" i="2"/>
  <c r="AV50"/>
  <c r="AW50" s="1"/>
  <c r="AV32" i="12"/>
  <c r="AW32"/>
  <c r="AX32" s="1"/>
  <c r="AU49" i="2"/>
  <c r="AV49"/>
  <c r="AW49" s="1"/>
  <c r="AV31" i="12"/>
  <c r="AW31"/>
  <c r="AX31" s="1"/>
  <c r="AU48" i="2"/>
  <c r="AV48"/>
  <c r="AW48" s="1"/>
  <c r="AW30" i="12"/>
  <c r="AX30" s="1"/>
  <c r="AV30"/>
  <c r="AU47" i="2"/>
  <c r="AV47"/>
  <c r="AW47" s="1"/>
  <c r="AW29" i="12"/>
  <c r="AX29" s="1"/>
  <c r="AV29"/>
  <c r="AU46" i="2"/>
  <c r="AV46"/>
  <c r="AW46" s="1"/>
  <c r="AW28" i="12"/>
  <c r="AX28" s="1"/>
  <c r="AV28"/>
  <c r="AU45" i="2"/>
  <c r="AV45"/>
  <c r="AW45" s="1"/>
  <c r="AW27" i="12"/>
  <c r="AX27" s="1"/>
  <c r="AV27"/>
  <c r="AU44" i="2"/>
  <c r="AV44"/>
  <c r="AW44" s="1"/>
  <c r="AW26" i="12"/>
  <c r="AX26" s="1"/>
  <c r="AV26"/>
  <c r="AU43" i="2"/>
  <c r="AV43"/>
  <c r="AW43" s="1"/>
  <c r="AW25" i="12"/>
  <c r="AX25" s="1"/>
  <c r="AV25"/>
  <c r="AU42" i="2"/>
  <c r="AV42"/>
  <c r="AW42" s="1"/>
  <c r="AW24" i="12"/>
  <c r="AX24" s="1"/>
  <c r="AV24"/>
  <c r="AU41" i="2"/>
  <c r="AV41"/>
  <c r="AW41" s="1"/>
  <c r="AW23" i="12"/>
  <c r="AX23" s="1"/>
  <c r="AV23"/>
  <c r="AU40" i="2"/>
  <c r="AV40"/>
  <c r="AW40" s="1"/>
  <c r="AV22" i="12"/>
  <c r="AW22"/>
  <c r="AX22" s="1"/>
  <c r="AU39" i="2"/>
  <c r="AV39"/>
  <c r="AW39" s="1"/>
  <c r="AV21" i="12"/>
  <c r="AW21"/>
  <c r="AX21" s="1"/>
  <c r="AU38" i="2"/>
  <c r="AV38"/>
  <c r="AW38" s="1"/>
  <c r="AW20" i="12"/>
  <c r="AX20" s="1"/>
  <c r="AV20"/>
  <c r="AU37" i="2"/>
  <c r="AV37"/>
  <c r="AW37" s="1"/>
  <c r="AV48" i="12"/>
  <c r="AW48"/>
  <c r="AU80" i="2"/>
  <c r="AV80"/>
  <c r="AW47" i="12"/>
  <c r="AV47"/>
  <c r="AU79" i="2"/>
  <c r="AV79"/>
  <c r="AV46" i="12"/>
  <c r="AW46"/>
  <c r="AU78" i="2"/>
  <c r="AV78"/>
  <c r="AW45" i="12"/>
  <c r="AV45"/>
  <c r="AU77" i="2"/>
  <c r="AV77"/>
  <c r="AW44" i="12"/>
  <c r="AV44"/>
  <c r="AU76" i="2"/>
  <c r="AV76"/>
  <c r="AW43" i="12"/>
  <c r="AV43"/>
  <c r="AU75" i="2"/>
  <c r="AV75"/>
  <c r="AW42" i="12"/>
  <c r="AV42"/>
  <c r="AU74" i="2"/>
  <c r="AV74"/>
  <c r="AV41" i="12"/>
  <c r="AW41"/>
  <c r="AU73" i="2"/>
  <c r="AV73"/>
  <c r="AW40" i="12"/>
  <c r="AV40"/>
  <c r="AU72" i="2"/>
  <c r="AV72"/>
  <c r="AW39" i="12"/>
  <c r="AV39"/>
  <c r="AU71" i="2"/>
  <c r="AV71"/>
  <c r="AV38" i="12"/>
  <c r="AW38"/>
  <c r="AU70" i="2"/>
  <c r="AV70"/>
  <c r="AV37" i="12"/>
  <c r="AW37"/>
  <c r="AU69" i="2"/>
  <c r="AV69"/>
  <c r="AV36" i="12"/>
  <c r="AW36"/>
  <c r="AR14" i="2"/>
  <c r="AS14" s="1"/>
  <c r="AL14"/>
  <c r="AM14" s="1"/>
  <c r="AC19"/>
  <c r="AE19" s="1"/>
  <c r="AB48" i="12"/>
  <c r="AC48" s="1"/>
  <c r="AA48"/>
  <c r="Z80" i="2"/>
  <c r="AA80"/>
  <c r="AB80" s="1"/>
  <c r="AB47" i="12"/>
  <c r="AC47" s="1"/>
  <c r="AA47"/>
  <c r="Z79" i="2"/>
  <c r="AA79"/>
  <c r="AB79" s="1"/>
  <c r="AB46" i="12"/>
  <c r="AC46" s="1"/>
  <c r="AA46"/>
  <c r="Z78" i="2"/>
  <c r="AA78"/>
  <c r="AB78" s="1"/>
  <c r="AB45" i="12"/>
  <c r="AC45" s="1"/>
  <c r="AA45"/>
  <c r="AA77" i="2"/>
  <c r="AB77" s="1"/>
  <c r="Z77"/>
  <c r="AB44" i="12"/>
  <c r="AC44" s="1"/>
  <c r="AA44"/>
  <c r="Z76" i="2"/>
  <c r="AA76"/>
  <c r="AB76" s="1"/>
  <c r="AB43" i="12"/>
  <c r="AC43" s="1"/>
  <c r="AA43"/>
  <c r="Z75" i="2"/>
  <c r="AA75"/>
  <c r="AB75" s="1"/>
  <c r="AB42" i="12"/>
  <c r="AC42" s="1"/>
  <c r="AA42"/>
  <c r="Z74" i="2"/>
  <c r="AA74"/>
  <c r="AB74" s="1"/>
  <c r="AB41" i="12"/>
  <c r="AC41" s="1"/>
  <c r="AA41"/>
  <c r="AA73" i="2"/>
  <c r="AB73" s="1"/>
  <c r="Z73"/>
  <c r="AB40" i="12"/>
  <c r="AC40" s="1"/>
  <c r="AA40"/>
  <c r="AA72" i="2"/>
  <c r="AB72" s="1"/>
  <c r="Z72"/>
  <c r="AB39" i="12"/>
  <c r="AC39" s="1"/>
  <c r="AA39"/>
  <c r="Z71" i="2"/>
  <c r="AA71"/>
  <c r="AB71" s="1"/>
  <c r="AB38" i="12"/>
  <c r="AC38" s="1"/>
  <c r="AA38"/>
  <c r="Z70" i="2"/>
  <c r="AA70"/>
  <c r="AB70" s="1"/>
  <c r="AB37" i="12"/>
  <c r="AC37" s="1"/>
  <c r="AA37"/>
  <c r="Z69" i="2"/>
  <c r="AA69"/>
  <c r="AB69" s="1"/>
  <c r="AB36" i="12"/>
  <c r="AC36" s="1"/>
  <c r="AA36"/>
  <c r="AB35"/>
  <c r="AC35" s="1"/>
  <c r="AA35"/>
  <c r="Z52" i="2"/>
  <c r="AA52"/>
  <c r="AB52" s="1"/>
  <c r="AB34" i="12"/>
  <c r="AC34" s="1"/>
  <c r="AA34"/>
  <c r="Z51" i="2"/>
  <c r="AA51"/>
  <c r="AB51" s="1"/>
  <c r="AB33" i="12"/>
  <c r="AC33" s="1"/>
  <c r="AA33"/>
  <c r="Z50" i="2"/>
  <c r="AA50"/>
  <c r="AB50" s="1"/>
  <c r="AB32" i="12"/>
  <c r="AC32" s="1"/>
  <c r="AA32"/>
  <c r="Z49" i="2"/>
  <c r="AA49"/>
  <c r="AB49" s="1"/>
  <c r="AB31" i="12"/>
  <c r="AC31" s="1"/>
  <c r="AA31"/>
  <c r="Z48" i="2"/>
  <c r="AA48"/>
  <c r="AB48" s="1"/>
  <c r="AB30" i="12"/>
  <c r="AC30" s="1"/>
  <c r="AA30"/>
  <c r="Z47" i="2"/>
  <c r="AA47"/>
  <c r="AB47" s="1"/>
  <c r="AB29" i="12"/>
  <c r="AC29" s="1"/>
  <c r="AA29"/>
  <c r="Z46" i="2"/>
  <c r="AA46"/>
  <c r="AB46" s="1"/>
  <c r="AB28" i="12"/>
  <c r="AC28" s="1"/>
  <c r="AA28"/>
  <c r="Z45" i="2"/>
  <c r="AA45"/>
  <c r="AB45" s="1"/>
  <c r="AB27" i="12"/>
  <c r="AC27" s="1"/>
  <c r="AA27"/>
  <c r="Z44" i="2"/>
  <c r="AA44"/>
  <c r="AB44" s="1"/>
  <c r="AB26" i="12"/>
  <c r="AC26" s="1"/>
  <c r="AA26"/>
  <c r="Z43" i="2"/>
  <c r="AA43"/>
  <c r="AB43" s="1"/>
  <c r="AB25" i="12"/>
  <c r="AC25" s="1"/>
  <c r="AA25"/>
  <c r="Z42" i="2"/>
  <c r="AA42"/>
  <c r="AB42" s="1"/>
  <c r="AB24" i="12"/>
  <c r="AC24" s="1"/>
  <c r="AA24"/>
  <c r="Z41" i="2"/>
  <c r="AA41"/>
  <c r="AB41" s="1"/>
  <c r="AB23" i="12"/>
  <c r="AC23" s="1"/>
  <c r="AA23"/>
  <c r="Z40" i="2"/>
  <c r="AA40"/>
  <c r="AB40" s="1"/>
  <c r="AB22" i="12"/>
  <c r="AC22" s="1"/>
  <c r="AA22"/>
  <c r="Z39" i="2"/>
  <c r="AA39"/>
  <c r="AB39" s="1"/>
  <c r="AB21" i="12"/>
  <c r="AC21" s="1"/>
  <c r="AA21"/>
  <c r="Z38" i="2"/>
  <c r="AA38"/>
  <c r="AB38" s="1"/>
  <c r="AB20" i="12"/>
  <c r="AC20" s="1"/>
  <c r="AA20"/>
  <c r="Z37" i="2"/>
  <c r="AA37"/>
  <c r="AB37" s="1"/>
  <c r="T48" i="12"/>
  <c r="U48" s="1"/>
  <c r="L80" i="2"/>
  <c r="M80"/>
  <c r="M48" i="12"/>
  <c r="N48"/>
  <c r="M47"/>
  <c r="N47"/>
  <c r="L79" i="2"/>
  <c r="M79"/>
  <c r="L78"/>
  <c r="M78"/>
  <c r="M46" i="12"/>
  <c r="N46"/>
  <c r="M45"/>
  <c r="N45"/>
  <c r="O45" s="1"/>
  <c r="L77" i="2"/>
  <c r="M77"/>
  <c r="N77" s="1"/>
  <c r="L76"/>
  <c r="M76"/>
  <c r="M44" i="12"/>
  <c r="N44"/>
  <c r="L75" i="2"/>
  <c r="M75"/>
  <c r="N75" s="1"/>
  <c r="M43" i="12"/>
  <c r="N43"/>
  <c r="O43" s="1"/>
  <c r="L74" i="2"/>
  <c r="M74"/>
  <c r="M42" i="12"/>
  <c r="N42"/>
  <c r="M41"/>
  <c r="N41"/>
  <c r="L73" i="2"/>
  <c r="M73"/>
  <c r="M40" i="12"/>
  <c r="N40"/>
  <c r="L72" i="2"/>
  <c r="M72"/>
  <c r="M39" i="12"/>
  <c r="N39"/>
  <c r="L71" i="2"/>
  <c r="M71"/>
  <c r="N71" s="1"/>
  <c r="L70"/>
  <c r="M70"/>
  <c r="M38" i="12"/>
  <c r="N38"/>
  <c r="M37"/>
  <c r="N37"/>
  <c r="L69" i="2"/>
  <c r="M69"/>
  <c r="M36" i="12"/>
  <c r="N36"/>
  <c r="M35"/>
  <c r="N35"/>
  <c r="L52" i="2"/>
  <c r="M52"/>
  <c r="L51"/>
  <c r="M51"/>
  <c r="M34" i="12"/>
  <c r="N34"/>
  <c r="L50" i="2"/>
  <c r="M50"/>
  <c r="M33" i="12"/>
  <c r="N33"/>
  <c r="M32"/>
  <c r="N32"/>
  <c r="L49" i="2"/>
  <c r="M49"/>
  <c r="M31" i="12"/>
  <c r="N31"/>
  <c r="L48" i="2"/>
  <c r="M48"/>
  <c r="L47"/>
  <c r="M47"/>
  <c r="M30" i="12"/>
  <c r="N30"/>
  <c r="M29"/>
  <c r="N29"/>
  <c r="O29" s="1"/>
  <c r="L46" i="2"/>
  <c r="M46"/>
  <c r="N46" s="1"/>
  <c r="M28" i="12"/>
  <c r="N28"/>
  <c r="L45" i="2"/>
  <c r="M45"/>
  <c r="M27" i="12"/>
  <c r="N27"/>
  <c r="L44" i="2"/>
  <c r="M44"/>
  <c r="L43"/>
  <c r="M43"/>
  <c r="M26" i="12"/>
  <c r="N26"/>
  <c r="M25"/>
  <c r="N25"/>
  <c r="L42" i="2"/>
  <c r="M42"/>
  <c r="M24" i="12"/>
  <c r="N24"/>
  <c r="O24" s="1"/>
  <c r="L41" i="2"/>
  <c r="M41"/>
  <c r="N41" s="1"/>
  <c r="L40"/>
  <c r="M40"/>
  <c r="M23" i="12"/>
  <c r="N23"/>
  <c r="L39" i="2"/>
  <c r="M39"/>
  <c r="N39" s="1"/>
  <c r="M22" i="12"/>
  <c r="N22"/>
  <c r="O22" s="1"/>
  <c r="M21"/>
  <c r="N21"/>
  <c r="L38" i="2"/>
  <c r="M38"/>
  <c r="M20" i="12"/>
  <c r="N20"/>
  <c r="L37" i="2"/>
  <c r="M37"/>
  <c r="O19" i="12"/>
  <c r="O17"/>
  <c r="O16"/>
  <c r="O14"/>
  <c r="O13"/>
  <c r="V80" i="2"/>
  <c r="W80"/>
  <c r="X48" i="12"/>
  <c r="W48"/>
  <c r="X47"/>
  <c r="W47"/>
  <c r="V79" i="2"/>
  <c r="W79"/>
  <c r="X46" i="12"/>
  <c r="W46"/>
  <c r="V78" i="2"/>
  <c r="W78"/>
  <c r="X45" i="12"/>
  <c r="W45"/>
  <c r="V77" i="2"/>
  <c r="W77"/>
  <c r="X44" i="12"/>
  <c r="W44"/>
  <c r="V76" i="2"/>
  <c r="W76"/>
  <c r="X43" i="12"/>
  <c r="W43"/>
  <c r="V75" i="2"/>
  <c r="W75"/>
  <c r="X42" i="12"/>
  <c r="W42"/>
  <c r="V74" i="2"/>
  <c r="W74"/>
  <c r="X41" i="12"/>
  <c r="W41"/>
  <c r="W73" i="2"/>
  <c r="V73"/>
  <c r="X40" i="12"/>
  <c r="W40"/>
  <c r="W72" i="2"/>
  <c r="V72"/>
  <c r="X39" i="12"/>
  <c r="W39"/>
  <c r="V71" i="2"/>
  <c r="W71"/>
  <c r="X38" i="12"/>
  <c r="W38"/>
  <c r="V70" i="2"/>
  <c r="W70"/>
  <c r="V69"/>
  <c r="W69"/>
  <c r="X37" i="12"/>
  <c r="W37"/>
  <c r="X36"/>
  <c r="W36"/>
  <c r="V52" i="2"/>
  <c r="W52"/>
  <c r="X35" i="12"/>
  <c r="W35"/>
  <c r="X34"/>
  <c r="W34"/>
  <c r="V51" i="2"/>
  <c r="W51"/>
  <c r="X33" i="12"/>
  <c r="W33"/>
  <c r="V50" i="2"/>
  <c r="W50"/>
  <c r="V49"/>
  <c r="W49"/>
  <c r="X32" i="12"/>
  <c r="W32"/>
  <c r="X31"/>
  <c r="W31"/>
  <c r="V48" i="2"/>
  <c r="W48"/>
  <c r="X30" i="12"/>
  <c r="W30"/>
  <c r="V47" i="2"/>
  <c r="W47"/>
  <c r="X29" i="12"/>
  <c r="W29"/>
  <c r="W46" i="2"/>
  <c r="V46"/>
  <c r="V45"/>
  <c r="W45"/>
  <c r="X28" i="12"/>
  <c r="W28"/>
  <c r="X27"/>
  <c r="W27"/>
  <c r="V44" i="2"/>
  <c r="W44"/>
  <c r="V43"/>
  <c r="W43"/>
  <c r="X26" i="12"/>
  <c r="W26"/>
  <c r="X25"/>
  <c r="W25"/>
  <c r="W42" i="2"/>
  <c r="V42"/>
  <c r="X24" i="12"/>
  <c r="W24"/>
  <c r="V41" i="2"/>
  <c r="W41"/>
  <c r="X23" i="12"/>
  <c r="W23"/>
  <c r="V40" i="2"/>
  <c r="W40"/>
  <c r="V39"/>
  <c r="W39"/>
  <c r="X22" i="12"/>
  <c r="W22"/>
  <c r="X21"/>
  <c r="W21"/>
  <c r="V38" i="2"/>
  <c r="W38"/>
  <c r="V37"/>
  <c r="W37"/>
  <c r="X20" i="12"/>
  <c r="W20"/>
  <c r="Y19"/>
  <c r="AD19"/>
  <c r="Y18"/>
  <c r="AD18"/>
  <c r="Y17"/>
  <c r="AD17"/>
  <c r="Y16"/>
  <c r="AD16"/>
  <c r="Y15"/>
  <c r="AD15"/>
  <c r="Y14"/>
  <c r="AD14"/>
  <c r="Y13"/>
  <c r="AD13"/>
  <c r="Y12"/>
  <c r="AD12"/>
  <c r="M15" i="2"/>
  <c r="M16"/>
  <c r="AC16" s="1"/>
  <c r="AE16" s="1"/>
  <c r="AL221"/>
  <c r="AM221" s="1"/>
  <c r="Z189"/>
  <c r="S17"/>
  <c r="AC17" s="1"/>
  <c r="AE17" s="1"/>
  <c r="S18"/>
  <c r="AC18" s="1"/>
  <c r="AE18" s="1"/>
  <c r="AR13"/>
  <c r="AS13" s="1"/>
  <c r="AL18"/>
  <c r="AM18" s="1"/>
  <c r="AG20"/>
  <c r="AR17"/>
  <c r="AS17" s="1"/>
  <c r="AR18"/>
  <c r="AS18" s="1"/>
  <c r="AM17"/>
  <c r="AB14"/>
  <c r="AC14"/>
  <c r="AB15"/>
  <c r="AU20"/>
  <c r="AV20"/>
  <c r="AW20" s="1"/>
  <c r="AU18"/>
  <c r="AV18"/>
  <c r="AW18" s="1"/>
  <c r="AU17"/>
  <c r="AV17"/>
  <c r="AW17" s="1"/>
  <c r="AU16"/>
  <c r="AV16"/>
  <c r="AW16" s="1"/>
  <c r="AU15"/>
  <c r="AV15"/>
  <c r="AW15" s="1"/>
  <c r="AU13"/>
  <c r="AV13"/>
  <c r="AW13" s="1"/>
  <c r="AU189"/>
  <c r="AV189"/>
  <c r="AW189" s="1"/>
  <c r="AG16"/>
  <c r="AL16"/>
  <c r="AG15"/>
  <c r="AL15"/>
  <c r="AG13"/>
  <c r="AL13"/>
  <c r="AO221"/>
  <c r="AR221"/>
  <c r="AO189"/>
  <c r="AR189"/>
  <c r="AM20"/>
  <c r="AC189"/>
  <c r="AE189" s="1"/>
  <c r="T221"/>
  <c r="AD221" l="1"/>
  <c r="AC15"/>
  <c r="AM43"/>
  <c r="AM50"/>
  <c r="AM52"/>
  <c r="AM70"/>
  <c r="AN38" i="12"/>
  <c r="AS38" i="2"/>
  <c r="AS40"/>
  <c r="AS41"/>
  <c r="AS42"/>
  <c r="AS48"/>
  <c r="AS52"/>
  <c r="AS77"/>
  <c r="O25" i="12"/>
  <c r="N44" i="2"/>
  <c r="O27" i="12"/>
  <c r="N45" i="2"/>
  <c r="O28" i="12"/>
  <c r="O30"/>
  <c r="N47" i="2"/>
  <c r="N48"/>
  <c r="O31" i="12"/>
  <c r="N49" i="2"/>
  <c r="O32" i="12"/>
  <c r="O33"/>
  <c r="N50" i="2"/>
  <c r="O34" i="12"/>
  <c r="N51" i="2"/>
  <c r="N37"/>
  <c r="O20" i="12"/>
  <c r="N38" i="2"/>
  <c r="O21" i="12"/>
  <c r="O23"/>
  <c r="N40" i="2"/>
  <c r="N42"/>
  <c r="N52"/>
  <c r="O35" i="12"/>
  <c r="O36"/>
  <c r="O37"/>
  <c r="O38"/>
  <c r="O40"/>
  <c r="O41"/>
  <c r="O42"/>
  <c r="O44"/>
  <c r="O46"/>
  <c r="O47"/>
  <c r="O48"/>
  <c r="AT37"/>
  <c r="AT40"/>
  <c r="AT45"/>
  <c r="AT35"/>
  <c r="N69" i="2"/>
  <c r="N70"/>
  <c r="N72"/>
  <c r="N73"/>
  <c r="N74"/>
  <c r="N76"/>
  <c r="N78"/>
  <c r="N79"/>
  <c r="AT42" i="12"/>
  <c r="AT39"/>
  <c r="AT36"/>
  <c r="AT32"/>
  <c r="AT26"/>
  <c r="AT25"/>
  <c r="AT24"/>
  <c r="AT21"/>
  <c r="AS80" i="2"/>
  <c r="AT48" i="12"/>
  <c r="AS76" i="2"/>
  <c r="AT44" i="12"/>
  <c r="AS72" i="2"/>
  <c r="AS70"/>
  <c r="AS69"/>
  <c r="AT34" i="12"/>
  <c r="AS50" i="2"/>
  <c r="AT33" i="12"/>
  <c r="AT31"/>
  <c r="AT30"/>
  <c r="AT29"/>
  <c r="AS44" i="2"/>
  <c r="AT27" i="12"/>
  <c r="AS43" i="2"/>
  <c r="AT23" i="12"/>
  <c r="AT22"/>
  <c r="AS37" i="2"/>
  <c r="AN48" i="12"/>
  <c r="AM80" i="2"/>
  <c r="AN47" i="12"/>
  <c r="AM79" i="2"/>
  <c r="AN46" i="12"/>
  <c r="AM78" i="2"/>
  <c r="AN45" i="12"/>
  <c r="AM77" i="2"/>
  <c r="AM76"/>
  <c r="AN44" i="12"/>
  <c r="AM75" i="2"/>
  <c r="AN43" i="12"/>
  <c r="AM74" i="2"/>
  <c r="AN42" i="12"/>
  <c r="AM72" i="2"/>
  <c r="AN40" i="12"/>
  <c r="AN39"/>
  <c r="AM71" i="2"/>
  <c r="AM69"/>
  <c r="AN37" i="12"/>
  <c r="AN36"/>
  <c r="AN35"/>
  <c r="AM51" i="2"/>
  <c r="AN34" i="12"/>
  <c r="AN33"/>
  <c r="AN32"/>
  <c r="AM49" i="2"/>
  <c r="AM48"/>
  <c r="AN31" i="12"/>
  <c r="AN30"/>
  <c r="AM47" i="2"/>
  <c r="AM46"/>
  <c r="AN29" i="12"/>
  <c r="AN28"/>
  <c r="AM45" i="2"/>
  <c r="AN27" i="12"/>
  <c r="AM44" i="2"/>
  <c r="AN26" i="12"/>
  <c r="AM42" i="2"/>
  <c r="AN25" i="12"/>
  <c r="AM41" i="2"/>
  <c r="AN24" i="12"/>
  <c r="AM40" i="2"/>
  <c r="AN23" i="12"/>
  <c r="AM39" i="2"/>
  <c r="AN22" i="12"/>
  <c r="AM38" i="2"/>
  <c r="AN21" i="12"/>
  <c r="AM37" i="2"/>
  <c r="AN20" i="12"/>
  <c r="AW80" i="2"/>
  <c r="AX48" i="12"/>
  <c r="AX47"/>
  <c r="AW79" i="2"/>
  <c r="AW78"/>
  <c r="AX46" i="12"/>
  <c r="AX45"/>
  <c r="AW77" i="2"/>
  <c r="AX44" i="12"/>
  <c r="AW76" i="2"/>
  <c r="AX43" i="12"/>
  <c r="AW75" i="2"/>
  <c r="AX42" i="12"/>
  <c r="AW74" i="2"/>
  <c r="AW73"/>
  <c r="AX41" i="12"/>
  <c r="AX40"/>
  <c r="AW72" i="2"/>
  <c r="AX39" i="12"/>
  <c r="AW71" i="2"/>
  <c r="AW70"/>
  <c r="AX38" i="12"/>
  <c r="AW69" i="2"/>
  <c r="AX37" i="12"/>
  <c r="AX36"/>
  <c r="N80" i="2"/>
  <c r="O39" i="12"/>
  <c r="O26"/>
  <c r="N43" i="2"/>
  <c r="Y48" i="12"/>
  <c r="AD48"/>
  <c r="X80" i="2"/>
  <c r="AC80"/>
  <c r="Y47" i="12"/>
  <c r="AD47"/>
  <c r="X79" i="2"/>
  <c r="AC79"/>
  <c r="Y46" i="12"/>
  <c r="AD46"/>
  <c r="X78" i="2"/>
  <c r="AC78"/>
  <c r="Y45" i="12"/>
  <c r="AD45"/>
  <c r="X77" i="2"/>
  <c r="AC77"/>
  <c r="Y44" i="12"/>
  <c r="AD44"/>
  <c r="X76" i="2"/>
  <c r="AC76"/>
  <c r="Y43" i="12"/>
  <c r="AD43"/>
  <c r="X75" i="2"/>
  <c r="AC75"/>
  <c r="Y42" i="12"/>
  <c r="AD42"/>
  <c r="X74" i="2"/>
  <c r="AC74"/>
  <c r="X73"/>
  <c r="AC73"/>
  <c r="Y41" i="12"/>
  <c r="AD41"/>
  <c r="X72" i="2"/>
  <c r="AC72"/>
  <c r="Y40" i="12"/>
  <c r="AD40"/>
  <c r="Y39"/>
  <c r="AD39"/>
  <c r="X71" i="2"/>
  <c r="AC71"/>
  <c r="Y38" i="12"/>
  <c r="AD38"/>
  <c r="X70" i="2"/>
  <c r="AC70"/>
  <c r="Y37" i="12"/>
  <c r="AD37"/>
  <c r="X69" i="2"/>
  <c r="AC69"/>
  <c r="Y36" i="12"/>
  <c r="AD36"/>
  <c r="Y35"/>
  <c r="AD35"/>
  <c r="X52" i="2"/>
  <c r="AC52"/>
  <c r="Y34" i="12"/>
  <c r="AD34"/>
  <c r="X51" i="2"/>
  <c r="AC51"/>
  <c r="Y33" i="12"/>
  <c r="AD33"/>
  <c r="X50" i="2"/>
  <c r="AC50"/>
  <c r="BG50" s="1"/>
  <c r="Y32" i="12"/>
  <c r="AD32"/>
  <c r="X49" i="2"/>
  <c r="AC49"/>
  <c r="Y31" i="12"/>
  <c r="AD31"/>
  <c r="X48" i="2"/>
  <c r="AC48"/>
  <c r="Y30" i="12"/>
  <c r="AD30"/>
  <c r="X47" i="2"/>
  <c r="AC47"/>
  <c r="X46"/>
  <c r="AC46"/>
  <c r="Y29" i="12"/>
  <c r="AD29"/>
  <c r="Y28"/>
  <c r="AD28"/>
  <c r="X45" i="2"/>
  <c r="AC45"/>
  <c r="Y27" i="12"/>
  <c r="AD27"/>
  <c r="X44" i="2"/>
  <c r="AC44"/>
  <c r="Y26" i="12"/>
  <c r="AD26"/>
  <c r="X43" i="2"/>
  <c r="AC43"/>
  <c r="X42"/>
  <c r="AC42"/>
  <c r="BG42" s="1"/>
  <c r="Y25" i="12"/>
  <c r="AD25"/>
  <c r="Y24"/>
  <c r="AD24"/>
  <c r="X41" i="2"/>
  <c r="AC41"/>
  <c r="Y23" i="12"/>
  <c r="AD23"/>
  <c r="X40" i="2"/>
  <c r="AC40"/>
  <c r="Y22" i="12"/>
  <c r="AD22"/>
  <c r="X39" i="2"/>
  <c r="AC39"/>
  <c r="Y21" i="12"/>
  <c r="AD21"/>
  <c r="X38" i="2"/>
  <c r="AC38"/>
  <c r="Y20" i="12"/>
  <c r="AD20"/>
  <c r="X37" i="2"/>
  <c r="AC37"/>
  <c r="AE19" i="12"/>
  <c r="AF19"/>
  <c r="AF18"/>
  <c r="AE18"/>
  <c r="AF17"/>
  <c r="AE17"/>
  <c r="AE16"/>
  <c r="AE15"/>
  <c r="AF15"/>
  <c r="AE14"/>
  <c r="AF14"/>
  <c r="AE13"/>
  <c r="AF13"/>
  <c r="AE12"/>
  <c r="AF12"/>
  <c r="AM16" i="2"/>
  <c r="AD189"/>
  <c r="AE15"/>
  <c r="AE14"/>
  <c r="AS221"/>
  <c r="AM15"/>
  <c r="AM13"/>
  <c r="AS189"/>
  <c r="AE20"/>
  <c r="AN16" i="1"/>
  <c r="AY12" i="12" s="1"/>
  <c r="AN17" i="1"/>
  <c r="AY13" i="12" s="1"/>
  <c r="AN18" i="1"/>
  <c r="AY14" i="12" s="1"/>
  <c r="AN19" i="1"/>
  <c r="AY15" i="12" s="1"/>
  <c r="AN20" i="1"/>
  <c r="AY16" i="12" s="1"/>
  <c r="AN21" i="1"/>
  <c r="AY17" i="12" s="1"/>
  <c r="AN22" i="1"/>
  <c r="AY18" i="12" s="1"/>
  <c r="AN23" i="1"/>
  <c r="AY19" i="12" s="1"/>
  <c r="AN24" i="1"/>
  <c r="AN25"/>
  <c r="AN26"/>
  <c r="AN27"/>
  <c r="AN28"/>
  <c r="AN29"/>
  <c r="AN30"/>
  <c r="AN31"/>
  <c r="AN32"/>
  <c r="AN33"/>
  <c r="AN34"/>
  <c r="AN35"/>
  <c r="AN36"/>
  <c r="AN37"/>
  <c r="AN38"/>
  <c r="AN39"/>
  <c r="AN40"/>
  <c r="AN41"/>
  <c r="AN42"/>
  <c r="AN43"/>
  <c r="AN44"/>
  <c r="AN45"/>
  <c r="AN46"/>
  <c r="AN47"/>
  <c r="AN48"/>
  <c r="AN49"/>
  <c r="AN50"/>
  <c r="AN51"/>
  <c r="AN52"/>
  <c r="AX80" i="2" l="1"/>
  <c r="AY48" i="12"/>
  <c r="AY47"/>
  <c r="AX79" i="2"/>
  <c r="AY46" i="12"/>
  <c r="AX78" i="2"/>
  <c r="AX77"/>
  <c r="AY45" i="12"/>
  <c r="AX76" i="2"/>
  <c r="AY44" i="12"/>
  <c r="AX75" i="2"/>
  <c r="AY43" i="12"/>
  <c r="AX74" i="2"/>
  <c r="AY42" i="12"/>
  <c r="AX73" i="2"/>
  <c r="AY41" i="12"/>
  <c r="AX72" i="2"/>
  <c r="AY40" i="12"/>
  <c r="AX71" i="2"/>
  <c r="AY39" i="12"/>
  <c r="AX70" i="2"/>
  <c r="AY38" i="12"/>
  <c r="AX69" i="2"/>
  <c r="AY37" i="12"/>
  <c r="AX68" i="2"/>
  <c r="AY68" s="1"/>
  <c r="AY36" i="12"/>
  <c r="AX52" i="2"/>
  <c r="AY35" i="12"/>
  <c r="AX51" i="2"/>
  <c r="AY34" i="12"/>
  <c r="AY33"/>
  <c r="AX50" i="2"/>
  <c r="AX49"/>
  <c r="AY32" i="12"/>
  <c r="AY31"/>
  <c r="AX48" i="2"/>
  <c r="AX47"/>
  <c r="AY30" i="12"/>
  <c r="AY29"/>
  <c r="AX46" i="2"/>
  <c r="AX45"/>
  <c r="AY28" i="12"/>
  <c r="AX44" i="2"/>
  <c r="AY27" i="12"/>
  <c r="AX43" i="2"/>
  <c r="AY26" i="12"/>
  <c r="AY25"/>
  <c r="AX42" i="2"/>
  <c r="AY24" i="12"/>
  <c r="AX41" i="2"/>
  <c r="AY23" i="12"/>
  <c r="AX40" i="2"/>
  <c r="AY22" i="12"/>
  <c r="AX39" i="2"/>
  <c r="AY21" i="12"/>
  <c r="AX38" i="2"/>
  <c r="AX37"/>
  <c r="AY20" i="12"/>
  <c r="AZ19"/>
  <c r="BA19"/>
  <c r="BA18"/>
  <c r="AZ18"/>
  <c r="BA17"/>
  <c r="AZ17"/>
  <c r="BA16"/>
  <c r="AZ16"/>
  <c r="BA15"/>
  <c r="AZ15"/>
  <c r="BA14"/>
  <c r="AZ14"/>
  <c r="BA13"/>
  <c r="AZ13"/>
  <c r="BA12"/>
  <c r="AZ12"/>
  <c r="AE80" i="2"/>
  <c r="AD80"/>
  <c r="AF48" i="12"/>
  <c r="AE48"/>
  <c r="AE79" i="2"/>
  <c r="AD79"/>
  <c r="AF47" i="12"/>
  <c r="AE47"/>
  <c r="AE78" i="2"/>
  <c r="AD78"/>
  <c r="AF46" i="12"/>
  <c r="AE46"/>
  <c r="AD77" i="2"/>
  <c r="AE77"/>
  <c r="AF45" i="12"/>
  <c r="AE45"/>
  <c r="AD76" i="2"/>
  <c r="AE76"/>
  <c r="AF44" i="12"/>
  <c r="AE44"/>
  <c r="AE75" i="2"/>
  <c r="AD75"/>
  <c r="AF43" i="12"/>
  <c r="AE43"/>
  <c r="AE74" i="2"/>
  <c r="AD74"/>
  <c r="AF42" i="12"/>
  <c r="AE42"/>
  <c r="AF41"/>
  <c r="AE41"/>
  <c r="AE73" i="2"/>
  <c r="AD73"/>
  <c r="AF40" i="12"/>
  <c r="AE40"/>
  <c r="AE72" i="2"/>
  <c r="AD72"/>
  <c r="AD71"/>
  <c r="AE71"/>
  <c r="AF39" i="12"/>
  <c r="AE39"/>
  <c r="AE70" i="2"/>
  <c r="AD70"/>
  <c r="AF38" i="12"/>
  <c r="AE38"/>
  <c r="AD69" i="2"/>
  <c r="AE69"/>
  <c r="AF37" i="12"/>
  <c r="AE37"/>
  <c r="AF36"/>
  <c r="AE36"/>
  <c r="AE52" i="2"/>
  <c r="AD52"/>
  <c r="AF35" i="12"/>
  <c r="AE35"/>
  <c r="AE51" i="2"/>
  <c r="AD51"/>
  <c r="AF34" i="12"/>
  <c r="AE34"/>
  <c r="AE50" i="2"/>
  <c r="AD50"/>
  <c r="AF33" i="12"/>
  <c r="AE33"/>
  <c r="AE49" i="2"/>
  <c r="AD49"/>
  <c r="AF32" i="12"/>
  <c r="AE32"/>
  <c r="AE48" i="2"/>
  <c r="AD48"/>
  <c r="AF31" i="12"/>
  <c r="AE31"/>
  <c r="AE47" i="2"/>
  <c r="AD47"/>
  <c r="AF30" i="12"/>
  <c r="AE30"/>
  <c r="AF29"/>
  <c r="AE29"/>
  <c r="AE46" i="2"/>
  <c r="AD46"/>
  <c r="AD45"/>
  <c r="AE45"/>
  <c r="AF28" i="12"/>
  <c r="AE28"/>
  <c r="AE44" i="2"/>
  <c r="AD44"/>
  <c r="AF27" i="12"/>
  <c r="AE27"/>
  <c r="AD43" i="2"/>
  <c r="AE43"/>
  <c r="AF26" i="12"/>
  <c r="AE26"/>
  <c r="AF25"/>
  <c r="AE25"/>
  <c r="AE42" i="2"/>
  <c r="AD42"/>
  <c r="AE41"/>
  <c r="AD41"/>
  <c r="AF24" i="12"/>
  <c r="AE24"/>
  <c r="AE40" i="2"/>
  <c r="AD40"/>
  <c r="AF23" i="12"/>
  <c r="AE23"/>
  <c r="AE39" i="2"/>
  <c r="AD39"/>
  <c r="AF22" i="12"/>
  <c r="AE22"/>
  <c r="AE38" i="2"/>
  <c r="AD38"/>
  <c r="AE21" i="12"/>
  <c r="AF21"/>
  <c r="AD37" i="2"/>
  <c r="AE37"/>
  <c r="AF20" i="12"/>
  <c r="AE20"/>
  <c r="AX20" i="2"/>
  <c r="AX19"/>
  <c r="AX18"/>
  <c r="AX17"/>
  <c r="AX16"/>
  <c r="AX15"/>
  <c r="AX14"/>
  <c r="AX13"/>
  <c r="K28" i="4"/>
  <c r="K26"/>
  <c r="AQ157" i="2"/>
  <c r="AQ96"/>
  <c r="AQ68"/>
  <c r="K29" i="4"/>
  <c r="K25"/>
  <c r="K31"/>
  <c r="AK157" i="2"/>
  <c r="AK96"/>
  <c r="AK68"/>
  <c r="K30" i="4"/>
  <c r="AL96" i="2"/>
  <c r="AL68"/>
  <c r="AR68"/>
  <c r="AR157"/>
  <c r="AV96"/>
  <c r="AW96" s="1"/>
  <c r="AU96"/>
  <c r="AZ68"/>
  <c r="BA68" s="1"/>
  <c r="AL157"/>
  <c r="AR96"/>
  <c r="AV68"/>
  <c r="AW68" s="1"/>
  <c r="AU68"/>
  <c r="AV157"/>
  <c r="AW157" s="1"/>
  <c r="AU157"/>
  <c r="I35" i="5"/>
  <c r="O34" i="4"/>
  <c r="AY80" i="2" l="1"/>
  <c r="AZ80"/>
  <c r="AZ48" i="12"/>
  <c r="BA48"/>
  <c r="AZ47"/>
  <c r="BA47"/>
  <c r="AY79" i="2"/>
  <c r="AZ79"/>
  <c r="AZ46" i="12"/>
  <c r="BA46"/>
  <c r="AY78" i="2"/>
  <c r="AZ78"/>
  <c r="AY77"/>
  <c r="AZ77"/>
  <c r="BA45" i="12"/>
  <c r="AZ45"/>
  <c r="AY76" i="2"/>
  <c r="AZ76"/>
  <c r="BA44" i="12"/>
  <c r="AZ44"/>
  <c r="AY75" i="2"/>
  <c r="AZ75"/>
  <c r="BA43" i="12"/>
  <c r="AZ43"/>
  <c r="AY74" i="2"/>
  <c r="AZ74"/>
  <c r="BA42" i="12"/>
  <c r="AZ42"/>
  <c r="AY73" i="2"/>
  <c r="AZ73"/>
  <c r="AZ41" i="12"/>
  <c r="BA41"/>
  <c r="AY72" i="2"/>
  <c r="AZ72"/>
  <c r="BA40" i="12"/>
  <c r="AZ40"/>
  <c r="AY71" i="2"/>
  <c r="AZ71"/>
  <c r="AZ39" i="12"/>
  <c r="BA39"/>
  <c r="AY70" i="2"/>
  <c r="AZ70"/>
  <c r="AZ38" i="12"/>
  <c r="BA38"/>
  <c r="AY69" i="2"/>
  <c r="AZ69"/>
  <c r="AZ37" i="12"/>
  <c r="BA37"/>
  <c r="AZ36"/>
  <c r="BA36"/>
  <c r="AY52" i="2"/>
  <c r="AZ52"/>
  <c r="AZ35" i="12"/>
  <c r="BA35"/>
  <c r="AY51" i="2"/>
  <c r="AZ51"/>
  <c r="BA34" i="12"/>
  <c r="AZ34"/>
  <c r="BA33"/>
  <c r="AZ33"/>
  <c r="AY50" i="2"/>
  <c r="AZ50"/>
  <c r="AY49"/>
  <c r="AZ49"/>
  <c r="AZ32" i="12"/>
  <c r="BA32"/>
  <c r="AZ31"/>
  <c r="BA31"/>
  <c r="AY48" i="2"/>
  <c r="AZ48"/>
  <c r="AY47"/>
  <c r="AZ47"/>
  <c r="BA30" i="12"/>
  <c r="AZ30"/>
  <c r="BA29"/>
  <c r="AZ29"/>
  <c r="AY46" i="2"/>
  <c r="AZ46"/>
  <c r="AY45"/>
  <c r="AZ45"/>
  <c r="BA28" i="12"/>
  <c r="AZ28"/>
  <c r="AY44" i="2"/>
  <c r="AZ44"/>
  <c r="BA27" i="12"/>
  <c r="AZ27"/>
  <c r="AY43" i="2"/>
  <c r="AZ43"/>
  <c r="BA26" i="12"/>
  <c r="AZ26"/>
  <c r="BA25"/>
  <c r="AZ25"/>
  <c r="AY42" i="2"/>
  <c r="AZ42"/>
  <c r="BA24" i="12"/>
  <c r="AZ24"/>
  <c r="AY41" i="2"/>
  <c r="AZ41"/>
  <c r="BA23" i="12"/>
  <c r="AZ23"/>
  <c r="AY40" i="2"/>
  <c r="AZ40"/>
  <c r="AZ22" i="12"/>
  <c r="BA22"/>
  <c r="AY39" i="2"/>
  <c r="AZ39"/>
  <c r="AZ21" i="12"/>
  <c r="BA21"/>
  <c r="AY38" i="2"/>
  <c r="AZ38"/>
  <c r="AY37"/>
  <c r="AZ37"/>
  <c r="BA20" i="12"/>
  <c r="AZ20"/>
  <c r="BB19"/>
  <c r="BC19"/>
  <c r="BB18"/>
  <c r="BC18"/>
  <c r="BB17"/>
  <c r="BC17"/>
  <c r="BB16"/>
  <c r="BC16"/>
  <c r="BB15"/>
  <c r="BC15"/>
  <c r="BB14"/>
  <c r="BC14"/>
  <c r="BB13"/>
  <c r="BC13"/>
  <c r="BB12"/>
  <c r="BC12"/>
  <c r="AZ221" i="2"/>
  <c r="AY221"/>
  <c r="AY189"/>
  <c r="AZ189"/>
  <c r="AY20"/>
  <c r="AZ20"/>
  <c r="AY19"/>
  <c r="AZ19"/>
  <c r="AY18"/>
  <c r="AZ18"/>
  <c r="AY17"/>
  <c r="AZ17"/>
  <c r="AY16"/>
  <c r="AZ16"/>
  <c r="AY15"/>
  <c r="AZ15"/>
  <c r="AY14"/>
  <c r="AZ14"/>
  <c r="AY13"/>
  <c r="AZ13"/>
  <c r="AS157"/>
  <c r="AS68"/>
  <c r="AS96"/>
  <c r="AY157"/>
  <c r="AZ157"/>
  <c r="BA157" s="1"/>
  <c r="AY96"/>
  <c r="AZ96"/>
  <c r="BA96" s="1"/>
  <c r="AM157"/>
  <c r="BB68"/>
  <c r="BE68" s="1"/>
  <c r="AM68"/>
  <c r="AM96"/>
  <c r="L31" i="4"/>
  <c r="M31" s="1"/>
  <c r="L30"/>
  <c r="M30" s="1"/>
  <c r="L26"/>
  <c r="L28"/>
  <c r="M28" s="1"/>
  <c r="K27"/>
  <c r="BB48" i="12" l="1"/>
  <c r="BC48"/>
  <c r="BA80" i="2"/>
  <c r="BB80"/>
  <c r="BA79"/>
  <c r="BB79"/>
  <c r="BB47" i="12"/>
  <c r="BC47"/>
  <c r="BA78" i="2"/>
  <c r="BB78"/>
  <c r="BB46" i="12"/>
  <c r="BC46"/>
  <c r="BB45"/>
  <c r="BC45"/>
  <c r="BA77" i="2"/>
  <c r="BB77"/>
  <c r="BB44" i="12"/>
  <c r="BC44"/>
  <c r="BA76" i="2"/>
  <c r="BB76"/>
  <c r="BB43" i="12"/>
  <c r="BC43"/>
  <c r="BA75" i="2"/>
  <c r="BB75"/>
  <c r="BB42" i="12"/>
  <c r="BC42"/>
  <c r="BA74" i="2"/>
  <c r="BB74"/>
  <c r="BB41" i="12"/>
  <c r="BC41"/>
  <c r="BA73" i="2"/>
  <c r="BB73"/>
  <c r="BB40" i="12"/>
  <c r="BC40"/>
  <c r="BA72" i="2"/>
  <c r="BB72"/>
  <c r="BB39" i="12"/>
  <c r="BC39"/>
  <c r="BA71" i="2"/>
  <c r="BB71"/>
  <c r="BB38" i="12"/>
  <c r="BC38"/>
  <c r="BA70" i="2"/>
  <c r="BB70"/>
  <c r="BB37" i="12"/>
  <c r="BC37"/>
  <c r="BA69" i="2"/>
  <c r="BB69"/>
  <c r="BB36" i="12"/>
  <c r="BC36"/>
  <c r="BB35"/>
  <c r="BC35"/>
  <c r="BA52" i="2"/>
  <c r="BB52"/>
  <c r="BB34" i="12"/>
  <c r="BC34"/>
  <c r="BA51" i="2"/>
  <c r="BB51"/>
  <c r="BB33" i="12"/>
  <c r="BC33"/>
  <c r="BA50" i="2"/>
  <c r="BB50"/>
  <c r="BB32" i="12"/>
  <c r="BC32"/>
  <c r="BA49" i="2"/>
  <c r="BB49"/>
  <c r="BA48"/>
  <c r="BB48"/>
  <c r="BB31" i="12"/>
  <c r="BC31"/>
  <c r="BB30"/>
  <c r="BC30"/>
  <c r="BA47" i="2"/>
  <c r="BB47"/>
  <c r="BB29" i="12"/>
  <c r="BC29"/>
  <c r="BA46" i="2"/>
  <c r="BB46"/>
  <c r="BB28" i="12"/>
  <c r="BC28"/>
  <c r="BA45" i="2"/>
  <c r="BB45"/>
  <c r="BB27" i="12"/>
  <c r="BC27"/>
  <c r="BA44" i="2"/>
  <c r="BB44"/>
  <c r="BB26" i="12"/>
  <c r="BC26"/>
  <c r="BA43" i="2"/>
  <c r="BB43"/>
  <c r="BA42"/>
  <c r="BB42"/>
  <c r="BB25" i="12"/>
  <c r="BC25"/>
  <c r="BB24"/>
  <c r="BC24"/>
  <c r="BA41" i="2"/>
  <c r="BB41"/>
  <c r="BB23" i="12"/>
  <c r="BC23"/>
  <c r="BA40" i="2"/>
  <c r="BB40"/>
  <c r="BB39"/>
  <c r="BA39"/>
  <c r="BB22" i="12"/>
  <c r="BC22"/>
  <c r="BA38" i="2"/>
  <c r="BB38"/>
  <c r="BB21" i="12"/>
  <c r="BC21"/>
  <c r="BB20"/>
  <c r="BC20"/>
  <c r="BA37" i="2"/>
  <c r="BB37"/>
  <c r="BD19" i="12"/>
  <c r="BG19" s="1"/>
  <c r="BF19"/>
  <c r="BH19"/>
  <c r="BE19"/>
  <c r="BD18"/>
  <c r="BG18" s="1"/>
  <c r="BF18"/>
  <c r="BH18"/>
  <c r="BE18"/>
  <c r="BD17"/>
  <c r="BG17" s="1"/>
  <c r="BF17"/>
  <c r="BH17"/>
  <c r="BE17"/>
  <c r="BD16"/>
  <c r="BG16" s="1"/>
  <c r="BF16"/>
  <c r="BE16"/>
  <c r="BH16"/>
  <c r="BF15"/>
  <c r="BD15"/>
  <c r="BG15" s="1"/>
  <c r="BH15"/>
  <c r="BE15"/>
  <c r="BF14"/>
  <c r="BD14"/>
  <c r="BG14" s="1"/>
  <c r="BH14"/>
  <c r="BE14"/>
  <c r="BF13"/>
  <c r="BD13"/>
  <c r="BG13" s="1"/>
  <c r="BH13"/>
  <c r="BE13"/>
  <c r="BF12"/>
  <c r="BD12"/>
  <c r="BG12" s="1"/>
  <c r="BH12"/>
  <c r="BE12"/>
  <c r="BB96" i="2"/>
  <c r="BE96" s="1"/>
  <c r="BB157"/>
  <c r="BE157" s="1"/>
  <c r="BA221"/>
  <c r="BB221"/>
  <c r="BA189"/>
  <c r="BB189"/>
  <c r="BA20"/>
  <c r="BB20"/>
  <c r="BA19"/>
  <c r="BB19"/>
  <c r="BA18"/>
  <c r="BB18"/>
  <c r="BA17"/>
  <c r="BB17"/>
  <c r="BA16"/>
  <c r="BB16"/>
  <c r="BA15"/>
  <c r="BB15"/>
  <c r="BA14"/>
  <c r="BB14"/>
  <c r="BA13"/>
  <c r="BB13"/>
  <c r="BC68"/>
  <c r="M26" i="4"/>
  <c r="N28"/>
  <c r="BC157" i="2" l="1"/>
  <c r="BC96"/>
  <c r="BC80"/>
  <c r="BF80" s="1"/>
  <c r="BD80"/>
  <c r="BE80"/>
  <c r="BF48" i="12"/>
  <c r="BE48"/>
  <c r="BD48"/>
  <c r="BG48" s="1"/>
  <c r="BH48"/>
  <c r="BF47"/>
  <c r="BE47"/>
  <c r="BD47"/>
  <c r="BG47" s="1"/>
  <c r="BH47"/>
  <c r="BE79" i="2"/>
  <c r="BC79"/>
  <c r="BF79" s="1"/>
  <c r="BD79"/>
  <c r="BF46" i="12"/>
  <c r="BE46"/>
  <c r="BD46"/>
  <c r="BG46" s="1"/>
  <c r="BH46"/>
  <c r="BC78" i="2"/>
  <c r="BF78" s="1"/>
  <c r="BD78"/>
  <c r="BE78"/>
  <c r="BC77"/>
  <c r="BF77" s="1"/>
  <c r="BE77"/>
  <c r="BD77"/>
  <c r="BD45" i="12"/>
  <c r="BG45" s="1"/>
  <c r="BE45"/>
  <c r="BF45"/>
  <c r="BH45"/>
  <c r="BE76" i="2"/>
  <c r="BC76"/>
  <c r="BF76" s="1"/>
  <c r="BD76"/>
  <c r="BF44" i="12"/>
  <c r="BE44"/>
  <c r="BD44"/>
  <c r="BG44" s="1"/>
  <c r="BH44"/>
  <c r="BE75" i="2"/>
  <c r="BD75"/>
  <c r="BC75"/>
  <c r="BF75" s="1"/>
  <c r="BD43" i="12"/>
  <c r="BG43" s="1"/>
  <c r="BE43"/>
  <c r="BF43"/>
  <c r="BH43"/>
  <c r="BC74" i="2"/>
  <c r="BF74" s="1"/>
  <c r="BD74"/>
  <c r="BE74"/>
  <c r="BF42" i="12"/>
  <c r="BE42"/>
  <c r="BD42"/>
  <c r="BG42" s="1"/>
  <c r="BH42"/>
  <c r="BC73" i="2"/>
  <c r="BF73" s="1"/>
  <c r="BE73"/>
  <c r="BD73"/>
  <c r="BD41" i="12"/>
  <c r="BG41" s="1"/>
  <c r="BE41"/>
  <c r="BF41"/>
  <c r="BH41"/>
  <c r="BC72" i="2"/>
  <c r="BF72" s="1"/>
  <c r="BD72"/>
  <c r="BE72"/>
  <c r="BF40" i="12"/>
  <c r="BE40"/>
  <c r="BD40"/>
  <c r="BG40" s="1"/>
  <c r="BH40"/>
  <c r="BC71" i="2"/>
  <c r="BF71" s="1"/>
  <c r="BE71"/>
  <c r="BD71"/>
  <c r="BF39" i="12"/>
  <c r="BE39"/>
  <c r="BD39"/>
  <c r="BG39" s="1"/>
  <c r="BH39"/>
  <c r="BE70" i="2"/>
  <c r="BD70"/>
  <c r="BC70"/>
  <c r="BF70" s="1"/>
  <c r="BF38" i="12"/>
  <c r="BE38"/>
  <c r="BD38"/>
  <c r="BG38" s="1"/>
  <c r="BH38"/>
  <c r="BC69" i="2"/>
  <c r="BF69" s="1"/>
  <c r="BE69"/>
  <c r="BD69"/>
  <c r="BD37" i="12"/>
  <c r="BG37" s="1"/>
  <c r="BE37"/>
  <c r="BF37"/>
  <c r="BH37"/>
  <c r="BD36"/>
  <c r="BG36" s="1"/>
  <c r="BE36"/>
  <c r="BF36"/>
  <c r="BH36"/>
  <c r="BC52" i="2"/>
  <c r="BF52" s="1"/>
  <c r="BE52"/>
  <c r="BD52"/>
  <c r="BD35" i="12"/>
  <c r="BG35" s="1"/>
  <c r="BF35"/>
  <c r="BE35"/>
  <c r="BH35"/>
  <c r="BC51" i="2"/>
  <c r="BF51" s="1"/>
  <c r="BE51"/>
  <c r="BD51"/>
  <c r="BF34" i="12"/>
  <c r="BD34"/>
  <c r="BG34" s="1"/>
  <c r="BE34"/>
  <c r="BH34"/>
  <c r="BE50" i="2"/>
  <c r="BC50"/>
  <c r="BF50" s="1"/>
  <c r="BD50"/>
  <c r="BD33" i="12"/>
  <c r="BG33" s="1"/>
  <c r="BF33"/>
  <c r="BE33"/>
  <c r="BH33"/>
  <c r="BE49" i="2"/>
  <c r="BC49"/>
  <c r="BF49" s="1"/>
  <c r="BD49"/>
  <c r="BD32" i="12"/>
  <c r="BG32" s="1"/>
  <c r="BF32"/>
  <c r="BE32"/>
  <c r="BH32"/>
  <c r="BD31"/>
  <c r="BG31" s="1"/>
  <c r="BF31"/>
  <c r="BE31"/>
  <c r="BH31"/>
  <c r="BE48" i="2"/>
  <c r="BC48"/>
  <c r="BF48" s="1"/>
  <c r="BD48"/>
  <c r="BE47"/>
  <c r="BC47"/>
  <c r="BF47" s="1"/>
  <c r="BD47"/>
  <c r="BD30" i="12"/>
  <c r="BG30" s="1"/>
  <c r="BF30"/>
  <c r="BE30"/>
  <c r="BH30"/>
  <c r="BC46" i="2"/>
  <c r="BF46" s="1"/>
  <c r="BE46"/>
  <c r="BD46"/>
  <c r="BF29" i="12"/>
  <c r="BD29"/>
  <c r="BG29" s="1"/>
  <c r="BE29"/>
  <c r="BH29"/>
  <c r="BE45" i="2"/>
  <c r="BC45"/>
  <c r="BF45" s="1"/>
  <c r="BD45"/>
  <c r="BF28" i="12"/>
  <c r="BD28"/>
  <c r="BG28" s="1"/>
  <c r="BE28"/>
  <c r="BH28"/>
  <c r="BE44" i="2"/>
  <c r="BC44"/>
  <c r="BF44" s="1"/>
  <c r="BD44"/>
  <c r="BD27" i="12"/>
  <c r="BG27" s="1"/>
  <c r="BF27"/>
  <c r="BE27"/>
  <c r="BH27"/>
  <c r="BE43" i="2"/>
  <c r="BC43"/>
  <c r="BF43" s="1"/>
  <c r="BD43"/>
  <c r="BF26" i="12"/>
  <c r="BD26"/>
  <c r="BG26" s="1"/>
  <c r="BH26"/>
  <c r="BE26"/>
  <c r="BD25"/>
  <c r="BG25" s="1"/>
  <c r="BF25"/>
  <c r="BE25"/>
  <c r="BH25"/>
  <c r="BE42" i="2"/>
  <c r="BC42"/>
  <c r="BF42" s="1"/>
  <c r="BD42"/>
  <c r="BE41"/>
  <c r="BC41"/>
  <c r="BF41" s="1"/>
  <c r="BD41"/>
  <c r="BF24" i="12"/>
  <c r="BD24"/>
  <c r="BG24" s="1"/>
  <c r="BE24"/>
  <c r="BH24"/>
  <c r="BC40" i="2"/>
  <c r="BF40" s="1"/>
  <c r="BE40"/>
  <c r="BD40"/>
  <c r="BD23" i="12"/>
  <c r="BG23" s="1"/>
  <c r="BF23"/>
  <c r="BE23"/>
  <c r="BH23"/>
  <c r="BC39" i="2"/>
  <c r="BF39" s="1"/>
  <c r="BE39"/>
  <c r="BD39"/>
  <c r="BD22" i="12"/>
  <c r="BG22" s="1"/>
  <c r="BF22"/>
  <c r="BH22"/>
  <c r="BE22"/>
  <c r="BD21"/>
  <c r="BG21" s="1"/>
  <c r="BF21"/>
  <c r="BH21"/>
  <c r="BE21"/>
  <c r="BE38" i="2"/>
  <c r="BC38"/>
  <c r="BF38" s="1"/>
  <c r="BD38"/>
  <c r="BE37"/>
  <c r="BC37"/>
  <c r="BF37" s="1"/>
  <c r="BD37"/>
  <c r="BF20" i="12"/>
  <c r="BD20"/>
  <c r="BG20" s="1"/>
  <c r="BE20"/>
  <c r="BH20"/>
  <c r="BE221" i="2"/>
  <c r="BG221"/>
  <c r="BD221"/>
  <c r="BC221"/>
  <c r="BF221" s="1"/>
  <c r="BC189"/>
  <c r="BF189" s="1"/>
  <c r="BE189"/>
  <c r="BD189"/>
  <c r="BE20"/>
  <c r="BC20"/>
  <c r="BD20"/>
  <c r="BE19"/>
  <c r="BD19"/>
  <c r="BC19"/>
  <c r="BE18"/>
  <c r="BD18"/>
  <c r="BC18"/>
  <c r="BE17"/>
  <c r="BD17"/>
  <c r="BC17"/>
  <c r="BE16"/>
  <c r="BD16"/>
  <c r="BC16"/>
  <c r="BE15"/>
  <c r="BD15"/>
  <c r="BC15"/>
  <c r="BE14"/>
  <c r="BD14"/>
  <c r="BC14"/>
  <c r="BE13"/>
  <c r="BD13"/>
  <c r="BC13"/>
  <c r="O28" i="4"/>
  <c r="R96" i="2" l="1"/>
  <c r="R20"/>
  <c r="R18"/>
  <c r="R17"/>
  <c r="R157"/>
  <c r="R68"/>
  <c r="R19"/>
  <c r="R16"/>
  <c r="R15"/>
  <c r="R14"/>
  <c r="R13"/>
  <c r="Z18"/>
  <c r="Z17"/>
  <c r="K21" i="4"/>
  <c r="K23"/>
  <c r="V20" i="2"/>
  <c r="X19"/>
  <c r="V18"/>
  <c r="X17"/>
  <c r="X16"/>
  <c r="X15"/>
  <c r="X14"/>
  <c r="X13"/>
  <c r="Z20"/>
  <c r="Z19"/>
  <c r="Z16"/>
  <c r="Z15"/>
  <c r="Z14"/>
  <c r="Z13"/>
  <c r="X20" l="1"/>
  <c r="V17"/>
  <c r="K22" i="4"/>
  <c r="L23"/>
  <c r="M23" s="1"/>
  <c r="L24"/>
  <c r="V13" i="2"/>
  <c r="T16"/>
  <c r="T20"/>
  <c r="X18"/>
  <c r="V15"/>
  <c r="T19"/>
  <c r="V16"/>
  <c r="V14"/>
  <c r="V19"/>
  <c r="L96"/>
  <c r="L157"/>
  <c r="L68"/>
  <c r="L20"/>
  <c r="L18"/>
  <c r="L17"/>
  <c r="L19"/>
  <c r="L16"/>
  <c r="L15"/>
  <c r="L14"/>
  <c r="L13"/>
  <c r="AA96"/>
  <c r="AB96" s="1"/>
  <c r="Z96"/>
  <c r="W68"/>
  <c r="X68" s="1"/>
  <c r="V68"/>
  <c r="AA68"/>
  <c r="AB68" s="1"/>
  <c r="Z68"/>
  <c r="AA157"/>
  <c r="AB157" s="1"/>
  <c r="Z157"/>
  <c r="S157"/>
  <c r="S96"/>
  <c r="S68"/>
  <c r="W157"/>
  <c r="V157"/>
  <c r="W96"/>
  <c r="V96"/>
  <c r="T13"/>
  <c r="T14"/>
  <c r="T15"/>
  <c r="T18"/>
  <c r="C32" i="4" l="1"/>
  <c r="L21"/>
  <c r="M21" s="1"/>
  <c r="K18"/>
  <c r="K24"/>
  <c r="M24"/>
  <c r="K20"/>
  <c r="K19"/>
  <c r="T17" i="2"/>
  <c r="T157"/>
  <c r="T96"/>
  <c r="M68"/>
  <c r="AC68" s="1"/>
  <c r="AE68" s="1"/>
  <c r="M96"/>
  <c r="AC96" s="1"/>
  <c r="AE96" s="1"/>
  <c r="M157"/>
  <c r="AC157" s="1"/>
  <c r="T68"/>
  <c r="X157"/>
  <c r="X96"/>
  <c r="AE157" l="1"/>
  <c r="L19" i="4"/>
  <c r="BD157" i="2"/>
  <c r="BD96"/>
  <c r="BD68"/>
  <c r="N19"/>
  <c r="AD19" s="1"/>
  <c r="BF19" s="1"/>
  <c r="N16"/>
  <c r="AD16" s="1"/>
  <c r="BF16" s="1"/>
  <c r="N15"/>
  <c r="AD15" s="1"/>
  <c r="BF15" s="1"/>
  <c r="N14"/>
  <c r="AD14" s="1"/>
  <c r="BF14" s="1"/>
  <c r="N13"/>
  <c r="AD13" s="1"/>
  <c r="BF13" s="1"/>
  <c r="N20"/>
  <c r="AD20" s="1"/>
  <c r="BF20" s="1"/>
  <c r="N18"/>
  <c r="AD18" s="1"/>
  <c r="BF18" s="1"/>
  <c r="N17"/>
  <c r="AD17" s="1"/>
  <c r="BF17" s="1"/>
  <c r="N157"/>
  <c r="AD157" s="1"/>
  <c r="BF157" s="1"/>
  <c r="N96"/>
  <c r="AD96" s="1"/>
  <c r="BF96" s="1"/>
  <c r="N68"/>
  <c r="AD68" s="1"/>
  <c r="BF68" s="1"/>
  <c r="M19" i="4" l="1"/>
  <c r="N21"/>
  <c r="O21" l="1"/>
  <c r="J32" s="1"/>
</calcChain>
</file>

<file path=xl/sharedStrings.xml><?xml version="1.0" encoding="utf-8"?>
<sst xmlns="http://schemas.openxmlformats.org/spreadsheetml/2006/main" count="3434" uniqueCount="983">
  <si>
    <t>Ministère de l'Enseignement Superieure et de la Recherche Scientifique</t>
  </si>
  <si>
    <t xml:space="preserve">Université de Béjaia ABDERRAHMANE MIRA </t>
  </si>
  <si>
    <t xml:space="preserve">        Faculté de Droit  et des  Sciences Politiques</t>
  </si>
  <si>
    <t>Département de Droit des Affaires</t>
  </si>
  <si>
    <t xml:space="preserve">Filière : Droit  Economique et des Affaires  </t>
  </si>
  <si>
    <t>Spécialité :  Droit  Public  des Affaires</t>
  </si>
  <si>
    <t xml:space="preserve">PV DE MATIERE DE LA  PREMIERE  ANNEE  MASTER </t>
  </si>
  <si>
    <t>N°</t>
  </si>
  <si>
    <t>Matricule</t>
  </si>
  <si>
    <t xml:space="preserve">Nom </t>
  </si>
  <si>
    <t>Prénom</t>
  </si>
  <si>
    <t>EMD</t>
  </si>
  <si>
    <t>TD</t>
  </si>
  <si>
    <t>M/EMD</t>
  </si>
  <si>
    <t>08DR107</t>
  </si>
  <si>
    <t>ABDELLI</t>
  </si>
  <si>
    <t>Sid ali</t>
  </si>
  <si>
    <t>Naima</t>
  </si>
  <si>
    <t>Fouzia</t>
  </si>
  <si>
    <t>Fatiha</t>
  </si>
  <si>
    <t>Karima</t>
  </si>
  <si>
    <t>Kahina</t>
  </si>
  <si>
    <t>Hamida</t>
  </si>
  <si>
    <t>08DR464</t>
  </si>
  <si>
    <t>AIT SALAH</t>
  </si>
  <si>
    <t>Moussa</t>
  </si>
  <si>
    <t>08DR333</t>
  </si>
  <si>
    <t>AITMANSOUR</t>
  </si>
  <si>
    <t>Samia</t>
  </si>
  <si>
    <t>Amina</t>
  </si>
  <si>
    <t>08DR318</t>
  </si>
  <si>
    <t>ALLAOUA</t>
  </si>
  <si>
    <t>Souhila</t>
  </si>
  <si>
    <t>Farida</t>
  </si>
  <si>
    <t>09DR0529</t>
  </si>
  <si>
    <t>AMARA</t>
  </si>
  <si>
    <t>Ali</t>
  </si>
  <si>
    <t>Souad</t>
  </si>
  <si>
    <t>Sarah</t>
  </si>
  <si>
    <t>AREZKI</t>
  </si>
  <si>
    <t>09DR0262</t>
  </si>
  <si>
    <t>Nouara</t>
  </si>
  <si>
    <t>Saida</t>
  </si>
  <si>
    <t>09DR0485</t>
  </si>
  <si>
    <t>AZOUZ</t>
  </si>
  <si>
    <t>Abdelaziz</t>
  </si>
  <si>
    <t>AZZOUG</t>
  </si>
  <si>
    <t>Faouzi</t>
  </si>
  <si>
    <t>Hassiba</t>
  </si>
  <si>
    <t>BEKKA</t>
  </si>
  <si>
    <t>Lynda</t>
  </si>
  <si>
    <t>Salim</t>
  </si>
  <si>
    <t>Sofiane</t>
  </si>
  <si>
    <t>Karim</t>
  </si>
  <si>
    <t>Linda</t>
  </si>
  <si>
    <t>Nassima</t>
  </si>
  <si>
    <t>Faycal</t>
  </si>
  <si>
    <t>Lila</t>
  </si>
  <si>
    <t>Sonia</t>
  </si>
  <si>
    <t>Yacine</t>
  </si>
  <si>
    <t>09DR0697</t>
  </si>
  <si>
    <t>GANA</t>
  </si>
  <si>
    <t>Noureddine</t>
  </si>
  <si>
    <t>Mounir</t>
  </si>
  <si>
    <t>Abdelhakim</t>
  </si>
  <si>
    <t>HAMACHE</t>
  </si>
  <si>
    <t>Sabrina</t>
  </si>
  <si>
    <t>HAMIDOUCHE</t>
  </si>
  <si>
    <t>Nesrine</t>
  </si>
  <si>
    <t>Lamia</t>
  </si>
  <si>
    <t>Nora</t>
  </si>
  <si>
    <t>Siham</t>
  </si>
  <si>
    <t>Katia</t>
  </si>
  <si>
    <t>Assia</t>
  </si>
  <si>
    <t>09DR0386</t>
  </si>
  <si>
    <t>MADI</t>
  </si>
  <si>
    <t>08DR419</t>
  </si>
  <si>
    <t>MAKHLOUFI</t>
  </si>
  <si>
    <t>07DR019</t>
  </si>
  <si>
    <t>MOULAY</t>
  </si>
  <si>
    <t>Djida</t>
  </si>
  <si>
    <t>Meriem</t>
  </si>
  <si>
    <t>09DR0637</t>
  </si>
  <si>
    <t>TALEB</t>
  </si>
  <si>
    <t>Soulaf</t>
  </si>
  <si>
    <t>Wahiba</t>
  </si>
  <si>
    <t>ZAIDI</t>
  </si>
  <si>
    <t>Semestre :1</t>
  </si>
  <si>
    <t>Grpe</t>
  </si>
  <si>
    <t>D.Commerce .Intern</t>
  </si>
  <si>
    <t>D.Concurrence.Approf</t>
  </si>
  <si>
    <t>D.Intern.Economique</t>
  </si>
  <si>
    <t>D.Investissements</t>
  </si>
  <si>
    <t>D.Domanial</t>
  </si>
  <si>
    <t>Langue</t>
  </si>
  <si>
    <t>D.Assurrances</t>
  </si>
  <si>
    <t>semestre 01</t>
  </si>
  <si>
    <t>semestre 02</t>
  </si>
  <si>
    <t>UNITE FONDAMENTALE A2</t>
  </si>
  <si>
    <t>UNITE FONDAMENTALE B2</t>
  </si>
  <si>
    <t>UNITE DECOUVER 2</t>
  </si>
  <si>
    <t>UNITE TRANSVERS 2</t>
  </si>
  <si>
    <t>Déc</t>
  </si>
  <si>
    <t>DCI</t>
  </si>
  <si>
    <t>DCA</t>
  </si>
  <si>
    <t>DIE</t>
  </si>
  <si>
    <t>DINV</t>
  </si>
  <si>
    <t>DDOM</t>
  </si>
  <si>
    <t>LE</t>
  </si>
  <si>
    <t>DASS</t>
  </si>
  <si>
    <t>M S1</t>
  </si>
  <si>
    <t>CR</t>
  </si>
  <si>
    <t>DTM</t>
  </si>
  <si>
    <t>M S2</t>
  </si>
  <si>
    <t>MG</t>
  </si>
  <si>
    <t>CC AN</t>
  </si>
  <si>
    <t>DEC</t>
  </si>
  <si>
    <t>Nom</t>
  </si>
  <si>
    <t>Béjaia</t>
  </si>
  <si>
    <t>Bejaia</t>
  </si>
  <si>
    <t>Akbou</t>
  </si>
  <si>
    <t>M'cisna</t>
  </si>
  <si>
    <t>Ait smail</t>
  </si>
  <si>
    <t>Tazmalt</t>
  </si>
  <si>
    <t>Sidi aich</t>
  </si>
  <si>
    <t>Amizour</t>
  </si>
  <si>
    <t>Kherrata</t>
  </si>
  <si>
    <t>Aokas</t>
  </si>
  <si>
    <t>El kseur</t>
  </si>
  <si>
    <t>Date Nais.</t>
  </si>
  <si>
    <t>Lieu de Nais.</t>
  </si>
  <si>
    <t>Kharrata</t>
  </si>
  <si>
    <t>Alger</t>
  </si>
  <si>
    <t>Tizi</t>
  </si>
  <si>
    <t>Smaoun</t>
  </si>
  <si>
    <t>Darguina</t>
  </si>
  <si>
    <t>Toudja</t>
  </si>
  <si>
    <t>Bouira</t>
  </si>
  <si>
    <t>Chorfa</t>
  </si>
  <si>
    <t>Souk el tenine</t>
  </si>
  <si>
    <t>Ait tizi</t>
  </si>
  <si>
    <t>Feraoun</t>
  </si>
  <si>
    <t>Derguina</t>
  </si>
  <si>
    <t>DAC</t>
  </si>
  <si>
    <t>C.S</t>
  </si>
  <si>
    <t>Session : Normale</t>
  </si>
  <si>
    <t>Groupe: 01</t>
  </si>
  <si>
    <t>Groupe: 02</t>
  </si>
  <si>
    <t>Groupe: 03</t>
  </si>
  <si>
    <t>Groupe: 04</t>
  </si>
  <si>
    <t>Groupe: 05</t>
  </si>
  <si>
    <t>Groupe: 06</t>
  </si>
  <si>
    <t xml:space="preserve">         FACULTE DE DROIT ET DES SCIENCES POLITIQUES</t>
  </si>
  <si>
    <t>Béjaia le :</t>
  </si>
  <si>
    <t>Total des crédits cumulés pour l'année (S1+S2) :</t>
  </si>
  <si>
    <t>Décision :</t>
  </si>
  <si>
    <t>Modes Alternatifs de Règlement des Différends</t>
  </si>
  <si>
    <t>Transversale</t>
  </si>
  <si>
    <t>U.E.T 2</t>
  </si>
  <si>
    <t>Langue Française</t>
  </si>
  <si>
    <t>Découverte</t>
  </si>
  <si>
    <t>U.E.D 2</t>
  </si>
  <si>
    <t>Contentieux Social</t>
  </si>
  <si>
    <t>Droit des Transports Maritimes</t>
  </si>
  <si>
    <t>Fondamentale 2</t>
  </si>
  <si>
    <t>U.E.F 2.2</t>
  </si>
  <si>
    <t>Contentieux Fiscal</t>
  </si>
  <si>
    <t>Droit des Contrats d'Affaires</t>
  </si>
  <si>
    <t>Fondamentale 1</t>
  </si>
  <si>
    <t>U.E.F 1.2</t>
  </si>
  <si>
    <t>Semestre II</t>
  </si>
  <si>
    <t>Droit des Assurances</t>
  </si>
  <si>
    <t>U.E.T 1</t>
  </si>
  <si>
    <t>U.E.D 1</t>
  </si>
  <si>
    <t>Droit Domanial</t>
  </si>
  <si>
    <t>Droit des Investissements</t>
  </si>
  <si>
    <t>U.E.F 2.1</t>
  </si>
  <si>
    <t>Droit International Economique</t>
  </si>
  <si>
    <t>U.E.F 1.1</t>
  </si>
  <si>
    <t>Droit du Commerce International</t>
  </si>
  <si>
    <t>Semestre I</t>
  </si>
  <si>
    <t>Session</t>
  </si>
  <si>
    <t>Crédits</t>
  </si>
  <si>
    <t>Note</t>
  </si>
  <si>
    <t xml:space="preserve">Semestre </t>
  </si>
  <si>
    <t>U . E</t>
  </si>
  <si>
    <t>Matières</t>
  </si>
  <si>
    <t>Coef</t>
  </si>
  <si>
    <t>Crédits requis</t>
  </si>
  <si>
    <t>Code et intitulé</t>
  </si>
  <si>
    <t>Nature</t>
  </si>
  <si>
    <t>Résultats obtenus</t>
  </si>
  <si>
    <t>Matière(s) constitutive(s) de l'unite d'enseignement</t>
  </si>
  <si>
    <t>Unités d'enseignement (U. E)</t>
  </si>
  <si>
    <t>Semestre</t>
  </si>
  <si>
    <t>Master  ( Académique )</t>
  </si>
  <si>
    <t>Diplôme préparé :</t>
  </si>
  <si>
    <t>N° d'inscription :</t>
  </si>
  <si>
    <t>Date et lieu de naissance :</t>
  </si>
  <si>
    <t>Prénom :</t>
  </si>
  <si>
    <t>Nom :</t>
  </si>
  <si>
    <t>RELEVé DE NOTES</t>
  </si>
  <si>
    <t>site Web : http:/www.univ-bejaia.dz</t>
  </si>
  <si>
    <t xml:space="preserve">email: facdroit_bej@yahoo.fr </t>
  </si>
  <si>
    <t xml:space="preserve">                Fax 034-22-93-57</t>
  </si>
  <si>
    <t>Tél: 034-22-93-57</t>
  </si>
  <si>
    <t xml:space="preserve">                              Adresse : Faculté de Droit et des Sciences Politiques Campus Aboudaou Bejaia</t>
  </si>
  <si>
    <t xml:space="preserve">Fait à Béjaia le: </t>
  </si>
  <si>
    <t>Cette attestation est délivrée pour servir et valoir ce que de droit</t>
  </si>
  <si>
    <t>Filière:</t>
  </si>
  <si>
    <t xml:space="preserve">Domaine: </t>
  </si>
  <si>
    <t>A été déclaré (e)  admis (e)   en Deuxième année Master</t>
  </si>
  <si>
    <t>à:</t>
  </si>
  <si>
    <t>Né(e) Le :</t>
  </si>
  <si>
    <t>Nom:</t>
  </si>
  <si>
    <t>Certifie que l'étudiant  ( e ) :</t>
  </si>
  <si>
    <t>جامعةعبد الرحمان ميرة - بجاية</t>
  </si>
  <si>
    <t>Ministère de L’Enseignement Supérieur et de la Recherche Scientifique</t>
  </si>
  <si>
    <t>وزارة التعليم العالي والبحث العلمي</t>
  </si>
  <si>
    <t>République Algérienne Démocratique et Populaire</t>
  </si>
  <si>
    <t>الجمهورية الجزائرية الديمقراطية الشعبية</t>
  </si>
  <si>
    <t>Groupe :01</t>
  </si>
  <si>
    <t>Groupe :06</t>
  </si>
  <si>
    <t>Groupe :05</t>
  </si>
  <si>
    <t>Groupe :04</t>
  </si>
  <si>
    <t>Groupe :03</t>
  </si>
  <si>
    <t>Groupe :02</t>
  </si>
  <si>
    <t xml:space="preserve"> Faculté de Droit  et des  Sciences Politiques</t>
  </si>
  <si>
    <t>U. FOND. A1</t>
  </si>
  <si>
    <t>U. FOND B1</t>
  </si>
  <si>
    <t>U.DECOUV1</t>
  </si>
  <si>
    <t>U. TRANS 1</t>
  </si>
  <si>
    <t>D.Arbitrage Commercial</t>
  </si>
  <si>
    <t>D.des Contrats d'Affaires</t>
  </si>
  <si>
    <t>D.Transport Maritimes</t>
  </si>
  <si>
    <t>Contentieux  Social</t>
  </si>
  <si>
    <t>M.Altérna.Régl.Diffé</t>
  </si>
  <si>
    <t>MUF1</t>
  </si>
  <si>
    <t>MUEF2</t>
  </si>
  <si>
    <t>MUD1</t>
  </si>
  <si>
    <t>MUT1</t>
  </si>
  <si>
    <t>MUD2</t>
  </si>
  <si>
    <t>MUT2</t>
  </si>
  <si>
    <t>C.Fis</t>
  </si>
  <si>
    <t>L.E</t>
  </si>
  <si>
    <t>MARD</t>
  </si>
  <si>
    <t>Etablissement : Universite Abderrahmane Mira -Béjaia</t>
  </si>
  <si>
    <t xml:space="preserve"> Filière : Droit </t>
  </si>
  <si>
    <t>à  :</t>
  </si>
  <si>
    <t>Droit de la Concurrence Approfondi</t>
  </si>
  <si>
    <t>Droit de l'Arbitrage Commercial International</t>
  </si>
  <si>
    <t xml:space="preserve">Crédits </t>
  </si>
  <si>
    <t>Requis</t>
  </si>
  <si>
    <t>Décision</t>
  </si>
  <si>
    <t>Université ABDERRAHMANE MIRA  de Béjaia</t>
  </si>
  <si>
    <t>DEPARTEMENT DE DROIT DES AFFAIRES</t>
  </si>
  <si>
    <t>Université  ABDERRAHMANE MIRA de Béjaia</t>
  </si>
  <si>
    <t xml:space="preserve">Université ABDERRAHMANE MIRA de Béjaia </t>
  </si>
  <si>
    <t xml:space="preserve">Date de déliberation:  </t>
  </si>
  <si>
    <t xml:space="preserve">Année Universitaire : </t>
  </si>
  <si>
    <t>Université Abderrahmane Mira de Bejaia</t>
  </si>
  <si>
    <r>
      <rPr>
        <b/>
        <i/>
        <sz val="18"/>
        <color theme="1"/>
        <rFont val="Times New Roman"/>
        <family val="1"/>
      </rPr>
      <t>J</t>
    </r>
    <r>
      <rPr>
        <sz val="13"/>
        <color theme="1"/>
        <rFont val="Times New Roman"/>
        <family val="1"/>
      </rPr>
      <t xml:space="preserve">e Soussigné le Doyen de la Faculté de  Droit et des Sciences Politiques </t>
    </r>
  </si>
  <si>
    <t xml:space="preserve">Droit </t>
  </si>
  <si>
    <t>Faculté : Droit et  Sciences Politiques </t>
  </si>
  <si>
    <t>Département  : Droit des Affaires</t>
  </si>
  <si>
    <t>Droit et  Sciences Politiques</t>
  </si>
  <si>
    <t>Département : Droit  Des Affaires</t>
  </si>
  <si>
    <t>Intitulé(s)</t>
  </si>
  <si>
    <t xml:space="preserve">  Département poste N°:3075</t>
  </si>
  <si>
    <t>Spécialité : Droit Public des Affaires</t>
  </si>
  <si>
    <t>Razika</t>
  </si>
  <si>
    <t>09SHS18810CDR</t>
  </si>
  <si>
    <t>ADMAM</t>
  </si>
  <si>
    <t>Ryad</t>
  </si>
  <si>
    <t>10DR577</t>
  </si>
  <si>
    <t>AIT AKLI</t>
  </si>
  <si>
    <t>Mohamed</t>
  </si>
  <si>
    <t>AIT ELDJOUDI</t>
  </si>
  <si>
    <t>Mourad</t>
  </si>
  <si>
    <t>Faiza</t>
  </si>
  <si>
    <t>AZEGAGH</t>
  </si>
  <si>
    <t>09DR0789</t>
  </si>
  <si>
    <t>BAKOURI</t>
  </si>
  <si>
    <t>09DR0735</t>
  </si>
  <si>
    <t>BALOUL</t>
  </si>
  <si>
    <t>Thiziri</t>
  </si>
  <si>
    <t>09DR0134</t>
  </si>
  <si>
    <t>BEDJAOUI</t>
  </si>
  <si>
    <t>08DR297</t>
  </si>
  <si>
    <t>BELAKHDAR</t>
  </si>
  <si>
    <t>09DR0815</t>
  </si>
  <si>
    <t>BELALOUACHE</t>
  </si>
  <si>
    <t>Malika</t>
  </si>
  <si>
    <t>08DR409</t>
  </si>
  <si>
    <t>BELHADAD</t>
  </si>
  <si>
    <t>BENALI</t>
  </si>
  <si>
    <t>09DR1021</t>
  </si>
  <si>
    <t>BENALLOU</t>
  </si>
  <si>
    <t>Asma</t>
  </si>
  <si>
    <t>Hicham</t>
  </si>
  <si>
    <t>09DR0559</t>
  </si>
  <si>
    <t>BENSADI</t>
  </si>
  <si>
    <t>10DR099</t>
  </si>
  <si>
    <t>BENSEKHRI</t>
  </si>
  <si>
    <t>Abdelhalim</t>
  </si>
  <si>
    <t>09DR0015</t>
  </si>
  <si>
    <t>BENYAHIA</t>
  </si>
  <si>
    <t>10DR590</t>
  </si>
  <si>
    <t>BEZZOUH</t>
  </si>
  <si>
    <t>Mohand ameziane</t>
  </si>
  <si>
    <t>09DR0141</t>
  </si>
  <si>
    <t>BOUCHEFFA</t>
  </si>
  <si>
    <t>Khaled</t>
  </si>
  <si>
    <t>Mounira</t>
  </si>
  <si>
    <t>09DR1023</t>
  </si>
  <si>
    <t>CHABANE</t>
  </si>
  <si>
    <t>Hafid</t>
  </si>
  <si>
    <t>Massika</t>
  </si>
  <si>
    <t>07DR464</t>
  </si>
  <si>
    <t>DAHMANI</t>
  </si>
  <si>
    <t>GHILAS</t>
  </si>
  <si>
    <t>10DR521</t>
  </si>
  <si>
    <t>Khedidja</t>
  </si>
  <si>
    <t>08DR202</t>
  </si>
  <si>
    <t>BAHMED</t>
  </si>
  <si>
    <t>09LCA13210CDR</t>
  </si>
  <si>
    <t>HABTICHE</t>
  </si>
  <si>
    <t>HADJOUT</t>
  </si>
  <si>
    <t>09DR0094</t>
  </si>
  <si>
    <t>Thanina</t>
  </si>
  <si>
    <t>10DR095</t>
  </si>
  <si>
    <t>HAMMOUCHE</t>
  </si>
  <si>
    <t>Hibat allah</t>
  </si>
  <si>
    <t>Abdenour</t>
  </si>
  <si>
    <t>10DR079</t>
  </si>
  <si>
    <t>HAYOUNE</t>
  </si>
  <si>
    <t>Zina</t>
  </si>
  <si>
    <t>10DR697</t>
  </si>
  <si>
    <t>HIHAT</t>
  </si>
  <si>
    <t>IDIRI</t>
  </si>
  <si>
    <t>09DR0037</t>
  </si>
  <si>
    <t>IDJIS</t>
  </si>
  <si>
    <t>10DR689</t>
  </si>
  <si>
    <t>IGHIT</t>
  </si>
  <si>
    <t>10DR020</t>
  </si>
  <si>
    <t>IKENE</t>
  </si>
  <si>
    <t>Aziza</t>
  </si>
  <si>
    <t>Amine</t>
  </si>
  <si>
    <t>KHALDI</t>
  </si>
  <si>
    <t>10DR644</t>
  </si>
  <si>
    <t>KHENNOUSSI</t>
  </si>
  <si>
    <t>Feredjelah</t>
  </si>
  <si>
    <t>09DR0042</t>
  </si>
  <si>
    <t>KHEREDDINE</t>
  </si>
  <si>
    <t>09DR0232</t>
  </si>
  <si>
    <t>MAOUCHI</t>
  </si>
  <si>
    <t>08DR09T11</t>
  </si>
  <si>
    <t>MAZOUZI</t>
  </si>
  <si>
    <t>09DR0545</t>
  </si>
  <si>
    <t>MESSAOUDENE</t>
  </si>
  <si>
    <t>MOUSSAOUI</t>
  </si>
  <si>
    <t>09DR0251</t>
  </si>
  <si>
    <t>Nabil</t>
  </si>
  <si>
    <t>09DR0569</t>
  </si>
  <si>
    <t>MOUZAOUI</t>
  </si>
  <si>
    <t>07DR199</t>
  </si>
  <si>
    <t>NAITCHERIF</t>
  </si>
  <si>
    <t>09DR0243</t>
  </si>
  <si>
    <t>OUDJEDOUB</t>
  </si>
  <si>
    <t>09DR0456</t>
  </si>
  <si>
    <t>SACI</t>
  </si>
  <si>
    <t>Said</t>
  </si>
  <si>
    <t>10DR239</t>
  </si>
  <si>
    <t>SAHEL</t>
  </si>
  <si>
    <t>09DR0993</t>
  </si>
  <si>
    <t>TAFOUK</t>
  </si>
  <si>
    <t>Samir</t>
  </si>
  <si>
    <t>Salima</t>
  </si>
  <si>
    <t>Hanane</t>
  </si>
  <si>
    <t>10DR449</t>
  </si>
  <si>
    <t>ZIDANE</t>
  </si>
  <si>
    <t>Groupe :07</t>
  </si>
  <si>
    <t>Groupe :08</t>
  </si>
  <si>
    <t>C.A</t>
  </si>
  <si>
    <t>Niveau d'Etude :</t>
  </si>
  <si>
    <t>Premiére Année Master</t>
  </si>
  <si>
    <t>Spécialité :</t>
  </si>
  <si>
    <t xml:space="preserve">Droit Public Des Affaires </t>
  </si>
  <si>
    <t xml:space="preserve">Promotion: </t>
  </si>
  <si>
    <t xml:space="preserve"> Faculté : Droit et des Sciences Politiques</t>
  </si>
  <si>
    <t>Domaine : Droit et Sciences Politiques</t>
  </si>
  <si>
    <t>PROCES VERBAL annuel  de délibération De la Première Année  MASTER  "DROIT PUBLIC DES AFFAIRES"</t>
  </si>
  <si>
    <t>Année Universitaire : 2013/2014</t>
  </si>
  <si>
    <t>Année  Universitaire : 2013/2014</t>
  </si>
  <si>
    <t xml:space="preserve">Université  ABDERRAHMANE MIRA  de Béjaia </t>
  </si>
  <si>
    <t>Faculté de Droit  et des  Sciences Politiques</t>
  </si>
  <si>
    <t>Spécialité :  Droit Public des Affaires</t>
  </si>
  <si>
    <t xml:space="preserve">LISTE DES ETUDIANTS PAR GROUPE  </t>
  </si>
  <si>
    <t>N° d'inscription</t>
  </si>
  <si>
    <t>11DR0171</t>
  </si>
  <si>
    <t>Ferhat</t>
  </si>
  <si>
    <t>01</t>
  </si>
  <si>
    <t>11DR0341</t>
  </si>
  <si>
    <t>ABDERRAHMANI</t>
  </si>
  <si>
    <t>Ouiza</t>
  </si>
  <si>
    <t>11DR0143</t>
  </si>
  <si>
    <t>ACHECHE</t>
  </si>
  <si>
    <t>11DR0263</t>
  </si>
  <si>
    <t>ACHEMOUKH</t>
  </si>
  <si>
    <t>09DR0971</t>
  </si>
  <si>
    <t>AIT ATMANE</t>
  </si>
  <si>
    <t>Abdelhak</t>
  </si>
  <si>
    <t>11DR0713</t>
  </si>
  <si>
    <t>Nida</t>
  </si>
  <si>
    <t>11DR0200</t>
  </si>
  <si>
    <t>AIT HABIB</t>
  </si>
  <si>
    <t>Dalila</t>
  </si>
  <si>
    <t>11DR0126</t>
  </si>
  <si>
    <t>AKKOUCHE</t>
  </si>
  <si>
    <t>11DR0428</t>
  </si>
  <si>
    <t>Hocine</t>
  </si>
  <si>
    <t>11DR1104</t>
  </si>
  <si>
    <t>11DR1076</t>
  </si>
  <si>
    <t>11DR0572</t>
  </si>
  <si>
    <t>AMIROUCHE</t>
  </si>
  <si>
    <t>Samira</t>
  </si>
  <si>
    <t>11DR0627</t>
  </si>
  <si>
    <t>AMRANE</t>
  </si>
  <si>
    <t>10DR357</t>
  </si>
  <si>
    <t>AMSSELI</t>
  </si>
  <si>
    <t>08DR388</t>
  </si>
  <si>
    <t>AOUZELLAG</t>
  </si>
  <si>
    <t>Nassim</t>
  </si>
  <si>
    <t>11DR0281</t>
  </si>
  <si>
    <t>ARAB</t>
  </si>
  <si>
    <t>Silya</t>
  </si>
  <si>
    <t>11DR1315</t>
  </si>
  <si>
    <t>ATMANI</t>
  </si>
  <si>
    <t>Abdellbaki</t>
  </si>
  <si>
    <t>02</t>
  </si>
  <si>
    <t>11DR1151</t>
  </si>
  <si>
    <t>ATOUI</t>
  </si>
  <si>
    <t>Saddek</t>
  </si>
  <si>
    <t>09DR1016</t>
  </si>
  <si>
    <t>ATTALA</t>
  </si>
  <si>
    <t>11DR0699</t>
  </si>
  <si>
    <t>ATTOUCHE</t>
  </si>
  <si>
    <t>Bouliphane</t>
  </si>
  <si>
    <t>11DR0659</t>
  </si>
  <si>
    <t>AZAMOUM</t>
  </si>
  <si>
    <t>11DR0845</t>
  </si>
  <si>
    <t>Sofia</t>
  </si>
  <si>
    <t>11DR0167</t>
  </si>
  <si>
    <t>AZIEZ</t>
  </si>
  <si>
    <t>Azeddine</t>
  </si>
  <si>
    <t>11DR0599</t>
  </si>
  <si>
    <t>AZOUNE</t>
  </si>
  <si>
    <t>09DR0209</t>
  </si>
  <si>
    <t>Farid</t>
  </si>
  <si>
    <t>10DR164</t>
  </si>
  <si>
    <t>BALIT</t>
  </si>
  <si>
    <t>Mylia</t>
  </si>
  <si>
    <t>11DR0384</t>
  </si>
  <si>
    <t>BARACHE</t>
  </si>
  <si>
    <t>10DR506</t>
  </si>
  <si>
    <t>Khelidja</t>
  </si>
  <si>
    <t>11DR0120</t>
  </si>
  <si>
    <t>BATROUNI</t>
  </si>
  <si>
    <t>Hadjira</t>
  </si>
  <si>
    <t>11DR0793</t>
  </si>
  <si>
    <t>BAZIZI</t>
  </si>
  <si>
    <t>10DR025</t>
  </si>
  <si>
    <t>BECHRI</t>
  </si>
  <si>
    <t>Louiza</t>
  </si>
  <si>
    <t>11DR0153</t>
  </si>
  <si>
    <t>BEKKOUCHE</t>
  </si>
  <si>
    <t>11DR0232</t>
  </si>
  <si>
    <t>BEKTACHE</t>
  </si>
  <si>
    <t>Abdelhafid</t>
  </si>
  <si>
    <t>10DR312</t>
  </si>
  <si>
    <t>BELABBAS</t>
  </si>
  <si>
    <t>Bilal</t>
  </si>
  <si>
    <t>03</t>
  </si>
  <si>
    <t>08DR140</t>
  </si>
  <si>
    <t>11DR0757</t>
  </si>
  <si>
    <t>BELDJEHEM</t>
  </si>
  <si>
    <t>Nadia</t>
  </si>
  <si>
    <t>11DR0036</t>
  </si>
  <si>
    <t>BELLABAS</t>
  </si>
  <si>
    <t>Ibrahim</t>
  </si>
  <si>
    <t>10DR353</t>
  </si>
  <si>
    <t>BEN LAHLOU</t>
  </si>
  <si>
    <t>Moufida</t>
  </si>
  <si>
    <t>10DR670</t>
  </si>
  <si>
    <t>BENABDALLAH</t>
  </si>
  <si>
    <t>Lyés</t>
  </si>
  <si>
    <t>11DR1209</t>
  </si>
  <si>
    <t>BENAISSA</t>
  </si>
  <si>
    <t>Wassim</t>
  </si>
  <si>
    <t>11DR0316</t>
  </si>
  <si>
    <t>Rachid</t>
  </si>
  <si>
    <t>11DR0040</t>
  </si>
  <si>
    <t>BENCHILLA</t>
  </si>
  <si>
    <t>11DR1073</t>
  </si>
  <si>
    <t>BENGHANEM</t>
  </si>
  <si>
    <t>Saadia</t>
  </si>
  <si>
    <t>11DR0544</t>
  </si>
  <si>
    <t>BENHAMOUCHE</t>
  </si>
  <si>
    <t>10DR232</t>
  </si>
  <si>
    <t>BENHENNI</t>
  </si>
  <si>
    <t>11DR0125</t>
  </si>
  <si>
    <t>BENKHANOUCHE</t>
  </si>
  <si>
    <t>Madjid</t>
  </si>
  <si>
    <t>11DR0216</t>
  </si>
  <si>
    <t>BENNAI</t>
  </si>
  <si>
    <t>Feriel</t>
  </si>
  <si>
    <t>11DR0526</t>
  </si>
  <si>
    <t>BENOUADFEL</t>
  </si>
  <si>
    <t>Taklit</t>
  </si>
  <si>
    <t>09DR0075</t>
  </si>
  <si>
    <t>BERRANE</t>
  </si>
  <si>
    <t>Ounissa</t>
  </si>
  <si>
    <t>11DR1071</t>
  </si>
  <si>
    <t>BESSOUH</t>
  </si>
  <si>
    <t>04</t>
  </si>
  <si>
    <t>11DR0662</t>
  </si>
  <si>
    <t>BETRICHE</t>
  </si>
  <si>
    <t>11DR1085</t>
  </si>
  <si>
    <t>BEZTOUT</t>
  </si>
  <si>
    <t>11DR0631</t>
  </si>
  <si>
    <t>BOUAICHE</t>
  </si>
  <si>
    <t>Lylia</t>
  </si>
  <si>
    <t>09DR0501</t>
  </si>
  <si>
    <t>BOUDA</t>
  </si>
  <si>
    <t>09DR0361</t>
  </si>
  <si>
    <t>BOUDALI</t>
  </si>
  <si>
    <t>Mounia</t>
  </si>
  <si>
    <t>11DR0029</t>
  </si>
  <si>
    <t>BOUDJELLAL</t>
  </si>
  <si>
    <t>Zaid</t>
  </si>
  <si>
    <t>11DR0653</t>
  </si>
  <si>
    <t>BOUHARA</t>
  </si>
  <si>
    <t>11DR0628</t>
  </si>
  <si>
    <t>BOUHI</t>
  </si>
  <si>
    <t>11DR0169</t>
  </si>
  <si>
    <t>BOUKACEM</t>
  </si>
  <si>
    <t>11DR0547</t>
  </si>
  <si>
    <t>BOUKHANOUF</t>
  </si>
  <si>
    <t>Naziha</t>
  </si>
  <si>
    <t>10DR245</t>
  </si>
  <si>
    <t>BOURAHLI</t>
  </si>
  <si>
    <t>08DR449</t>
  </si>
  <si>
    <t>BOUTEGRABET</t>
  </si>
  <si>
    <t>11DR0837</t>
  </si>
  <si>
    <t>BOUZA</t>
  </si>
  <si>
    <t>11DR1114</t>
  </si>
  <si>
    <t>CHAAIB</t>
  </si>
  <si>
    <t>Rachida</t>
  </si>
  <si>
    <t>08DR250</t>
  </si>
  <si>
    <t>CHOULAK</t>
  </si>
  <si>
    <t>Narimene</t>
  </si>
  <si>
    <t>09DR0004</t>
  </si>
  <si>
    <t>DJAGHMOUM</t>
  </si>
  <si>
    <t>Djazia</t>
  </si>
  <si>
    <t>10DR297</t>
  </si>
  <si>
    <t>DJAIDER</t>
  </si>
  <si>
    <t>Nassrine</t>
  </si>
  <si>
    <t>10DR248</t>
  </si>
  <si>
    <t>DJENNANE</t>
  </si>
  <si>
    <t>Eldjida</t>
  </si>
  <si>
    <t>11DR0891</t>
  </si>
  <si>
    <t>DJERAOUNE</t>
  </si>
  <si>
    <t>11DR0110</t>
  </si>
  <si>
    <t>DJOUDI</t>
  </si>
  <si>
    <t>05</t>
  </si>
  <si>
    <t>10DR044</t>
  </si>
  <si>
    <t>DOURARI</t>
  </si>
  <si>
    <t>11DR1016</t>
  </si>
  <si>
    <t>FELLA</t>
  </si>
  <si>
    <t>11DR1106</t>
  </si>
  <si>
    <t>FERHOUNE</t>
  </si>
  <si>
    <t>09DR0862</t>
  </si>
  <si>
    <t>GALLOUL</t>
  </si>
  <si>
    <t>11DR1165</t>
  </si>
  <si>
    <t>Soufia</t>
  </si>
  <si>
    <t>11DR0027</t>
  </si>
  <si>
    <t>GUERROUT</t>
  </si>
  <si>
    <t>11DR0710</t>
  </si>
  <si>
    <t>HADDADI</t>
  </si>
  <si>
    <t>11DR1117</t>
  </si>
  <si>
    <t>HADI</t>
  </si>
  <si>
    <t>11DR0731</t>
  </si>
  <si>
    <t>11DR0047</t>
  </si>
  <si>
    <t>HAMADI</t>
  </si>
  <si>
    <t>11DR0650</t>
  </si>
  <si>
    <t>Nissat</t>
  </si>
  <si>
    <t>11DR0860</t>
  </si>
  <si>
    <t>HAMADOU</t>
  </si>
  <si>
    <t>Sakina</t>
  </si>
  <si>
    <t>11DR0545</t>
  </si>
  <si>
    <t>HAMANI</t>
  </si>
  <si>
    <t>N'djima</t>
  </si>
  <si>
    <t>11DR0901</t>
  </si>
  <si>
    <t>HAMITOUCHE</t>
  </si>
  <si>
    <t>Amar</t>
  </si>
  <si>
    <t>11DR0759</t>
  </si>
  <si>
    <t>Nour el houda</t>
  </si>
  <si>
    <t>10DR141</t>
  </si>
  <si>
    <t>HAMOUMA</t>
  </si>
  <si>
    <t>10DR179</t>
  </si>
  <si>
    <t>HAMOUR</t>
  </si>
  <si>
    <t>Kafia</t>
  </si>
  <si>
    <t>11DR0060</t>
  </si>
  <si>
    <t>HARFOUCHE</t>
  </si>
  <si>
    <t>Fatima</t>
  </si>
  <si>
    <t>10DR420</t>
  </si>
  <si>
    <t>Nafissa</t>
  </si>
  <si>
    <t>06</t>
  </si>
  <si>
    <t>11DR0069</t>
  </si>
  <si>
    <t>HAROU</t>
  </si>
  <si>
    <t>NAIMA</t>
  </si>
  <si>
    <t>11DR0857</t>
  </si>
  <si>
    <t>HEBBACHE</t>
  </si>
  <si>
    <t>Safia</t>
  </si>
  <si>
    <t>09DR0280</t>
  </si>
  <si>
    <t>ICHALLAL</t>
  </si>
  <si>
    <t>11DR0890</t>
  </si>
  <si>
    <t>Djedjiga</t>
  </si>
  <si>
    <t>11DR0959</t>
  </si>
  <si>
    <t>Fatma</t>
  </si>
  <si>
    <t>11DR0870</t>
  </si>
  <si>
    <t>IKHENACHE</t>
  </si>
  <si>
    <t>11DR0093</t>
  </si>
  <si>
    <t>IKHLEF</t>
  </si>
  <si>
    <t>Youcef</t>
  </si>
  <si>
    <t>11DR0804</t>
  </si>
  <si>
    <t>IRZANE</t>
  </si>
  <si>
    <t>09DR0683</t>
  </si>
  <si>
    <t>KABLI</t>
  </si>
  <si>
    <t>09DR0427</t>
  </si>
  <si>
    <t>KACI</t>
  </si>
  <si>
    <t>09A06610CDR</t>
  </si>
  <si>
    <t>KAOUI</t>
  </si>
  <si>
    <t>Ferroudja</t>
  </si>
  <si>
    <t>09DR0189</t>
  </si>
  <si>
    <t>11DR0972</t>
  </si>
  <si>
    <t>KHENNICHE</t>
  </si>
  <si>
    <t>11DR0345</t>
  </si>
  <si>
    <t>Lyès</t>
  </si>
  <si>
    <t>09DR0883</t>
  </si>
  <si>
    <t>LAHLOU</t>
  </si>
  <si>
    <t>Khokha</t>
  </si>
  <si>
    <t>09DR0684</t>
  </si>
  <si>
    <t>MAHFI</t>
  </si>
  <si>
    <t>Tinhinane</t>
  </si>
  <si>
    <t>10DR462</t>
  </si>
  <si>
    <t>MANKOUR</t>
  </si>
  <si>
    <t>07</t>
  </si>
  <si>
    <t>11DR0157</t>
  </si>
  <si>
    <t>MAOUCHE</t>
  </si>
  <si>
    <t>11DR0652</t>
  </si>
  <si>
    <t>MENNAD</t>
  </si>
  <si>
    <t>Adiba</t>
  </si>
  <si>
    <t>09DR0330</t>
  </si>
  <si>
    <t>MERCHICHE</t>
  </si>
  <si>
    <t>Bouzid</t>
  </si>
  <si>
    <t>11DR0240</t>
  </si>
  <si>
    <t>MEZIANI</t>
  </si>
  <si>
    <t>11DR0942</t>
  </si>
  <si>
    <t>11DR0529</t>
  </si>
  <si>
    <t>NABET</t>
  </si>
  <si>
    <t>11DR0948</t>
  </si>
  <si>
    <t>NAIT ALI</t>
  </si>
  <si>
    <t>11DR0217</t>
  </si>
  <si>
    <t>NAIT SIDOUS</t>
  </si>
  <si>
    <t>11DR0846</t>
  </si>
  <si>
    <t>OUARED</t>
  </si>
  <si>
    <t>08DR068</t>
  </si>
  <si>
    <t>OUARET</t>
  </si>
  <si>
    <t>Reda</t>
  </si>
  <si>
    <t>08DR315</t>
  </si>
  <si>
    <t>OUARI</t>
  </si>
  <si>
    <t>11DR0387</t>
  </si>
  <si>
    <t>OUATAH</t>
  </si>
  <si>
    <t>11DR1153</t>
  </si>
  <si>
    <t>OUAZENE</t>
  </si>
  <si>
    <t>11DR0072</t>
  </si>
  <si>
    <t>OULMOU</t>
  </si>
  <si>
    <t>Omar cherif</t>
  </si>
  <si>
    <t>10DR304</t>
  </si>
  <si>
    <t>OUSALEM</t>
  </si>
  <si>
    <t>08</t>
  </si>
  <si>
    <t>09DR0627</t>
  </si>
  <si>
    <t>REKIK</t>
  </si>
  <si>
    <t>09DR0230</t>
  </si>
  <si>
    <t>SAADI</t>
  </si>
  <si>
    <t>Belkacem</t>
  </si>
  <si>
    <t>11DR0580</t>
  </si>
  <si>
    <t>09DR0647</t>
  </si>
  <si>
    <t>SAIDANI</t>
  </si>
  <si>
    <t>11DR0614</t>
  </si>
  <si>
    <t>SALHI</t>
  </si>
  <si>
    <t>Yassmina</t>
  </si>
  <si>
    <t>09DR0874</t>
  </si>
  <si>
    <t>TALBI</t>
  </si>
  <si>
    <t>11DR0104</t>
  </si>
  <si>
    <t>TEBBACHE</t>
  </si>
  <si>
    <t>10DR224</t>
  </si>
  <si>
    <t>TIGHZERT</t>
  </si>
  <si>
    <t>Mouloud</t>
  </si>
  <si>
    <t>10DR551</t>
  </si>
  <si>
    <t>TOUCHE</t>
  </si>
  <si>
    <t>Rahim</t>
  </si>
  <si>
    <t>11DR0251</t>
  </si>
  <si>
    <t>TOULOUM</t>
  </si>
  <si>
    <t>Houria</t>
  </si>
  <si>
    <t>11DR0902</t>
  </si>
  <si>
    <t>YAHIAOUI</t>
  </si>
  <si>
    <t>Saliha</t>
  </si>
  <si>
    <t>11DR0527</t>
  </si>
  <si>
    <t>10DR500</t>
  </si>
  <si>
    <t>11DR0014</t>
  </si>
  <si>
    <t>HADJIRA</t>
  </si>
  <si>
    <t>11DR0937</t>
  </si>
  <si>
    <t>ZEGGANE</t>
  </si>
  <si>
    <t>10DR536</t>
  </si>
  <si>
    <t>11DR0366</t>
  </si>
  <si>
    <t>ZERKAK</t>
  </si>
  <si>
    <t>Lemya</t>
  </si>
  <si>
    <t>11DR1113</t>
  </si>
  <si>
    <t>ZIDAT</t>
  </si>
  <si>
    <t>10DR678</t>
  </si>
  <si>
    <t>ZOUIGH</t>
  </si>
  <si>
    <t>Date de naissance</t>
  </si>
  <si>
    <t>Lieu de naissance</t>
  </si>
  <si>
    <t>11-07-1990</t>
  </si>
  <si>
    <t>18-09-1987</t>
  </si>
  <si>
    <t>16-01-1992</t>
  </si>
  <si>
    <t>04-06-1988</t>
  </si>
  <si>
    <t>19-09-1988</t>
  </si>
  <si>
    <t>20-08-1989</t>
  </si>
  <si>
    <t>30-09-1990</t>
  </si>
  <si>
    <t>25-11-1988</t>
  </si>
  <si>
    <t>Barbacha</t>
  </si>
  <si>
    <t>12-02-1991</t>
  </si>
  <si>
    <t>Auzellaguen</t>
  </si>
  <si>
    <t>18-01-1990</t>
  </si>
  <si>
    <t>Ighil n'tala</t>
  </si>
  <si>
    <t>01-02-1984</t>
  </si>
  <si>
    <t>16-09-1985</t>
  </si>
  <si>
    <t>27-05-1991</t>
  </si>
  <si>
    <t>04-07-1991</t>
  </si>
  <si>
    <t>03-05-1982</t>
  </si>
  <si>
    <t>27-05-1990</t>
  </si>
  <si>
    <t>29-05-1986</t>
  </si>
  <si>
    <t>14-01-1988</t>
  </si>
  <si>
    <t>Fenaia</t>
  </si>
  <si>
    <t>17-01-1989</t>
  </si>
  <si>
    <t>16-06-1974</t>
  </si>
  <si>
    <t>Djarmouna</t>
  </si>
  <si>
    <t>03-02-1991</t>
  </si>
  <si>
    <t>Ouzelaguen</t>
  </si>
  <si>
    <t>02-06-1984</t>
  </si>
  <si>
    <t>06-09-1991</t>
  </si>
  <si>
    <t>07-08-1974</t>
  </si>
  <si>
    <t>Amoucha</t>
  </si>
  <si>
    <t>16-05-1988</t>
  </si>
  <si>
    <t>10-08-1989</t>
  </si>
  <si>
    <t>29-05-1988</t>
  </si>
  <si>
    <t>075079037</t>
  </si>
  <si>
    <t>02-09-1989</t>
  </si>
  <si>
    <t>Bouandas</t>
  </si>
  <si>
    <t>ATTOUI</t>
  </si>
  <si>
    <t>15-06-1990</t>
  </si>
  <si>
    <t>31-01-1987</t>
  </si>
  <si>
    <t>18-01-1991</t>
  </si>
  <si>
    <t>Ighil ali</t>
  </si>
  <si>
    <t>08-07-1991</t>
  </si>
  <si>
    <t>01-02-1988</t>
  </si>
  <si>
    <t>13-07-1987</t>
  </si>
  <si>
    <t>20-05-1985</t>
  </si>
  <si>
    <t>17-03-1986</t>
  </si>
  <si>
    <t>06-04-1990</t>
  </si>
  <si>
    <t>01-03-1990</t>
  </si>
  <si>
    <t>27-11-1990</t>
  </si>
  <si>
    <t>25-06-1987</t>
  </si>
  <si>
    <t>16-12-1991</t>
  </si>
  <si>
    <t>02-05-1988</t>
  </si>
  <si>
    <t>Smaoune</t>
  </si>
  <si>
    <t>06-03-1987</t>
  </si>
  <si>
    <t>12-12-1985</t>
  </si>
  <si>
    <t>25-02-1987</t>
  </si>
  <si>
    <t>24-03-1991</t>
  </si>
  <si>
    <t>Adekar</t>
  </si>
  <si>
    <t>15-02-1973</t>
  </si>
  <si>
    <t>08-01-1988</t>
  </si>
  <si>
    <t>23-05-1990</t>
  </si>
  <si>
    <t>23-05-1989</t>
  </si>
  <si>
    <t>15-05-1967</t>
  </si>
  <si>
    <t>Skikda</t>
  </si>
  <si>
    <t>29-03-1990</t>
  </si>
  <si>
    <t>05-03-1990</t>
  </si>
  <si>
    <t>béjaia</t>
  </si>
  <si>
    <t>08-06-1989</t>
  </si>
  <si>
    <t>04-06-1989</t>
  </si>
  <si>
    <t>10-07-1990</t>
  </si>
  <si>
    <t>09-10-1989</t>
  </si>
  <si>
    <t>22-12-1988</t>
  </si>
  <si>
    <t>El affroune (blida)</t>
  </si>
  <si>
    <t>28-08-1991</t>
  </si>
  <si>
    <t>19-03-1975</t>
  </si>
  <si>
    <t>Boudjellil</t>
  </si>
  <si>
    <t>08-05-1987</t>
  </si>
  <si>
    <t>28-02-1986</t>
  </si>
  <si>
    <t>29-03-1989</t>
  </si>
  <si>
    <t>20-01-1985</t>
  </si>
  <si>
    <t>Sidi-aich</t>
  </si>
  <si>
    <t>09-07-1987</t>
  </si>
  <si>
    <t>28-06-1988</t>
  </si>
  <si>
    <t>22-08-1989</t>
  </si>
  <si>
    <t>21-01-1986</t>
  </si>
  <si>
    <t>07-09-1988</t>
  </si>
  <si>
    <t>Ighil ezzogaghen</t>
  </si>
  <si>
    <t>01-01-1991</t>
  </si>
  <si>
    <t>29-04-1990</t>
  </si>
  <si>
    <t>15-02-1988</t>
  </si>
  <si>
    <t>09-07-1991</t>
  </si>
  <si>
    <t>12-04-1986</t>
  </si>
  <si>
    <t>18-03-1989</t>
  </si>
  <si>
    <t>15-06-1989</t>
  </si>
  <si>
    <t>01-01-1990</t>
  </si>
  <si>
    <t>BENI MAOUCHE</t>
  </si>
  <si>
    <t>10-09-1991</t>
  </si>
  <si>
    <t>20-07-1989</t>
  </si>
  <si>
    <t>12-08-1988</t>
  </si>
  <si>
    <t>24-08-1991</t>
  </si>
  <si>
    <t>13-04-1988</t>
  </si>
  <si>
    <t>12-11-1982</t>
  </si>
  <si>
    <t>04-09-1987</t>
  </si>
  <si>
    <t>en 1991</t>
  </si>
  <si>
    <t>Tamoukra</t>
  </si>
  <si>
    <t>11-08-1988</t>
  </si>
  <si>
    <t>Draa el mezan</t>
  </si>
  <si>
    <t>29-08-1987</t>
  </si>
  <si>
    <t>01-03-1987</t>
  </si>
  <si>
    <t>12-06-1986</t>
  </si>
  <si>
    <t>10-09-1987</t>
  </si>
  <si>
    <t>12-05-1987</t>
  </si>
  <si>
    <t>08-01-1991</t>
  </si>
  <si>
    <t>13-03-1991</t>
  </si>
  <si>
    <t>Bouandes</t>
  </si>
  <si>
    <t>21-02-1988</t>
  </si>
  <si>
    <t>29-07-1989</t>
  </si>
  <si>
    <t>10-05-1991</t>
  </si>
  <si>
    <t>01-07-1985</t>
  </si>
  <si>
    <t>23-03-1988</t>
  </si>
  <si>
    <t>09-01-1991</t>
  </si>
  <si>
    <t>Semaoun</t>
  </si>
  <si>
    <t>30-01-1988</t>
  </si>
  <si>
    <t>12-01-1987</t>
  </si>
  <si>
    <t>02-04-1991</t>
  </si>
  <si>
    <t>Beni mouhli</t>
  </si>
  <si>
    <t>Ait meslayine</t>
  </si>
  <si>
    <t>23-08-1989</t>
  </si>
  <si>
    <t>08-12-1988</t>
  </si>
  <si>
    <t>16-11-1991</t>
  </si>
  <si>
    <t>06-05-1989</t>
  </si>
  <si>
    <t>09-02-1988</t>
  </si>
  <si>
    <t>09-04-1991</t>
  </si>
  <si>
    <t>10-12-1989</t>
  </si>
  <si>
    <t>15-09-1988</t>
  </si>
  <si>
    <t>11-12-1987</t>
  </si>
  <si>
    <t>11-05-1991</t>
  </si>
  <si>
    <t>09-11-1989</t>
  </si>
  <si>
    <t>Hamam silala</t>
  </si>
  <si>
    <t>26-05-1987</t>
  </si>
  <si>
    <t>Yakouren</t>
  </si>
  <si>
    <t>11-08-1991</t>
  </si>
  <si>
    <t>Beni Mouhli</t>
  </si>
  <si>
    <t>26-11-1989</t>
  </si>
  <si>
    <t>Setif</t>
  </si>
  <si>
    <t>29-08-1990</t>
  </si>
  <si>
    <t>15-02-1989</t>
  </si>
  <si>
    <t>30-11-1991</t>
  </si>
  <si>
    <t>06-05-1990</t>
  </si>
  <si>
    <t>05-06-1988</t>
  </si>
  <si>
    <t>Sidi ayad</t>
  </si>
  <si>
    <t>15-11-1989</t>
  </si>
  <si>
    <t>09-05-1991</t>
  </si>
  <si>
    <t>04-12-1988</t>
  </si>
  <si>
    <t>23-12-1989</t>
  </si>
  <si>
    <t>03-01-1989</t>
  </si>
  <si>
    <t>Timezrit</t>
  </si>
  <si>
    <t>14-01-1992</t>
  </si>
  <si>
    <t>Seddouk</t>
  </si>
  <si>
    <t>28-09-1990</t>
  </si>
  <si>
    <t>12-02-1988</t>
  </si>
  <si>
    <t>Ait r'zine</t>
  </si>
  <si>
    <t>16-08-1987</t>
  </si>
  <si>
    <t>10-04-1989</t>
  </si>
  <si>
    <t>Tizi-ouzou</t>
  </si>
  <si>
    <t>25-09-1987</t>
  </si>
  <si>
    <t>09-09-1991</t>
  </si>
  <si>
    <t>16-01-1989</t>
  </si>
  <si>
    <t>21-06-1986</t>
  </si>
  <si>
    <t>27-07-1991</t>
  </si>
  <si>
    <t>15-05-1980</t>
  </si>
  <si>
    <t>17-08-1989</t>
  </si>
  <si>
    <t>25-05-1986</t>
  </si>
  <si>
    <t>01-11-1984</t>
  </si>
  <si>
    <t>05-07-1989</t>
  </si>
  <si>
    <t>30-06-1990</t>
  </si>
  <si>
    <t>18-12-1989</t>
  </si>
  <si>
    <t>09-01-1988</t>
  </si>
  <si>
    <t>Tifernine</t>
  </si>
  <si>
    <t>20-02-1976</t>
  </si>
  <si>
    <t>Tlemcen</t>
  </si>
  <si>
    <t>09-11-1988</t>
  </si>
  <si>
    <t>24-07-1986</t>
  </si>
  <si>
    <t>10-02-1990</t>
  </si>
  <si>
    <t>18-03-1985</t>
  </si>
  <si>
    <t>28-07-1991</t>
  </si>
  <si>
    <t>29-03-1986</t>
  </si>
  <si>
    <t>09-08-1989</t>
  </si>
  <si>
    <t>21-06-1991</t>
  </si>
  <si>
    <t>05-05-1991</t>
  </si>
  <si>
    <t>13-07-1984</t>
  </si>
  <si>
    <t>19-11-1990</t>
  </si>
  <si>
    <t>26-03-1988</t>
  </si>
  <si>
    <t>26-09-1989</t>
  </si>
  <si>
    <t>17-05-1988</t>
  </si>
  <si>
    <t>23-07-1991</t>
  </si>
  <si>
    <t>01-12-1985</t>
  </si>
  <si>
    <t>11-03-1990</t>
  </si>
  <si>
    <t>17-03-1988</t>
  </si>
  <si>
    <t>30-10-1982</t>
  </si>
  <si>
    <t>22-02-1989</t>
  </si>
  <si>
    <t>03-07-1989</t>
  </si>
  <si>
    <t>M chedallah</t>
  </si>
  <si>
    <t>25-08-1989</t>
  </si>
  <si>
    <t>15-01-1990</t>
  </si>
  <si>
    <t>02-12-1988</t>
  </si>
  <si>
    <t>25-07-1991</t>
  </si>
  <si>
    <t>27-06-1988</t>
  </si>
  <si>
    <t>11-01-1990</t>
  </si>
  <si>
    <t>09-05-1989</t>
  </si>
  <si>
    <t>07-07-1991</t>
  </si>
  <si>
    <t>22-10-1988</t>
  </si>
  <si>
    <t>08-03-1990</t>
  </si>
  <si>
    <t>29-06-1991</t>
  </si>
  <si>
    <t>17-02-1991</t>
  </si>
  <si>
    <t>22-10-1991</t>
  </si>
  <si>
    <t>20-07-1991</t>
  </si>
  <si>
    <t>16-12-1989</t>
  </si>
  <si>
    <t>26-10-1989</t>
  </si>
  <si>
    <t>11-04-1991</t>
  </si>
  <si>
    <t>19-12-1987</t>
  </si>
  <si>
    <t>04-02-1990</t>
  </si>
  <si>
    <t>06-02-1989</t>
  </si>
  <si>
    <t>Ibourayene tifra</t>
  </si>
  <si>
    <t>2013/2014</t>
  </si>
  <si>
    <t>Année Univer</t>
  </si>
  <si>
    <t>Leila</t>
  </si>
  <si>
    <t>\</t>
  </si>
  <si>
    <t>exclu</t>
  </si>
  <si>
    <t>ABS</t>
  </si>
  <si>
    <t>Rattrapage</t>
  </si>
  <si>
    <t>Exclu</t>
  </si>
  <si>
    <t>"PROCES VERBAL Annuel de délibération De la Première Année  MASTER  "DROIT PUBLIC DES AFFAIRES"</t>
  </si>
  <si>
    <t xml:space="preserve">   République Algérienne </t>
  </si>
  <si>
    <t>Démocratique et Populaire</t>
  </si>
  <si>
    <t xml:space="preserve">  et de la Recherche Scientifique</t>
  </si>
  <si>
    <t>Ministère de l'Enseignement Supérieur</t>
  </si>
  <si>
    <t>Session S1</t>
  </si>
  <si>
    <t>Session S2</t>
  </si>
  <si>
    <t>Normale</t>
  </si>
  <si>
    <t>Le Chef de Département</t>
  </si>
  <si>
    <r>
      <rPr>
        <b/>
        <sz val="13"/>
        <color theme="1"/>
        <rFont val="Times New Roman"/>
        <family val="1"/>
      </rPr>
      <t xml:space="preserve">Dr  AIT MANSOUR KAMAL </t>
    </r>
    <r>
      <rPr>
        <sz val="13"/>
        <color theme="1"/>
        <rFont val="Times New Roman"/>
        <family val="1"/>
      </rPr>
      <t>de  l'université Abderrahmane Mira de Bejaia</t>
    </r>
  </si>
  <si>
    <t>P/Le Doyen</t>
  </si>
  <si>
    <t>Session : Rattrapage</t>
  </si>
  <si>
    <t>Semestre Acquis</t>
  </si>
  <si>
    <t>Ajourné( e)</t>
  </si>
  <si>
    <t>PROVISOIRE</t>
  </si>
</sst>
</file>

<file path=xl/styles.xml><?xml version="1.0" encoding="utf-8"?>
<styleSheet xmlns="http://schemas.openxmlformats.org/spreadsheetml/2006/main">
  <numFmts count="2">
    <numFmt numFmtId="164" formatCode="00"/>
    <numFmt numFmtId="165" formatCode="[$-1010000]d/m/yyyy;@"/>
  </numFmts>
  <fonts count="4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3"/>
      <color theme="1"/>
      <name val="Algerian"/>
      <family val="5"/>
    </font>
    <font>
      <sz val="13"/>
      <color theme="1"/>
      <name val="Calibri"/>
      <family val="2"/>
      <scheme val="minor"/>
    </font>
    <font>
      <b/>
      <u/>
      <sz val="13"/>
      <color theme="1"/>
      <name val="Algerian"/>
      <family val="5"/>
    </font>
    <font>
      <b/>
      <sz val="11"/>
      <color theme="1"/>
      <name val="Algerian"/>
      <family val="5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3"/>
      <color theme="1"/>
      <name val="Cambria"/>
      <family val="1"/>
      <scheme val="major"/>
    </font>
    <font>
      <sz val="13"/>
      <color theme="1"/>
      <name val="Cambria"/>
      <family val="1"/>
      <scheme val="major"/>
    </font>
    <font>
      <b/>
      <sz val="9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Algerian"/>
      <family val="5"/>
    </font>
    <font>
      <sz val="10"/>
      <color theme="1"/>
      <name val="Times New Roman"/>
      <family val="1"/>
    </font>
    <font>
      <b/>
      <u/>
      <sz val="16"/>
      <color theme="1"/>
      <name val="Algerian"/>
      <family val="5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22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0"/>
      <color theme="1"/>
      <name val="Cambria"/>
      <family val="1"/>
      <scheme val="major"/>
    </font>
    <font>
      <b/>
      <u/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u/>
      <sz val="12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2"/>
      <name val="Times New Roman"/>
      <family val="1"/>
    </font>
    <font>
      <sz val="14"/>
      <color theme="1"/>
      <name val="Algerian"/>
      <family val="5"/>
    </font>
    <font>
      <b/>
      <i/>
      <sz val="18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FF0000"/>
      <name val="Cambria"/>
      <family val="1"/>
      <scheme val="major"/>
    </font>
    <font>
      <b/>
      <sz val="16"/>
      <color theme="1"/>
      <name val="Calibri"/>
      <family val="2"/>
      <scheme val="minor"/>
    </font>
    <font>
      <b/>
      <sz val="22"/>
      <color theme="1"/>
      <name val="Algerian"/>
      <family val="5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gray0625"/>
    </fill>
    <fill>
      <patternFill patternType="gray0625">
        <bgColor theme="0" tint="-0.14996795556505021"/>
      </patternFill>
    </fill>
    <fill>
      <patternFill patternType="solid">
        <fgColor indexed="65"/>
        <bgColor indexed="64"/>
      </patternFill>
    </fill>
    <fill>
      <patternFill patternType="solid">
        <fgColor rgb="FF00B050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4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1" fillId="0" borderId="0" xfId="0" applyFont="1"/>
    <xf numFmtId="0" fontId="3" fillId="3" borderId="2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2" fontId="1" fillId="2" borderId="2" xfId="0" applyNumberFormat="1" applyFont="1" applyFill="1" applyBorder="1"/>
    <xf numFmtId="0" fontId="2" fillId="5" borderId="0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2" fontId="1" fillId="2" borderId="7" xfId="0" applyNumberFormat="1" applyFont="1" applyFill="1" applyBorder="1"/>
    <xf numFmtId="0" fontId="0" fillId="5" borderId="0" xfId="0" applyFill="1" applyBorder="1"/>
    <xf numFmtId="0" fontId="3" fillId="5" borderId="0" xfId="0" applyFont="1" applyFill="1" applyBorder="1" applyAlignment="1">
      <alignment horizontal="center"/>
    </xf>
    <xf numFmtId="0" fontId="3" fillId="5" borderId="0" xfId="0" applyFont="1" applyFill="1" applyBorder="1"/>
    <xf numFmtId="0" fontId="2" fillId="5" borderId="0" xfId="0" applyFont="1" applyFill="1" applyBorder="1"/>
    <xf numFmtId="2" fontId="1" fillId="5" borderId="0" xfId="0" applyNumberFormat="1" applyFont="1" applyFill="1" applyBorder="1"/>
    <xf numFmtId="0" fontId="0" fillId="4" borderId="0" xfId="0" applyFill="1"/>
    <xf numFmtId="0" fontId="0" fillId="4" borderId="0" xfId="0" applyFill="1" applyBorder="1"/>
    <xf numFmtId="2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left" vertical="center"/>
    </xf>
    <xf numFmtId="164" fontId="12" fillId="0" borderId="0" xfId="0" applyNumberFormat="1" applyFont="1"/>
    <xf numFmtId="0" fontId="4" fillId="0" borderId="0" xfId="0" applyFont="1" applyBorder="1"/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 applyAlignment="1"/>
    <xf numFmtId="0" fontId="10" fillId="4" borderId="0" xfId="0" applyNumberFormat="1" applyFont="1" applyFill="1" applyBorder="1" applyAlignment="1">
      <alignment horizontal="center" vertical="center"/>
    </xf>
    <xf numFmtId="2" fontId="10" fillId="4" borderId="0" xfId="0" applyNumberFormat="1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2" fontId="11" fillId="4" borderId="0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 applyAlignment="1">
      <alignment horizontal="left"/>
    </xf>
    <xf numFmtId="0" fontId="16" fillId="0" borderId="0" xfId="0" applyNumberFormat="1" applyFont="1" applyAlignment="1">
      <alignment horizontal="left"/>
    </xf>
    <xf numFmtId="2" fontId="16" fillId="0" borderId="0" xfId="0" applyNumberFormat="1" applyFont="1" applyAlignment="1">
      <alignment horizontal="left"/>
    </xf>
    <xf numFmtId="0" fontId="15" fillId="0" borderId="0" xfId="0" applyFont="1"/>
    <xf numFmtId="0" fontId="17" fillId="0" borderId="25" xfId="0" applyFont="1" applyFill="1" applyBorder="1"/>
    <xf numFmtId="0" fontId="15" fillId="0" borderId="26" xfId="0" applyFont="1" applyFill="1" applyBorder="1" applyAlignment="1">
      <alignment horizontal="center" vertical="center"/>
    </xf>
    <xf numFmtId="2" fontId="15" fillId="0" borderId="25" xfId="0" applyNumberFormat="1" applyFont="1" applyFill="1" applyBorder="1" applyAlignment="1">
      <alignment horizontal="center" vertical="center"/>
    </xf>
    <xf numFmtId="2" fontId="15" fillId="0" borderId="27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left" vertical="center"/>
    </xf>
    <xf numFmtId="0" fontId="10" fillId="0" borderId="27" xfId="0" applyFont="1" applyBorder="1" applyAlignment="1">
      <alignment horizontal="center" vertical="center"/>
    </xf>
    <xf numFmtId="0" fontId="17" fillId="0" borderId="32" xfId="0" applyFont="1" applyFill="1" applyBorder="1"/>
    <xf numFmtId="0" fontId="15" fillId="0" borderId="33" xfId="0" applyFont="1" applyFill="1" applyBorder="1" applyAlignment="1">
      <alignment horizontal="center" vertical="center"/>
    </xf>
    <xf numFmtId="2" fontId="15" fillId="0" borderId="34" xfId="0" applyNumberFormat="1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center"/>
    </xf>
    <xf numFmtId="2" fontId="15" fillId="0" borderId="36" xfId="0" applyNumberFormat="1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15" fillId="0" borderId="37" xfId="0" applyFont="1" applyFill="1" applyBorder="1" applyAlignment="1">
      <alignment horizontal="center" vertical="center"/>
    </xf>
    <xf numFmtId="0" fontId="15" fillId="0" borderId="38" xfId="0" applyFont="1" applyFill="1" applyBorder="1" applyAlignment="1">
      <alignment horizontal="center" vertical="center"/>
    </xf>
    <xf numFmtId="0" fontId="15" fillId="0" borderId="38" xfId="0" applyFont="1" applyFill="1" applyBorder="1" applyAlignment="1">
      <alignment horizontal="left" vertical="center"/>
    </xf>
    <xf numFmtId="0" fontId="10" fillId="0" borderId="36" xfId="0" applyFont="1" applyBorder="1" applyAlignment="1">
      <alignment horizontal="center" vertical="center"/>
    </xf>
    <xf numFmtId="2" fontId="15" fillId="0" borderId="44" xfId="0" applyNumberFormat="1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left" vertical="center"/>
    </xf>
    <xf numFmtId="0" fontId="10" fillId="0" borderId="48" xfId="0" applyFont="1" applyFill="1" applyBorder="1" applyAlignment="1">
      <alignment horizontal="left" vertical="center"/>
    </xf>
    <xf numFmtId="0" fontId="15" fillId="0" borderId="13" xfId="0" applyFont="1" applyFill="1" applyBorder="1" applyAlignment="1">
      <alignment horizontal="center" vertical="center"/>
    </xf>
    <xf numFmtId="2" fontId="16" fillId="0" borderId="32" xfId="0" applyNumberFormat="1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center" vertical="center"/>
    </xf>
    <xf numFmtId="2" fontId="15" fillId="0" borderId="55" xfId="0" applyNumberFormat="1" applyFont="1" applyFill="1" applyBorder="1" applyAlignment="1">
      <alignment horizontal="center" vertical="center"/>
    </xf>
    <xf numFmtId="0" fontId="10" fillId="0" borderId="56" xfId="0" applyFont="1" applyFill="1" applyBorder="1" applyAlignment="1">
      <alignment horizontal="center" vertical="center"/>
    </xf>
    <xf numFmtId="0" fontId="10" fillId="0" borderId="57" xfId="0" applyFont="1" applyFill="1" applyBorder="1" applyAlignment="1">
      <alignment horizontal="center" vertical="center"/>
    </xf>
    <xf numFmtId="0" fontId="10" fillId="0" borderId="58" xfId="0" applyFont="1" applyFill="1" applyBorder="1" applyAlignment="1">
      <alignment horizontal="left" vertical="center"/>
    </xf>
    <xf numFmtId="0" fontId="10" fillId="0" borderId="59" xfId="0" applyFont="1" applyFill="1" applyBorder="1" applyAlignment="1">
      <alignment horizontal="left" vertical="center"/>
    </xf>
    <xf numFmtId="0" fontId="15" fillId="0" borderId="42" xfId="0" applyFont="1" applyFill="1" applyBorder="1" applyAlignment="1">
      <alignment vertical="center"/>
    </xf>
    <xf numFmtId="2" fontId="15" fillId="0" borderId="43" xfId="0" applyNumberFormat="1" applyFont="1" applyFill="1" applyBorder="1" applyAlignment="1">
      <alignment horizontal="center" vertical="center"/>
    </xf>
    <xf numFmtId="2" fontId="15" fillId="0" borderId="63" xfId="0" applyNumberFormat="1" applyFont="1" applyFill="1" applyBorder="1" applyAlignment="1">
      <alignment horizontal="center" vertical="center"/>
    </xf>
    <xf numFmtId="0" fontId="10" fillId="0" borderId="64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center" vertical="center"/>
    </xf>
    <xf numFmtId="0" fontId="15" fillId="0" borderId="67" xfId="0" applyFont="1" applyFill="1" applyBorder="1" applyAlignment="1">
      <alignment horizontal="center" vertical="center"/>
    </xf>
    <xf numFmtId="2" fontId="15" fillId="0" borderId="32" xfId="0" applyNumberFormat="1" applyFont="1" applyFill="1" applyBorder="1" applyAlignment="1">
      <alignment horizontal="center" vertical="center"/>
    </xf>
    <xf numFmtId="0" fontId="15" fillId="0" borderId="68" xfId="0" applyFont="1" applyFill="1" applyBorder="1" applyAlignment="1">
      <alignment horizontal="center" vertical="center"/>
    </xf>
    <xf numFmtId="2" fontId="15" fillId="0" borderId="69" xfId="0" applyNumberFormat="1" applyFont="1" applyFill="1" applyBorder="1" applyAlignment="1">
      <alignment horizontal="center" vertical="center"/>
    </xf>
    <xf numFmtId="0" fontId="10" fillId="0" borderId="7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17" fillId="0" borderId="73" xfId="0" applyFont="1" applyFill="1" applyBorder="1"/>
    <xf numFmtId="0" fontId="15" fillId="0" borderId="74" xfId="0" applyFont="1" applyFill="1" applyBorder="1" applyAlignment="1">
      <alignment vertical="center"/>
    </xf>
    <xf numFmtId="0" fontId="15" fillId="0" borderId="73" xfId="0" applyFont="1" applyFill="1" applyBorder="1" applyAlignment="1">
      <alignment horizontal="center" vertical="center"/>
    </xf>
    <xf numFmtId="0" fontId="15" fillId="0" borderId="75" xfId="0" applyFont="1" applyFill="1" applyBorder="1" applyAlignment="1">
      <alignment horizontal="center" vertical="center"/>
    </xf>
    <xf numFmtId="2" fontId="15" fillId="0" borderId="76" xfId="0" applyNumberFormat="1" applyFont="1" applyFill="1" applyBorder="1" applyAlignment="1">
      <alignment horizontal="center" vertical="center"/>
    </xf>
    <xf numFmtId="0" fontId="10" fillId="0" borderId="77" xfId="0" applyFont="1" applyFill="1" applyBorder="1" applyAlignment="1">
      <alignment horizontal="center" vertical="center"/>
    </xf>
    <xf numFmtId="0" fontId="10" fillId="0" borderId="78" xfId="0" applyFont="1" applyFill="1" applyBorder="1" applyAlignment="1">
      <alignment horizontal="center" vertical="center"/>
    </xf>
    <xf numFmtId="0" fontId="15" fillId="0" borderId="72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left" vertical="center"/>
    </xf>
    <xf numFmtId="0" fontId="10" fillId="0" borderId="2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7" fillId="0" borderId="25" xfId="0" applyFont="1" applyFill="1" applyBorder="1" applyAlignment="1">
      <alignment vertical="center"/>
    </xf>
    <xf numFmtId="2" fontId="18" fillId="0" borderId="32" xfId="0" applyNumberFormat="1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vertical="center"/>
    </xf>
    <xf numFmtId="2" fontId="15" fillId="0" borderId="8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83" xfId="0" applyFont="1" applyFill="1" applyBorder="1" applyAlignment="1">
      <alignment horizontal="left" vertical="center"/>
    </xf>
    <xf numFmtId="0" fontId="15" fillId="0" borderId="49" xfId="0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left" vertical="center"/>
    </xf>
    <xf numFmtId="0" fontId="10" fillId="0" borderId="51" xfId="0" applyFont="1" applyFill="1" applyBorder="1" applyAlignment="1">
      <alignment vertical="center"/>
    </xf>
    <xf numFmtId="0" fontId="10" fillId="0" borderId="72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9" fillId="0" borderId="0" xfId="0" applyFont="1"/>
    <xf numFmtId="0" fontId="22" fillId="0" borderId="0" xfId="0" applyFont="1" applyAlignment="1">
      <alignment horizontal="centerContinuous"/>
    </xf>
    <xf numFmtId="0" fontId="23" fillId="0" borderId="0" xfId="0" applyFont="1"/>
    <xf numFmtId="0" fontId="24" fillId="0" borderId="0" xfId="0" applyFont="1"/>
    <xf numFmtId="0" fontId="7" fillId="0" borderId="0" xfId="0" applyFont="1"/>
    <xf numFmtId="0" fontId="2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8" fillId="0" borderId="0" xfId="0" applyFont="1"/>
    <xf numFmtId="14" fontId="18" fillId="0" borderId="0" xfId="0" applyNumberFormat="1" applyFont="1" applyAlignment="1">
      <alignment horizontal="left"/>
    </xf>
    <xf numFmtId="0" fontId="18" fillId="0" borderId="0" xfId="0" applyFont="1" applyAlignment="1">
      <alignment horizontal="centerContinuous"/>
    </xf>
    <xf numFmtId="0" fontId="24" fillId="0" borderId="0" xfId="0" applyFont="1" applyBorder="1"/>
    <xf numFmtId="0" fontId="24" fillId="0" borderId="87" xfId="0" applyFont="1" applyBorder="1"/>
    <xf numFmtId="0" fontId="23" fillId="0" borderId="0" xfId="0" applyFont="1" applyBorder="1" applyAlignment="1">
      <alignment horizontal="centerContinuous"/>
    </xf>
    <xf numFmtId="0" fontId="1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27" fillId="0" borderId="0" xfId="0" applyFont="1"/>
    <xf numFmtId="0" fontId="16" fillId="0" borderId="0" xfId="0" applyFont="1" applyAlignment="1">
      <alignment horizontal="centerContinuous"/>
    </xf>
    <xf numFmtId="0" fontId="28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2" fontId="2" fillId="0" borderId="2" xfId="0" applyNumberFormat="1" applyFont="1" applyBorder="1"/>
    <xf numFmtId="2" fontId="2" fillId="0" borderId="1" xfId="0" applyNumberFormat="1" applyFont="1" applyBorder="1"/>
    <xf numFmtId="2" fontId="2" fillId="2" borderId="2" xfId="0" applyNumberFormat="1" applyFont="1" applyFill="1" applyBorder="1"/>
    <xf numFmtId="2" fontId="3" fillId="0" borderId="2" xfId="0" applyNumberFormat="1" applyFont="1" applyBorder="1"/>
    <xf numFmtId="2" fontId="3" fillId="0" borderId="1" xfId="0" applyNumberFormat="1" applyFont="1" applyBorder="1"/>
    <xf numFmtId="0" fontId="4" fillId="7" borderId="1" xfId="0" applyFont="1" applyFill="1" applyBorder="1"/>
    <xf numFmtId="0" fontId="4" fillId="8" borderId="1" xfId="0" applyFont="1" applyFill="1" applyBorder="1"/>
    <xf numFmtId="0" fontId="2" fillId="4" borderId="0" xfId="0" applyFont="1" applyFill="1" applyBorder="1" applyAlignment="1">
      <alignment horizontal="center"/>
    </xf>
    <xf numFmtId="0" fontId="3" fillId="0" borderId="0" xfId="0" applyFont="1" applyAlignment="1"/>
    <xf numFmtId="0" fontId="4" fillId="4" borderId="0" xfId="0" applyFont="1" applyFill="1" applyBorder="1"/>
    <xf numFmtId="2" fontId="29" fillId="4" borderId="0" xfId="0" applyNumberFormat="1" applyFont="1" applyFill="1" applyBorder="1" applyAlignment="1">
      <alignment horizontal="right" vertical="center"/>
    </xf>
    <xf numFmtId="2" fontId="2" fillId="4" borderId="0" xfId="0" applyNumberFormat="1" applyFont="1" applyFill="1" applyBorder="1" applyAlignment="1">
      <alignment horizontal="center" vertical="center"/>
    </xf>
    <xf numFmtId="0" fontId="4" fillId="4" borderId="0" xfId="0" applyFont="1" applyFill="1"/>
    <xf numFmtId="2" fontId="29" fillId="4" borderId="88" xfId="0" applyNumberFormat="1" applyFont="1" applyFill="1" applyBorder="1" applyAlignment="1">
      <alignment horizontal="right" vertical="center"/>
    </xf>
    <xf numFmtId="0" fontId="4" fillId="4" borderId="88" xfId="0" applyFont="1" applyFill="1" applyBorder="1"/>
    <xf numFmtId="2" fontId="2" fillId="4" borderId="88" xfId="0" applyNumberFormat="1" applyFont="1" applyFill="1" applyBorder="1" applyAlignment="1">
      <alignment horizontal="center" vertical="center"/>
    </xf>
    <xf numFmtId="0" fontId="2" fillId="0" borderId="0" xfId="0" applyFont="1" applyBorder="1" applyAlignment="1"/>
    <xf numFmtId="0" fontId="10" fillId="4" borderId="88" xfId="0" applyFont="1" applyFill="1" applyBorder="1" applyAlignment="1">
      <alignment horizontal="center" vertical="center"/>
    </xf>
    <xf numFmtId="0" fontId="10" fillId="4" borderId="88" xfId="0" applyNumberFormat="1" applyFont="1" applyFill="1" applyBorder="1" applyAlignment="1">
      <alignment horizontal="center" vertical="center"/>
    </xf>
    <xf numFmtId="2" fontId="10" fillId="4" borderId="88" xfId="0" applyNumberFormat="1" applyFont="1" applyFill="1" applyBorder="1" applyAlignment="1">
      <alignment horizontal="center" vertical="center"/>
    </xf>
    <xf numFmtId="0" fontId="0" fillId="4" borderId="88" xfId="0" applyFill="1" applyBorder="1"/>
    <xf numFmtId="0" fontId="1" fillId="3" borderId="5" xfId="0" applyFont="1" applyFill="1" applyBorder="1" applyAlignment="1">
      <alignment vertical="center" wrapText="1"/>
    </xf>
    <xf numFmtId="0" fontId="23" fillId="7" borderId="1" xfId="0" applyFont="1" applyFill="1" applyBorder="1"/>
    <xf numFmtId="0" fontId="23" fillId="8" borderId="1" xfId="0" applyFont="1" applyFill="1" applyBorder="1"/>
    <xf numFmtId="0" fontId="23" fillId="7" borderId="1" xfId="0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3" borderId="17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23" fillId="7" borderId="2" xfId="0" applyFont="1" applyFill="1" applyBorder="1"/>
    <xf numFmtId="0" fontId="4" fillId="7" borderId="2" xfId="0" applyFont="1" applyFill="1" applyBorder="1"/>
    <xf numFmtId="0" fontId="4" fillId="8" borderId="2" xfId="0" applyFont="1" applyFill="1" applyBorder="1"/>
    <xf numFmtId="2" fontId="10" fillId="0" borderId="2" xfId="0" applyNumberFormat="1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93" xfId="0" applyFont="1" applyFill="1" applyBorder="1" applyAlignment="1">
      <alignment horizontal="center" vertical="center"/>
    </xf>
    <xf numFmtId="0" fontId="10" fillId="2" borderId="95" xfId="0" applyFont="1" applyFill="1" applyBorder="1" applyAlignment="1">
      <alignment horizontal="center" vertical="center"/>
    </xf>
    <xf numFmtId="0" fontId="10" fillId="2" borderId="96" xfId="0" applyFont="1" applyFill="1" applyBorder="1" applyAlignment="1">
      <alignment horizontal="center" vertical="center"/>
    </xf>
    <xf numFmtId="0" fontId="11" fillId="2" borderId="93" xfId="0" applyFont="1" applyFill="1" applyBorder="1" applyAlignment="1">
      <alignment horizontal="center" vertical="center"/>
    </xf>
    <xf numFmtId="0" fontId="11" fillId="2" borderId="94" xfId="0" applyFont="1" applyFill="1" applyBorder="1" applyAlignment="1">
      <alignment horizontal="center" vertical="center"/>
    </xf>
    <xf numFmtId="0" fontId="10" fillId="2" borderId="9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1" fillId="2" borderId="90" xfId="0" applyFont="1" applyFill="1" applyBorder="1" applyAlignment="1">
      <alignment horizontal="center" vertical="center"/>
    </xf>
    <xf numFmtId="0" fontId="10" fillId="0" borderId="90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1" fontId="11" fillId="7" borderId="2" xfId="0" applyNumberFormat="1" applyFont="1" applyFill="1" applyBorder="1" applyAlignment="1">
      <alignment horizontal="right" vertical="center"/>
    </xf>
    <xf numFmtId="0" fontId="10" fillId="0" borderId="2" xfId="0" applyFont="1" applyBorder="1"/>
    <xf numFmtId="0" fontId="4" fillId="2" borderId="2" xfId="0" applyFont="1" applyFill="1" applyBorder="1"/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1" xfId="0" applyFont="1" applyFill="1" applyBorder="1"/>
    <xf numFmtId="2" fontId="10" fillId="2" borderId="2" xfId="0" applyNumberFormat="1" applyFont="1" applyFill="1" applyBorder="1" applyAlignment="1">
      <alignment horizontal="right" vertical="center"/>
    </xf>
    <xf numFmtId="0" fontId="10" fillId="2" borderId="1" xfId="0" applyFont="1" applyFill="1" applyBorder="1"/>
    <xf numFmtId="0" fontId="23" fillId="2" borderId="1" xfId="0" applyFont="1" applyFill="1" applyBorder="1"/>
    <xf numFmtId="2" fontId="10" fillId="0" borderId="1" xfId="0" applyNumberFormat="1" applyFont="1" applyBorder="1" applyAlignment="1">
      <alignment horizontal="right" vertical="center"/>
    </xf>
    <xf numFmtId="2" fontId="10" fillId="2" borderId="1" xfId="0" applyNumberFormat="1" applyFont="1" applyFill="1" applyBorder="1" applyAlignment="1">
      <alignment horizontal="right" vertical="center"/>
    </xf>
    <xf numFmtId="2" fontId="10" fillId="2" borderId="1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1" fillId="0" borderId="0" xfId="0" applyFont="1" applyBorder="1"/>
    <xf numFmtId="0" fontId="10" fillId="2" borderId="5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right" vertical="center"/>
    </xf>
    <xf numFmtId="2" fontId="10" fillId="0" borderId="2" xfId="0" applyNumberFormat="1" applyFont="1" applyBorder="1" applyAlignment="1">
      <alignment horizontal="right" vertical="center"/>
    </xf>
    <xf numFmtId="1" fontId="10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2" fontId="10" fillId="0" borderId="0" xfId="0" applyNumberFormat="1" applyFont="1" applyBorder="1" applyAlignment="1">
      <alignment horizontal="right" vertical="center"/>
    </xf>
    <xf numFmtId="0" fontId="23" fillId="7" borderId="0" xfId="0" applyFont="1" applyFill="1" applyBorder="1"/>
    <xf numFmtId="2" fontId="10" fillId="4" borderId="88" xfId="0" applyNumberFormat="1" applyFont="1" applyFill="1" applyBorder="1" applyAlignment="1">
      <alignment horizontal="right" vertical="center"/>
    </xf>
    <xf numFmtId="2" fontId="10" fillId="4" borderId="0" xfId="0" applyNumberFormat="1" applyFont="1" applyFill="1" applyBorder="1" applyAlignment="1">
      <alignment horizontal="right" vertical="center"/>
    </xf>
    <xf numFmtId="0" fontId="0" fillId="4" borderId="88" xfId="0" applyFont="1" applyFill="1" applyBorder="1"/>
    <xf numFmtId="1" fontId="10" fillId="4" borderId="0" xfId="0" applyNumberFormat="1" applyFont="1" applyFill="1" applyBorder="1" applyAlignment="1">
      <alignment horizontal="right" vertical="center"/>
    </xf>
    <xf numFmtId="2" fontId="2" fillId="4" borderId="88" xfId="0" applyNumberFormat="1" applyFont="1" applyFill="1" applyBorder="1" applyAlignment="1">
      <alignment horizontal="right" vertical="center"/>
    </xf>
    <xf numFmtId="0" fontId="1" fillId="4" borderId="88" xfId="0" applyFont="1" applyFill="1" applyBorder="1"/>
    <xf numFmtId="0" fontId="23" fillId="4" borderId="0" xfId="0" applyFont="1" applyFill="1" applyBorder="1"/>
    <xf numFmtId="1" fontId="11" fillId="4" borderId="0" xfId="0" applyNumberFormat="1" applyFont="1" applyFill="1" applyBorder="1" applyAlignment="1">
      <alignment horizontal="right" vertical="center"/>
    </xf>
    <xf numFmtId="0" fontId="1" fillId="4" borderId="0" xfId="0" applyFont="1" applyFill="1" applyBorder="1"/>
    <xf numFmtId="0" fontId="10" fillId="4" borderId="0" xfId="0" applyFont="1" applyFill="1" applyBorder="1"/>
    <xf numFmtId="0" fontId="0" fillId="4" borderId="0" xfId="0" applyFont="1" applyFill="1" applyBorder="1"/>
    <xf numFmtId="2" fontId="2" fillId="4" borderId="0" xfId="0" applyNumberFormat="1" applyFont="1" applyFill="1" applyBorder="1" applyAlignment="1">
      <alignment horizontal="right" vertical="center"/>
    </xf>
    <xf numFmtId="0" fontId="23" fillId="4" borderId="88" xfId="0" applyFont="1" applyFill="1" applyBorder="1"/>
    <xf numFmtId="0" fontId="2" fillId="4" borderId="0" xfId="0" applyFont="1" applyFill="1" applyBorder="1"/>
    <xf numFmtId="0" fontId="30" fillId="0" borderId="0" xfId="0" applyFont="1"/>
    <xf numFmtId="0" fontId="31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1" fillId="0" borderId="0" xfId="0" applyFont="1"/>
    <xf numFmtId="0" fontId="3" fillId="0" borderId="0" xfId="0" applyFont="1" applyAlignment="1">
      <alignment horizontal="left"/>
    </xf>
    <xf numFmtId="0" fontId="32" fillId="0" borderId="0" xfId="0" applyFont="1"/>
    <xf numFmtId="0" fontId="2" fillId="0" borderId="1" xfId="0" applyFont="1" applyBorder="1"/>
    <xf numFmtId="0" fontId="2" fillId="0" borderId="0" xfId="0" applyFont="1" applyBorder="1"/>
    <xf numFmtId="0" fontId="1" fillId="4" borderId="0" xfId="0" applyFont="1" applyFill="1"/>
    <xf numFmtId="0" fontId="2" fillId="4" borderId="88" xfId="0" applyFont="1" applyFill="1" applyBorder="1"/>
    <xf numFmtId="0" fontId="33" fillId="0" borderId="0" xfId="0" applyFont="1" applyAlignment="1">
      <alignment horizontal="centerContinuous"/>
    </xf>
    <xf numFmtId="0" fontId="33" fillId="0" borderId="0" xfId="0" applyFont="1"/>
    <xf numFmtId="0" fontId="15" fillId="10" borderId="22" xfId="0" applyFont="1" applyFill="1" applyBorder="1" applyAlignment="1">
      <alignment vertical="top" wrapText="1"/>
    </xf>
    <xf numFmtId="0" fontId="15" fillId="10" borderId="24" xfId="0" applyFont="1" applyFill="1" applyBorder="1" applyAlignment="1">
      <alignment vertical="top" wrapText="1"/>
    </xf>
    <xf numFmtId="0" fontId="34" fillId="9" borderId="86" xfId="0" applyFont="1" applyFill="1" applyBorder="1" applyAlignment="1">
      <alignment horizontal="centerContinuous" vertical="center" wrapText="1"/>
    </xf>
    <xf numFmtId="0" fontId="34" fillId="9" borderId="85" xfId="0" applyFont="1" applyFill="1" applyBorder="1" applyAlignment="1">
      <alignment horizontal="centerContinuous" vertical="center" wrapText="1"/>
    </xf>
    <xf numFmtId="0" fontId="34" fillId="9" borderId="85" xfId="0" applyFont="1" applyFill="1" applyBorder="1" applyAlignment="1">
      <alignment horizontal="centerContinuous" vertical="center"/>
    </xf>
    <xf numFmtId="0" fontId="34" fillId="9" borderId="84" xfId="0" applyFont="1" applyFill="1" applyBorder="1" applyAlignment="1">
      <alignment horizontal="centerContinuous" vertical="center"/>
    </xf>
    <xf numFmtId="0" fontId="34" fillId="9" borderId="21" xfId="0" applyFont="1" applyFill="1" applyBorder="1" applyAlignment="1">
      <alignment horizontal="centerContinuous" vertical="center"/>
    </xf>
    <xf numFmtId="0" fontId="34" fillId="9" borderId="19" xfId="0" applyFont="1" applyFill="1" applyBorder="1" applyAlignment="1">
      <alignment horizontal="centerContinuous" vertical="center"/>
    </xf>
    <xf numFmtId="14" fontId="1" fillId="0" borderId="0" xfId="0" applyNumberFormat="1" applyFont="1" applyAlignment="1">
      <alignment horizontal="left"/>
    </xf>
    <xf numFmtId="0" fontId="34" fillId="9" borderId="0" xfId="0" applyFont="1" applyFill="1" applyBorder="1" applyAlignment="1">
      <alignment horizontal="centerContinuous" vertical="center"/>
    </xf>
    <xf numFmtId="0" fontId="15" fillId="10" borderId="0" xfId="0" applyFont="1" applyFill="1" applyBorder="1" applyAlignment="1">
      <alignment horizontal="centerContinuous" vertical="center"/>
    </xf>
    <xf numFmtId="0" fontId="15" fillId="12" borderId="0" xfId="0" applyFont="1" applyFill="1" applyBorder="1" applyAlignment="1">
      <alignment vertical="center" textRotation="90"/>
    </xf>
    <xf numFmtId="0" fontId="15" fillId="12" borderId="0" xfId="0" applyFont="1" applyFill="1" applyBorder="1" applyAlignment="1">
      <alignment horizontal="center" textRotation="90"/>
    </xf>
    <xf numFmtId="1" fontId="23" fillId="6" borderId="2" xfId="0" applyNumberFormat="1" applyFont="1" applyFill="1" applyBorder="1"/>
    <xf numFmtId="1" fontId="10" fillId="2" borderId="1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2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2" borderId="90" xfId="0" applyFont="1" applyFill="1" applyBorder="1" applyAlignment="1">
      <alignment horizontal="right" vertical="center"/>
    </xf>
    <xf numFmtId="0" fontId="12" fillId="4" borderId="0" xfId="0" applyFont="1" applyFill="1" applyAlignment="1">
      <alignment horizontal="right"/>
    </xf>
    <xf numFmtId="0" fontId="17" fillId="0" borderId="15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7" fillId="0" borderId="98" xfId="0" applyFont="1" applyFill="1" applyBorder="1" applyAlignment="1">
      <alignment vertical="center"/>
    </xf>
    <xf numFmtId="0" fontId="17" fillId="0" borderId="20" xfId="0" applyFont="1" applyFill="1" applyBorder="1"/>
    <xf numFmtId="0" fontId="17" fillId="0" borderId="15" xfId="0" applyFont="1" applyFill="1" applyBorder="1"/>
    <xf numFmtId="0" fontId="17" fillId="0" borderId="98" xfId="0" applyFont="1" applyFill="1" applyBorder="1"/>
    <xf numFmtId="0" fontId="34" fillId="9" borderId="20" xfId="0" applyFont="1" applyFill="1" applyBorder="1" applyAlignment="1">
      <alignment horizontal="centerContinuous" vertical="center"/>
    </xf>
    <xf numFmtId="0" fontId="34" fillId="9" borderId="97" xfId="0" applyFont="1" applyFill="1" applyBorder="1" applyAlignment="1">
      <alignment horizontal="centerContinuous" vertical="center"/>
    </xf>
    <xf numFmtId="0" fontId="34" fillId="9" borderId="93" xfId="0" applyFont="1" applyFill="1" applyBorder="1" applyAlignment="1">
      <alignment horizontal="centerContinuous" vertical="center"/>
    </xf>
    <xf numFmtId="0" fontId="34" fillId="9" borderId="94" xfId="0" applyFont="1" applyFill="1" applyBorder="1" applyAlignment="1">
      <alignment horizontal="centerContinuous" vertical="center"/>
    </xf>
    <xf numFmtId="0" fontId="34" fillId="9" borderId="95" xfId="0" applyFont="1" applyFill="1" applyBorder="1" applyAlignment="1">
      <alignment horizontal="centerContinuous" vertical="center"/>
    </xf>
    <xf numFmtId="0" fontId="15" fillId="0" borderId="103" xfId="0" applyFont="1" applyFill="1" applyBorder="1" applyAlignment="1">
      <alignment horizontal="center" vertical="center"/>
    </xf>
    <xf numFmtId="0" fontId="15" fillId="0" borderId="32" xfId="0" applyFont="1" applyFill="1" applyBorder="1" applyAlignment="1">
      <alignment horizontal="center" vertical="center"/>
    </xf>
    <xf numFmtId="0" fontId="15" fillId="0" borderId="67" xfId="0" applyFont="1" applyFill="1" applyBorder="1" applyAlignment="1">
      <alignment vertical="center"/>
    </xf>
    <xf numFmtId="0" fontId="15" fillId="10" borderId="104" xfId="0" applyFont="1" applyFill="1" applyBorder="1" applyAlignment="1">
      <alignment horizontal="center" vertical="center" wrapText="1"/>
    </xf>
    <xf numFmtId="0" fontId="15" fillId="10" borderId="105" xfId="0" applyFont="1" applyFill="1" applyBorder="1" applyAlignment="1">
      <alignment horizontal="center" vertical="center"/>
    </xf>
    <xf numFmtId="0" fontId="15" fillId="10" borderId="106" xfId="0" applyFont="1" applyFill="1" applyBorder="1" applyAlignment="1">
      <alignment horizontal="center" vertical="center"/>
    </xf>
    <xf numFmtId="0" fontId="15" fillId="10" borderId="107" xfId="0" applyFont="1" applyFill="1" applyBorder="1" applyAlignment="1">
      <alignment horizontal="center" vertical="center"/>
    </xf>
    <xf numFmtId="0" fontId="15" fillId="10" borderId="108" xfId="0" applyFont="1" applyFill="1" applyBorder="1" applyAlignment="1">
      <alignment horizontal="center" vertical="center"/>
    </xf>
    <xf numFmtId="0" fontId="15" fillId="10" borderId="97" xfId="0" applyFont="1" applyFill="1" applyBorder="1" applyAlignment="1">
      <alignment horizontal="centerContinuous" vertical="center"/>
    </xf>
    <xf numFmtId="0" fontId="15" fillId="10" borderId="109" xfId="0" applyFont="1" applyFill="1" applyBorder="1" applyAlignment="1">
      <alignment horizontal="centerContinuous" vertical="center"/>
    </xf>
    <xf numFmtId="0" fontId="15" fillId="10" borderId="110" xfId="0" applyFont="1" applyFill="1" applyBorder="1" applyAlignment="1">
      <alignment horizontal="centerContinuous" vertical="center"/>
    </xf>
    <xf numFmtId="0" fontId="15" fillId="10" borderId="96" xfId="0" applyFont="1" applyFill="1" applyBorder="1" applyAlignment="1">
      <alignment horizontal="centerContinuous" vertical="center"/>
    </xf>
    <xf numFmtId="0" fontId="15" fillId="10" borderId="95" xfId="0" applyFont="1" applyFill="1" applyBorder="1" applyAlignment="1">
      <alignment horizontal="centerContinuous" vertical="center"/>
    </xf>
    <xf numFmtId="2" fontId="10" fillId="4" borderId="2" xfId="0" applyNumberFormat="1" applyFont="1" applyFill="1" applyBorder="1" applyAlignment="1">
      <alignment horizontal="right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9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3" fillId="2" borderId="2" xfId="0" applyFont="1" applyFill="1" applyBorder="1"/>
    <xf numFmtId="1" fontId="11" fillId="2" borderId="2" xfId="0" applyNumberFormat="1" applyFont="1" applyFill="1" applyBorder="1" applyAlignment="1">
      <alignment horizontal="right" vertical="center"/>
    </xf>
    <xf numFmtId="2" fontId="10" fillId="4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/>
    <xf numFmtId="0" fontId="0" fillId="0" borderId="0" xfId="0" applyBorder="1" applyAlignment="1">
      <alignment horizontal="center" vertical="center"/>
    </xf>
    <xf numFmtId="0" fontId="1" fillId="3" borderId="9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0" fillId="0" borderId="1" xfId="0" applyBorder="1" applyAlignment="1">
      <alignment horizontal="right"/>
    </xf>
    <xf numFmtId="0" fontId="2" fillId="2" borderId="2" xfId="0" applyFont="1" applyFill="1" applyBorder="1" applyAlignment="1"/>
    <xf numFmtId="0" fontId="5" fillId="2" borderId="1" xfId="0" applyFont="1" applyFill="1" applyBorder="1" applyAlignment="1">
      <alignment horizontal="center"/>
    </xf>
    <xf numFmtId="0" fontId="16" fillId="2" borderId="1" xfId="0" applyFont="1" applyFill="1" applyBorder="1"/>
    <xf numFmtId="0" fontId="38" fillId="4" borderId="0" xfId="0" applyFont="1" applyFill="1" applyBorder="1"/>
    <xf numFmtId="14" fontId="19" fillId="4" borderId="0" xfId="0" applyNumberFormat="1" applyFont="1" applyFill="1" applyBorder="1"/>
    <xf numFmtId="0" fontId="3" fillId="4" borderId="0" xfId="0" applyFont="1" applyFill="1" applyBorder="1"/>
    <xf numFmtId="0" fontId="15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16" fillId="0" borderId="0" xfId="0" applyFont="1"/>
    <xf numFmtId="0" fontId="29" fillId="0" borderId="0" xfId="0" applyFont="1" applyAlignment="1"/>
    <xf numFmtId="0" fontId="2" fillId="0" borderId="0" xfId="0" applyFont="1" applyAlignment="1">
      <alignment horizontal="center"/>
    </xf>
    <xf numFmtId="0" fontId="3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/>
    </xf>
    <xf numFmtId="0" fontId="37" fillId="0" borderId="1" xfId="0" applyFont="1" applyBorder="1"/>
    <xf numFmtId="0" fontId="3" fillId="0" borderId="1" xfId="0" applyFont="1" applyBorder="1" applyAlignment="1">
      <alignment horizontal="center"/>
    </xf>
    <xf numFmtId="49" fontId="37" fillId="0" borderId="1" xfId="0" applyNumberFormat="1" applyFont="1" applyBorder="1"/>
    <xf numFmtId="0" fontId="39" fillId="0" borderId="8" xfId="0" applyFont="1" applyBorder="1" applyAlignment="1">
      <alignment horizontal="center"/>
    </xf>
    <xf numFmtId="49" fontId="39" fillId="0" borderId="8" xfId="0" applyNumberFormat="1" applyFont="1" applyBorder="1" applyAlignment="1">
      <alignment horizontal="center"/>
    </xf>
    <xf numFmtId="0" fontId="10" fillId="2" borderId="89" xfId="0" applyFont="1" applyFill="1" applyBorder="1" applyAlignment="1">
      <alignment horizontal="center" vertical="center"/>
    </xf>
    <xf numFmtId="0" fontId="10" fillId="2" borderId="111" xfId="0" applyFont="1" applyFill="1" applyBorder="1" applyAlignment="1">
      <alignment horizontal="center" vertical="center"/>
    </xf>
    <xf numFmtId="0" fontId="10" fillId="2" borderId="112" xfId="0" applyFont="1" applyFill="1" applyBorder="1" applyAlignment="1">
      <alignment horizontal="center" vertical="center"/>
    </xf>
    <xf numFmtId="0" fontId="10" fillId="2" borderId="113" xfId="0" applyFont="1" applyFill="1" applyBorder="1" applyAlignment="1">
      <alignment horizontal="center" vertical="center"/>
    </xf>
    <xf numFmtId="2" fontId="10" fillId="0" borderId="8" xfId="0" applyNumberFormat="1" applyFont="1" applyBorder="1" applyAlignment="1">
      <alignment horizontal="right" vertical="center"/>
    </xf>
    <xf numFmtId="0" fontId="40" fillId="0" borderId="90" xfId="0" applyFont="1" applyBorder="1" applyAlignment="1">
      <alignment horizontal="center"/>
    </xf>
    <xf numFmtId="0" fontId="1" fillId="3" borderId="9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2" fillId="4" borderId="0" xfId="0" applyFont="1" applyFill="1"/>
    <xf numFmtId="0" fontId="0" fillId="4" borderId="0" xfId="0" applyFont="1" applyFill="1" applyBorder="1" applyAlignment="1">
      <alignment horizontal="right"/>
    </xf>
    <xf numFmtId="0" fontId="4" fillId="4" borderId="0" xfId="0" applyFont="1" applyFill="1" applyBorder="1" applyAlignment="1">
      <alignment horizontal="right"/>
    </xf>
    <xf numFmtId="0" fontId="37" fillId="0" borderId="0" xfId="0" applyFont="1" applyBorder="1"/>
    <xf numFmtId="0" fontId="23" fillId="2" borderId="0" xfId="0" applyFont="1" applyFill="1" applyBorder="1"/>
    <xf numFmtId="1" fontId="23" fillId="4" borderId="88" xfId="0" applyNumberFormat="1" applyFont="1" applyFill="1" applyBorder="1"/>
    <xf numFmtId="1" fontId="10" fillId="4" borderId="88" xfId="0" applyNumberFormat="1" applyFont="1" applyFill="1" applyBorder="1" applyAlignment="1">
      <alignment horizontal="right" vertical="center"/>
    </xf>
    <xf numFmtId="0" fontId="10" fillId="4" borderId="88" xfId="0" applyFont="1" applyFill="1" applyBorder="1"/>
    <xf numFmtId="2" fontId="10" fillId="0" borderId="0" xfId="0" applyNumberFormat="1" applyFont="1" applyBorder="1" applyAlignment="1">
      <alignment horizontal="center" vertical="center"/>
    </xf>
    <xf numFmtId="14" fontId="10" fillId="4" borderId="0" xfId="0" applyNumberFormat="1" applyFont="1" applyFill="1" applyBorder="1" applyAlignment="1">
      <alignment vertical="center"/>
    </xf>
    <xf numFmtId="0" fontId="10" fillId="2" borderId="16" xfId="0" applyFont="1" applyFill="1" applyBorder="1" applyAlignment="1">
      <alignment horizontal="center" vertical="center"/>
    </xf>
    <xf numFmtId="0" fontId="37" fillId="0" borderId="2" xfId="0" applyFont="1" applyBorder="1"/>
    <xf numFmtId="0" fontId="2" fillId="0" borderId="2" xfId="0" applyFont="1" applyBorder="1"/>
    <xf numFmtId="14" fontId="20" fillId="4" borderId="0" xfId="0" applyNumberFormat="1" applyFont="1" applyFill="1" applyBorder="1" applyAlignment="1">
      <alignment horizontal="center"/>
    </xf>
    <xf numFmtId="165" fontId="10" fillId="4" borderId="0" xfId="0" applyNumberFormat="1" applyFont="1" applyFill="1" applyBorder="1" applyAlignment="1">
      <alignment vertical="center"/>
    </xf>
    <xf numFmtId="14" fontId="20" fillId="4" borderId="0" xfId="0" applyNumberFormat="1" applyFont="1" applyFill="1" applyBorder="1" applyAlignment="1">
      <alignment vertical="center"/>
    </xf>
    <xf numFmtId="0" fontId="10" fillId="4" borderId="0" xfId="0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33" fillId="0" borderId="0" xfId="0" applyFont="1" applyBorder="1"/>
    <xf numFmtId="0" fontId="33" fillId="0" borderId="0" xfId="0" applyFont="1" applyBorder="1" applyAlignment="1">
      <alignment horizontal="centerContinuous"/>
    </xf>
    <xf numFmtId="0" fontId="3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Continuous"/>
    </xf>
    <xf numFmtId="0" fontId="33" fillId="0" borderId="11" xfId="0" applyFont="1" applyBorder="1"/>
    <xf numFmtId="0" fontId="33" fillId="0" borderId="11" xfId="0" applyFont="1" applyBorder="1" applyAlignment="1">
      <alignment horizontal="centerContinuous"/>
    </xf>
    <xf numFmtId="0" fontId="5" fillId="0" borderId="11" xfId="0" applyFont="1" applyBorder="1" applyAlignment="1">
      <alignment horizontal="centerContinuous"/>
    </xf>
    <xf numFmtId="0" fontId="0" fillId="13" borderId="0" xfId="0" applyFill="1"/>
    <xf numFmtId="0" fontId="0" fillId="13" borderId="2" xfId="0" applyFill="1" applyBorder="1"/>
    <xf numFmtId="2" fontId="1" fillId="13" borderId="2" xfId="0" applyNumberFormat="1" applyFont="1" applyFill="1" applyBorder="1"/>
    <xf numFmtId="2" fontId="2" fillId="13" borderId="2" xfId="0" applyNumberFormat="1" applyFont="1" applyFill="1" applyBorder="1"/>
    <xf numFmtId="2" fontId="3" fillId="13" borderId="2" xfId="0" applyNumberFormat="1" applyFont="1" applyFill="1" applyBorder="1"/>
    <xf numFmtId="2" fontId="3" fillId="13" borderId="1" xfId="0" applyNumberFormat="1" applyFont="1" applyFill="1" applyBorder="1"/>
    <xf numFmtId="2" fontId="1" fillId="13" borderId="1" xfId="0" applyNumberFormat="1" applyFont="1" applyFill="1" applyBorder="1"/>
    <xf numFmtId="0" fontId="0" fillId="13" borderId="1" xfId="0" applyFill="1" applyBorder="1"/>
    <xf numFmtId="2" fontId="2" fillId="13" borderId="1" xfId="0" applyNumberFormat="1" applyFont="1" applyFill="1" applyBorder="1"/>
    <xf numFmtId="2" fontId="1" fillId="13" borderId="7" xfId="0" applyNumberFormat="1" applyFont="1" applyFill="1" applyBorder="1"/>
    <xf numFmtId="0" fontId="3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89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4" fontId="10" fillId="4" borderId="0" xfId="0" applyNumberFormat="1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20" fillId="4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5" fillId="0" borderId="52" xfId="0" applyFont="1" applyFill="1" applyBorder="1" applyAlignment="1">
      <alignment horizontal="center" vertical="center"/>
    </xf>
    <xf numFmtId="0" fontId="15" fillId="0" borderId="42" xfId="0" applyFont="1" applyFill="1" applyBorder="1" applyAlignment="1">
      <alignment horizontal="center" vertical="center"/>
    </xf>
    <xf numFmtId="0" fontId="10" fillId="0" borderId="71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10" fillId="0" borderId="48" xfId="0" applyFont="1" applyFill="1" applyBorder="1" applyAlignment="1">
      <alignment horizontal="left" vertical="center"/>
    </xf>
    <xf numFmtId="0" fontId="10" fillId="0" borderId="47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horizontal="left" vertical="center"/>
    </xf>
    <xf numFmtId="0" fontId="10" fillId="0" borderId="39" xfId="0" applyFont="1" applyFill="1" applyBorder="1" applyAlignment="1">
      <alignment horizontal="left" vertical="center"/>
    </xf>
    <xf numFmtId="0" fontId="10" fillId="0" borderId="29" xfId="0" applyFont="1" applyFill="1" applyBorder="1" applyAlignment="1">
      <alignment horizontal="left" vertical="center"/>
    </xf>
    <xf numFmtId="0" fontId="10" fillId="0" borderId="28" xfId="0" applyFont="1" applyFill="1" applyBorder="1" applyAlignment="1">
      <alignment horizontal="left" vertical="center"/>
    </xf>
    <xf numFmtId="0" fontId="15" fillId="2" borderId="81" xfId="0" applyFont="1" applyFill="1" applyBorder="1" applyAlignment="1">
      <alignment horizontal="center" vertical="center" textRotation="90"/>
    </xf>
    <xf numFmtId="0" fontId="15" fillId="2" borderId="41" xfId="0" applyFont="1" applyFill="1" applyBorder="1" applyAlignment="1">
      <alignment horizontal="center" vertical="center" textRotation="90"/>
    </xf>
    <xf numFmtId="0" fontId="15" fillId="2" borderId="30" xfId="0" applyFont="1" applyFill="1" applyBorder="1" applyAlignment="1">
      <alignment horizontal="center" vertical="center" textRotation="90"/>
    </xf>
    <xf numFmtId="0" fontId="15" fillId="10" borderId="21" xfId="0" applyFont="1" applyFill="1" applyBorder="1" applyAlignment="1">
      <alignment horizontal="center" vertical="center" wrapText="1"/>
    </xf>
    <xf numFmtId="0" fontId="15" fillId="10" borderId="27" xfId="0" applyFont="1" applyFill="1" applyBorder="1" applyAlignment="1">
      <alignment horizontal="center" vertical="center" wrapText="1"/>
    </xf>
    <xf numFmtId="0" fontId="15" fillId="10" borderId="22" xfId="0" applyFont="1" applyFill="1" applyBorder="1" applyAlignment="1">
      <alignment horizontal="center" vertical="center" wrapText="1"/>
    </xf>
    <xf numFmtId="0" fontId="15" fillId="10" borderId="24" xfId="0" applyFont="1" applyFill="1" applyBorder="1" applyAlignment="1">
      <alignment horizontal="center" vertical="center" wrapText="1"/>
    </xf>
    <xf numFmtId="0" fontId="15" fillId="11" borderId="81" xfId="0" applyFont="1" applyFill="1" applyBorder="1" applyAlignment="1">
      <alignment horizontal="center" vertical="center" textRotation="90"/>
    </xf>
    <xf numFmtId="0" fontId="15" fillId="11" borderId="41" xfId="0" applyFont="1" applyFill="1" applyBorder="1" applyAlignment="1">
      <alignment horizontal="center" vertical="center" textRotation="90"/>
    </xf>
    <xf numFmtId="0" fontId="15" fillId="11" borderId="30" xfId="0" applyFont="1" applyFill="1" applyBorder="1" applyAlignment="1">
      <alignment horizontal="center" vertical="center" textRotation="90"/>
    </xf>
    <xf numFmtId="0" fontId="10" fillId="0" borderId="80" xfId="0" applyFont="1" applyFill="1" applyBorder="1" applyAlignment="1">
      <alignment horizontal="left" vertical="center"/>
    </xf>
    <xf numFmtId="0" fontId="10" fillId="0" borderId="79" xfId="0" applyFont="1" applyFill="1" applyBorder="1" applyAlignment="1">
      <alignment horizontal="left" vertical="center"/>
    </xf>
    <xf numFmtId="0" fontId="10" fillId="0" borderId="66" xfId="0" applyFont="1" applyFill="1" applyBorder="1" applyAlignment="1">
      <alignment horizontal="left" vertical="center"/>
    </xf>
    <xf numFmtId="0" fontId="10" fillId="0" borderId="6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/>
    </xf>
    <xf numFmtId="2" fontId="15" fillId="0" borderId="53" xfId="0" applyNumberFormat="1" applyFont="1" applyFill="1" applyBorder="1" applyAlignment="1">
      <alignment horizontal="center" vertical="center"/>
    </xf>
    <xf numFmtId="2" fontId="15" fillId="0" borderId="43" xfId="0" applyNumberFormat="1" applyFont="1" applyFill="1" applyBorder="1" applyAlignment="1">
      <alignment horizontal="center" vertical="center"/>
    </xf>
    <xf numFmtId="0" fontId="15" fillId="10" borderId="91" xfId="0" applyFont="1" applyFill="1" applyBorder="1" applyAlignment="1">
      <alignment horizontal="center" vertical="center"/>
    </xf>
    <xf numFmtId="0" fontId="15" fillId="10" borderId="92" xfId="0" applyFont="1" applyFill="1" applyBorder="1" applyAlignment="1">
      <alignment horizontal="center" vertical="center"/>
    </xf>
    <xf numFmtId="0" fontId="15" fillId="10" borderId="10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6" fillId="12" borderId="91" xfId="0" applyFont="1" applyFill="1" applyBorder="1" applyAlignment="1">
      <alignment horizontal="center" vertical="center" textRotation="90"/>
    </xf>
    <xf numFmtId="0" fontId="16" fillId="12" borderId="92" xfId="0" applyFont="1" applyFill="1" applyBorder="1" applyAlignment="1">
      <alignment horizontal="center" vertical="center" textRotation="90"/>
    </xf>
    <xf numFmtId="0" fontId="16" fillId="12" borderId="99" xfId="0" applyFont="1" applyFill="1" applyBorder="1" applyAlignment="1">
      <alignment horizontal="center" vertical="center" textRotation="90"/>
    </xf>
    <xf numFmtId="0" fontId="16" fillId="12" borderId="100" xfId="0" applyFont="1" applyFill="1" applyBorder="1" applyAlignment="1">
      <alignment horizontal="center" vertical="center" textRotation="90"/>
    </xf>
    <xf numFmtId="0" fontId="16" fillId="12" borderId="101" xfId="0" applyFont="1" applyFill="1" applyBorder="1" applyAlignment="1">
      <alignment horizontal="center" vertical="center" textRotation="90"/>
    </xf>
    <xf numFmtId="0" fontId="16" fillId="12" borderId="102" xfId="0" applyFont="1" applyFill="1" applyBorder="1" applyAlignment="1">
      <alignment horizontal="center" vertical="center" textRotation="90"/>
    </xf>
    <xf numFmtId="0" fontId="16" fillId="12" borderId="10" xfId="0" applyFont="1" applyFill="1" applyBorder="1" applyAlignment="1">
      <alignment horizontal="center" vertical="center" textRotation="90"/>
    </xf>
    <xf numFmtId="0" fontId="16" fillId="12" borderId="12" xfId="0" applyFont="1" applyFill="1" applyBorder="1" applyAlignment="1">
      <alignment horizontal="center" vertical="center" textRotation="90"/>
    </xf>
    <xf numFmtId="0" fontId="2" fillId="0" borderId="0" xfId="0" applyFont="1" applyAlignment="1">
      <alignment horizontal="left"/>
    </xf>
    <xf numFmtId="0" fontId="10" fillId="0" borderId="62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/>
    </xf>
    <xf numFmtId="0" fontId="15" fillId="0" borderId="61" xfId="0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horizontal="center" vertical="center"/>
    </xf>
    <xf numFmtId="0" fontId="15" fillId="0" borderId="60" xfId="0" applyFont="1" applyFill="1" applyBorder="1" applyAlignment="1">
      <alignment horizontal="center" vertical="center"/>
    </xf>
    <xf numFmtId="0" fontId="15" fillId="0" borderId="49" xfId="0" applyFont="1" applyFill="1" applyBorder="1" applyAlignment="1">
      <alignment horizontal="center" vertical="center"/>
    </xf>
    <xf numFmtId="0" fontId="15" fillId="0" borderId="61" xfId="0" applyFont="1" applyFill="1" applyBorder="1" applyAlignment="1">
      <alignment horizontal="left" vertical="center"/>
    </xf>
    <xf numFmtId="0" fontId="15" fillId="0" borderId="50" xfId="0" applyFont="1" applyFill="1" applyBorder="1" applyAlignment="1">
      <alignment horizontal="left" vertical="center"/>
    </xf>
    <xf numFmtId="0" fontId="15" fillId="0" borderId="0" xfId="0" applyFont="1" applyAlignment="1">
      <alignment horizontal="left"/>
    </xf>
    <xf numFmtId="0" fontId="15" fillId="10" borderId="20" xfId="0" applyFont="1" applyFill="1" applyBorder="1" applyAlignment="1">
      <alignment horizontal="center" vertical="center"/>
    </xf>
    <xf numFmtId="0" fontId="15" fillId="10" borderId="98" xfId="0" applyFont="1" applyFill="1" applyBorder="1" applyAlignment="1">
      <alignment horizontal="center" vertical="center"/>
    </xf>
    <xf numFmtId="0" fontId="15" fillId="10" borderId="18" xfId="0" applyFont="1" applyFill="1" applyBorder="1" applyAlignment="1">
      <alignment horizontal="center" vertical="center"/>
    </xf>
    <xf numFmtId="0" fontId="15" fillId="10" borderId="19" xfId="0" applyFont="1" applyFill="1" applyBorder="1" applyAlignment="1">
      <alignment horizontal="center" vertical="center"/>
    </xf>
    <xf numFmtId="0" fontId="15" fillId="10" borderId="29" xfId="0" applyFont="1" applyFill="1" applyBorder="1" applyAlignment="1">
      <alignment horizontal="center" vertical="center"/>
    </xf>
    <xf numFmtId="0" fontId="15" fillId="10" borderId="2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0" fontId="15" fillId="10" borderId="72" xfId="0" applyFont="1" applyFill="1" applyBorder="1" applyAlignment="1">
      <alignment horizontal="center" vertical="center"/>
    </xf>
    <xf numFmtId="0" fontId="15" fillId="10" borderId="23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4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2</xdr:col>
      <xdr:colOff>1066800</xdr:colOff>
      <xdr:row>5</xdr:row>
      <xdr:rowOff>38100</xdr:rowOff>
    </xdr:to>
    <xdr:sp macro="" textlink="">
      <xdr:nvSpPr>
        <xdr:cNvPr id="3" name="Rectangle 2"/>
        <xdr:cNvSpPr/>
      </xdr:nvSpPr>
      <xdr:spPr>
        <a:xfrm>
          <a:off x="19050" y="485775"/>
          <a:ext cx="2209800" cy="647700"/>
        </a:xfrm>
        <a:prstGeom prst="rect">
          <a:avLst/>
        </a:prstGeom>
        <a:blipFill>
          <a:blip xmlns:r="http://schemas.openxmlformats.org/officeDocument/2006/relationships" r:embed="rId1" cstate="print"/>
          <a:stretch>
            <a:fillRect/>
          </a:stretch>
        </a:blipFill>
        <a:ln cmpd="sng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11</xdr:row>
      <xdr:rowOff>133348</xdr:rowOff>
    </xdr:from>
    <xdr:to>
      <xdr:col>8</xdr:col>
      <xdr:colOff>0</xdr:colOff>
      <xdr:row>13</xdr:row>
      <xdr:rowOff>95249</xdr:rowOff>
    </xdr:to>
    <xdr:sp macro="" textlink="">
      <xdr:nvSpPr>
        <xdr:cNvPr id="2" name="Rectangle 1"/>
        <xdr:cNvSpPr/>
      </xdr:nvSpPr>
      <xdr:spPr>
        <a:xfrm>
          <a:off x="1762125" y="2590798"/>
          <a:ext cx="3133725" cy="495301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cmpd="thickThin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fr-FR"/>
        </a:p>
      </xdr:txBody>
    </xdr:sp>
    <xdr:clientData/>
  </xdr:twoCellAnchor>
  <xdr:twoCellAnchor>
    <xdr:from>
      <xdr:col>3</xdr:col>
      <xdr:colOff>495300</xdr:colOff>
      <xdr:row>11</xdr:row>
      <xdr:rowOff>161925</xdr:rowOff>
    </xdr:from>
    <xdr:to>
      <xdr:col>8</xdr:col>
      <xdr:colOff>114300</xdr:colOff>
      <xdr:row>13</xdr:row>
      <xdr:rowOff>47625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781300" y="2257425"/>
          <a:ext cx="34290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ctr" upright="1"/>
        <a:lstStyle/>
        <a:p>
          <a:pPr algn="ctr" rtl="0">
            <a:defRPr sz="1000"/>
          </a:pPr>
          <a:r>
            <a:rPr lang="fr-FR" sz="2400" b="1" i="0" u="none" strike="noStrike" baseline="0">
              <a:solidFill>
                <a:srgbClr val="000000"/>
              </a:solidFill>
              <a:latin typeface="Algerian" pitchFamily="82" charset="0"/>
            </a:rPr>
            <a:t>ATTESTATION </a:t>
          </a:r>
          <a:r>
            <a:rPr lang="fr-FR" sz="1800" b="1" i="0" u="none" strike="noStrike" baseline="0">
              <a:solidFill>
                <a:srgbClr val="000000"/>
              </a:solidFill>
              <a:latin typeface="Algerian" pitchFamily="82" charset="0"/>
            </a:rPr>
            <a:t> 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695325</xdr:colOff>
      <xdr:row>2</xdr:row>
      <xdr:rowOff>228600</xdr:rowOff>
    </xdr:to>
    <xdr:sp macro="" textlink="">
      <xdr:nvSpPr>
        <xdr:cNvPr id="5" name="Rectangle 4"/>
        <xdr:cNvSpPr/>
      </xdr:nvSpPr>
      <xdr:spPr>
        <a:xfrm>
          <a:off x="0" y="0"/>
          <a:ext cx="1657350" cy="704850"/>
        </a:xfrm>
        <a:prstGeom prst="rect">
          <a:avLst/>
        </a:prstGeom>
        <a:blipFill>
          <a:blip xmlns:r="http://schemas.openxmlformats.org/officeDocument/2006/relationships" r:embed="rId1" cstate="print"/>
          <a:stretch>
            <a:fillRect/>
          </a:stretch>
        </a:blipFill>
        <a:ln cmpd="sng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4"/>
  <sheetViews>
    <sheetView topLeftCell="A124" workbookViewId="0">
      <selection activeCell="B180" sqref="B180:F204"/>
    </sheetView>
  </sheetViews>
  <sheetFormatPr baseColWidth="10" defaultRowHeight="15"/>
  <cols>
    <col min="1" max="1" width="5.140625" customWidth="1"/>
    <col min="2" max="2" width="16.28515625" customWidth="1"/>
    <col min="3" max="3" width="19.140625" customWidth="1"/>
    <col min="4" max="4" width="14.7109375" customWidth="1"/>
    <col min="5" max="5" width="20" customWidth="1"/>
    <col min="6" max="6" width="18.7109375" customWidth="1"/>
  </cols>
  <sheetData>
    <row r="1" spans="1:6">
      <c r="B1" s="317" t="s">
        <v>0</v>
      </c>
    </row>
    <row r="2" spans="1:6">
      <c r="B2" s="318" t="s">
        <v>394</v>
      </c>
    </row>
    <row r="3" spans="1:6">
      <c r="B3" s="318" t="s">
        <v>395</v>
      </c>
    </row>
    <row r="4" spans="1:6" ht="15.75">
      <c r="B4" s="4"/>
    </row>
    <row r="5" spans="1:6" ht="15.75">
      <c r="A5" s="4" t="s">
        <v>3</v>
      </c>
      <c r="B5" s="4"/>
    </row>
    <row r="6" spans="1:6" ht="15.75">
      <c r="A6" s="4" t="s">
        <v>392</v>
      </c>
    </row>
    <row r="7" spans="1:6" ht="15.75">
      <c r="A7" s="4" t="s">
        <v>396</v>
      </c>
    </row>
    <row r="8" spans="1:6" ht="15.75">
      <c r="A8" s="4"/>
    </row>
    <row r="9" spans="1:6" ht="15.75">
      <c r="B9" s="4"/>
    </row>
    <row r="10" spans="1:6" ht="15.75">
      <c r="A10" s="319" t="s">
        <v>397</v>
      </c>
      <c r="B10" s="319"/>
    </row>
    <row r="12" spans="1:6" s="10" customFormat="1" ht="31.5" customHeight="1">
      <c r="A12" s="320" t="s">
        <v>7</v>
      </c>
      <c r="B12" s="321" t="s">
        <v>398</v>
      </c>
      <c r="C12" s="5" t="s">
        <v>117</v>
      </c>
      <c r="D12" s="5" t="s">
        <v>10</v>
      </c>
      <c r="E12" s="5" t="s">
        <v>733</v>
      </c>
      <c r="F12" s="5" t="s">
        <v>734</v>
      </c>
    </row>
    <row r="13" spans="1:6" ht="15.75">
      <c r="A13" s="322">
        <v>1</v>
      </c>
      <c r="B13" s="323" t="s">
        <v>399</v>
      </c>
      <c r="C13" s="5" t="s">
        <v>15</v>
      </c>
      <c r="D13" s="5" t="s">
        <v>400</v>
      </c>
      <c r="E13" s="5" t="s">
        <v>735</v>
      </c>
      <c r="F13" s="5" t="s">
        <v>120</v>
      </c>
    </row>
    <row r="14" spans="1:6" ht="15.75">
      <c r="A14" s="322">
        <v>2</v>
      </c>
      <c r="B14" s="323" t="s">
        <v>14</v>
      </c>
      <c r="C14" s="5" t="s">
        <v>15</v>
      </c>
      <c r="D14" s="5" t="s">
        <v>16</v>
      </c>
      <c r="E14" s="5" t="s">
        <v>736</v>
      </c>
      <c r="F14" s="5" t="s">
        <v>131</v>
      </c>
    </row>
    <row r="15" spans="1:6" ht="15.75">
      <c r="A15" s="322">
        <v>3</v>
      </c>
      <c r="B15" s="323" t="s">
        <v>402</v>
      </c>
      <c r="C15" s="5" t="s">
        <v>403</v>
      </c>
      <c r="D15" s="5" t="s">
        <v>404</v>
      </c>
      <c r="E15" s="5" t="s">
        <v>737</v>
      </c>
      <c r="F15" s="5" t="s">
        <v>120</v>
      </c>
    </row>
    <row r="16" spans="1:6" ht="15.75">
      <c r="A16" s="322">
        <v>4</v>
      </c>
      <c r="B16" s="323" t="s">
        <v>405</v>
      </c>
      <c r="C16" s="5" t="s">
        <v>406</v>
      </c>
      <c r="D16" s="5" t="s">
        <v>32</v>
      </c>
      <c r="E16" s="5" t="s">
        <v>738</v>
      </c>
      <c r="F16" s="5" t="s">
        <v>119</v>
      </c>
    </row>
    <row r="17" spans="1:6" ht="15.75">
      <c r="A17" s="322">
        <v>5</v>
      </c>
      <c r="B17" s="323" t="s">
        <v>407</v>
      </c>
      <c r="C17" s="5" t="s">
        <v>408</v>
      </c>
      <c r="D17" s="5" t="s">
        <v>63</v>
      </c>
      <c r="E17" s="5" t="s">
        <v>739</v>
      </c>
      <c r="F17" s="5" t="s">
        <v>123</v>
      </c>
    </row>
    <row r="18" spans="1:6" ht="15.75">
      <c r="A18" s="322">
        <v>6</v>
      </c>
      <c r="B18" s="323" t="s">
        <v>271</v>
      </c>
      <c r="C18" s="5" t="s">
        <v>272</v>
      </c>
      <c r="D18" s="5" t="s">
        <v>273</v>
      </c>
      <c r="E18" s="5" t="s">
        <v>740</v>
      </c>
      <c r="F18" s="5" t="s">
        <v>119</v>
      </c>
    </row>
    <row r="19" spans="1:6" ht="15.75">
      <c r="A19" s="322">
        <v>7</v>
      </c>
      <c r="B19" s="323" t="s">
        <v>274</v>
      </c>
      <c r="C19" s="5" t="s">
        <v>275</v>
      </c>
      <c r="D19" s="5" t="s">
        <v>276</v>
      </c>
      <c r="E19" s="5" t="s">
        <v>741</v>
      </c>
      <c r="F19" s="5" t="s">
        <v>128</v>
      </c>
    </row>
    <row r="20" spans="1:6" ht="15.75">
      <c r="A20" s="322">
        <v>8</v>
      </c>
      <c r="B20" s="323" t="s">
        <v>409</v>
      </c>
      <c r="C20" s="5" t="s">
        <v>410</v>
      </c>
      <c r="D20" s="5" t="s">
        <v>411</v>
      </c>
      <c r="E20" s="5" t="s">
        <v>742</v>
      </c>
      <c r="F20" s="5" t="s">
        <v>743</v>
      </c>
    </row>
    <row r="21" spans="1:6" ht="15.75">
      <c r="A21" s="322">
        <v>9</v>
      </c>
      <c r="B21" s="323" t="s">
        <v>412</v>
      </c>
      <c r="C21" s="5" t="s">
        <v>277</v>
      </c>
      <c r="D21" s="5" t="s">
        <v>413</v>
      </c>
      <c r="E21" s="5" t="s">
        <v>744</v>
      </c>
      <c r="F21" s="5" t="s">
        <v>745</v>
      </c>
    </row>
    <row r="22" spans="1:6" ht="15.75">
      <c r="A22" s="322">
        <v>10</v>
      </c>
      <c r="B22" s="323" t="s">
        <v>414</v>
      </c>
      <c r="C22" s="5" t="s">
        <v>415</v>
      </c>
      <c r="D22" s="5" t="s">
        <v>416</v>
      </c>
      <c r="E22" s="5" t="s">
        <v>746</v>
      </c>
      <c r="F22" s="5" t="s">
        <v>747</v>
      </c>
    </row>
    <row r="23" spans="1:6" ht="15.75">
      <c r="A23" s="322">
        <v>11</v>
      </c>
      <c r="B23" s="323" t="s">
        <v>26</v>
      </c>
      <c r="C23" s="5" t="s">
        <v>27</v>
      </c>
      <c r="D23" s="5" t="s">
        <v>28</v>
      </c>
      <c r="E23" s="5" t="s">
        <v>749</v>
      </c>
      <c r="F23" s="5" t="s">
        <v>133</v>
      </c>
    </row>
    <row r="24" spans="1:6" ht="15.75">
      <c r="A24" s="322">
        <v>12</v>
      </c>
      <c r="B24" s="323" t="s">
        <v>23</v>
      </c>
      <c r="C24" s="5" t="s">
        <v>24</v>
      </c>
      <c r="D24" s="5" t="s">
        <v>25</v>
      </c>
      <c r="E24" s="5" t="s">
        <v>748</v>
      </c>
      <c r="F24" s="5" t="s">
        <v>132</v>
      </c>
    </row>
    <row r="25" spans="1:6" ht="15.75">
      <c r="A25" s="322">
        <v>13</v>
      </c>
      <c r="B25" s="323" t="s">
        <v>417</v>
      </c>
      <c r="C25" s="5" t="s">
        <v>418</v>
      </c>
      <c r="D25" s="5" t="s">
        <v>298</v>
      </c>
      <c r="E25" s="5" t="s">
        <v>750</v>
      </c>
      <c r="F25" s="5" t="s">
        <v>120</v>
      </c>
    </row>
    <row r="26" spans="1:6" ht="15.75">
      <c r="A26" s="322">
        <v>14</v>
      </c>
      <c r="B26" s="323" t="s">
        <v>419</v>
      </c>
      <c r="C26" s="5" t="s">
        <v>418</v>
      </c>
      <c r="D26" s="5" t="s">
        <v>420</v>
      </c>
      <c r="E26" s="5" t="s">
        <v>751</v>
      </c>
      <c r="F26" s="5" t="s">
        <v>120</v>
      </c>
    </row>
    <row r="27" spans="1:6" ht="15.75">
      <c r="A27" s="322">
        <v>15</v>
      </c>
      <c r="B27" s="323" t="s">
        <v>421</v>
      </c>
      <c r="C27" s="5" t="s">
        <v>418</v>
      </c>
      <c r="D27" s="5" t="s">
        <v>50</v>
      </c>
      <c r="E27" s="5" t="s">
        <v>752</v>
      </c>
      <c r="F27" s="5" t="s">
        <v>120</v>
      </c>
    </row>
    <row r="28" spans="1:6" ht="15.75">
      <c r="A28" s="322">
        <v>16</v>
      </c>
      <c r="B28" s="323" t="s">
        <v>422</v>
      </c>
      <c r="C28" s="5" t="s">
        <v>418</v>
      </c>
      <c r="D28" s="5" t="s">
        <v>32</v>
      </c>
      <c r="E28" s="5" t="s">
        <v>753</v>
      </c>
      <c r="F28" s="5" t="s">
        <v>120</v>
      </c>
    </row>
    <row r="29" spans="1:6" ht="15.75">
      <c r="A29" s="322">
        <v>17</v>
      </c>
      <c r="B29" s="323" t="s">
        <v>30</v>
      </c>
      <c r="C29" s="5" t="s">
        <v>31</v>
      </c>
      <c r="D29" s="5" t="s">
        <v>32</v>
      </c>
      <c r="E29" s="5" t="s">
        <v>754</v>
      </c>
      <c r="F29" s="5" t="s">
        <v>126</v>
      </c>
    </row>
    <row r="30" spans="1:6" ht="15.75">
      <c r="A30" s="322">
        <v>18</v>
      </c>
      <c r="B30" s="323" t="s">
        <v>34</v>
      </c>
      <c r="C30" s="5" t="s">
        <v>35</v>
      </c>
      <c r="D30" s="5" t="s">
        <v>36</v>
      </c>
      <c r="E30" s="5" t="s">
        <v>755</v>
      </c>
      <c r="F30" s="5" t="s">
        <v>756</v>
      </c>
    </row>
    <row r="31" spans="1:6" ht="15.75">
      <c r="A31" s="322">
        <v>19</v>
      </c>
      <c r="B31" s="323" t="s">
        <v>423</v>
      </c>
      <c r="C31" s="5" t="s">
        <v>424</v>
      </c>
      <c r="D31" s="5" t="s">
        <v>425</v>
      </c>
      <c r="E31" s="5" t="s">
        <v>757</v>
      </c>
      <c r="F31" s="5" t="s">
        <v>123</v>
      </c>
    </row>
    <row r="32" spans="1:6" ht="15.75">
      <c r="A32" s="322">
        <v>20</v>
      </c>
      <c r="B32" s="323" t="s">
        <v>426</v>
      </c>
      <c r="C32" s="5" t="s">
        <v>427</v>
      </c>
      <c r="D32" s="5" t="s">
        <v>278</v>
      </c>
      <c r="E32" s="5" t="s">
        <v>758</v>
      </c>
      <c r="F32" s="5" t="s">
        <v>759</v>
      </c>
    </row>
    <row r="33" spans="1:6" ht="15.75">
      <c r="A33" s="322">
        <v>21</v>
      </c>
      <c r="B33" s="323" t="s">
        <v>428</v>
      </c>
      <c r="C33" s="5" t="s">
        <v>429</v>
      </c>
      <c r="D33" s="5" t="s">
        <v>53</v>
      </c>
      <c r="E33" s="5" t="s">
        <v>760</v>
      </c>
      <c r="F33" s="5" t="s">
        <v>761</v>
      </c>
    </row>
    <row r="34" spans="1:6" ht="15.75">
      <c r="A34" s="322">
        <v>22</v>
      </c>
      <c r="B34" s="323" t="s">
        <v>430</v>
      </c>
      <c r="C34" s="5" t="s">
        <v>431</v>
      </c>
      <c r="D34" s="5" t="s">
        <v>432</v>
      </c>
      <c r="E34" s="5" t="s">
        <v>762</v>
      </c>
      <c r="F34" s="5" t="s">
        <v>118</v>
      </c>
    </row>
    <row r="35" spans="1:6" ht="15.75">
      <c r="A35" s="322">
        <v>23</v>
      </c>
      <c r="B35" s="323" t="s">
        <v>433</v>
      </c>
      <c r="C35" s="5" t="s">
        <v>434</v>
      </c>
      <c r="D35" s="5" t="s">
        <v>435</v>
      </c>
      <c r="E35" s="5" t="s">
        <v>763</v>
      </c>
      <c r="F35" s="5" t="s">
        <v>120</v>
      </c>
    </row>
    <row r="36" spans="1:6" ht="15.75">
      <c r="A36" s="322">
        <v>24</v>
      </c>
      <c r="B36" s="323" t="s">
        <v>40</v>
      </c>
      <c r="C36" s="5" t="s">
        <v>39</v>
      </c>
      <c r="D36" s="5" t="s">
        <v>41</v>
      </c>
      <c r="E36" s="5" t="s">
        <v>744</v>
      </c>
      <c r="F36" s="5" t="s">
        <v>138</v>
      </c>
    </row>
    <row r="37" spans="1:6" ht="15.75">
      <c r="A37" s="322">
        <v>25</v>
      </c>
      <c r="B37" s="323" t="s">
        <v>436</v>
      </c>
      <c r="C37" s="5" t="s">
        <v>437</v>
      </c>
      <c r="D37" s="5" t="s">
        <v>438</v>
      </c>
      <c r="E37" s="5" t="s">
        <v>764</v>
      </c>
      <c r="F37" s="5" t="s">
        <v>765</v>
      </c>
    </row>
    <row r="38" spans="1:6" ht="15.75">
      <c r="A38" s="322">
        <v>26</v>
      </c>
      <c r="B38" s="323" t="s">
        <v>440</v>
      </c>
      <c r="C38" s="5" t="s">
        <v>441</v>
      </c>
      <c r="D38" s="5" t="s">
        <v>442</v>
      </c>
      <c r="E38" s="5" t="s">
        <v>766</v>
      </c>
      <c r="F38" s="5" t="s">
        <v>135</v>
      </c>
    </row>
    <row r="39" spans="1:6" ht="15.75">
      <c r="A39" s="322">
        <v>27</v>
      </c>
      <c r="B39" s="323" t="s">
        <v>443</v>
      </c>
      <c r="C39" s="5" t="s">
        <v>444</v>
      </c>
      <c r="D39" s="5" t="s">
        <v>333</v>
      </c>
      <c r="E39" s="5" t="s">
        <v>767</v>
      </c>
      <c r="F39" s="5" t="s">
        <v>119</v>
      </c>
    </row>
    <row r="40" spans="1:6" ht="15.75">
      <c r="A40" s="322">
        <v>28</v>
      </c>
      <c r="B40" s="323" t="s">
        <v>445</v>
      </c>
      <c r="C40" s="5" t="s">
        <v>446</v>
      </c>
      <c r="D40" s="5" t="s">
        <v>447</v>
      </c>
      <c r="E40" s="5" t="s">
        <v>768</v>
      </c>
      <c r="F40" s="5" t="s">
        <v>127</v>
      </c>
    </row>
    <row r="41" spans="1:6" ht="15.75">
      <c r="A41" s="322">
        <v>29</v>
      </c>
      <c r="B41" s="325" t="s">
        <v>769</v>
      </c>
      <c r="C41" s="5" t="s">
        <v>772</v>
      </c>
      <c r="D41" s="5" t="s">
        <v>299</v>
      </c>
      <c r="E41" s="5" t="s">
        <v>770</v>
      </c>
      <c r="F41" s="5" t="s">
        <v>771</v>
      </c>
    </row>
    <row r="42" spans="1:6" ht="15.75">
      <c r="A42" s="322">
        <v>30</v>
      </c>
      <c r="B42" s="323" t="s">
        <v>448</v>
      </c>
      <c r="C42" s="5" t="s">
        <v>449</v>
      </c>
      <c r="D42" s="5" t="s">
        <v>70</v>
      </c>
      <c r="E42" s="5" t="s">
        <v>773</v>
      </c>
      <c r="F42" s="5" t="s">
        <v>118</v>
      </c>
    </row>
    <row r="43" spans="1:6" ht="15.75">
      <c r="A43" s="322">
        <v>31</v>
      </c>
      <c r="B43" s="323" t="s">
        <v>450</v>
      </c>
      <c r="C43" s="5" t="s">
        <v>280</v>
      </c>
      <c r="D43" s="5" t="s">
        <v>451</v>
      </c>
      <c r="E43" s="5" t="s">
        <v>774</v>
      </c>
      <c r="F43" s="5" t="s">
        <v>118</v>
      </c>
    </row>
    <row r="44" spans="1:6" ht="15.75">
      <c r="A44" s="322">
        <v>32</v>
      </c>
      <c r="B44" s="323" t="s">
        <v>452</v>
      </c>
      <c r="C44" s="5" t="s">
        <v>453</v>
      </c>
      <c r="D44" s="5" t="s">
        <v>454</v>
      </c>
      <c r="E44" s="5" t="s">
        <v>775</v>
      </c>
      <c r="F44" s="5" t="s">
        <v>776</v>
      </c>
    </row>
    <row r="45" spans="1:6" ht="15.75">
      <c r="A45" s="322">
        <v>33</v>
      </c>
      <c r="B45" s="323" t="s">
        <v>455</v>
      </c>
      <c r="C45" s="5" t="s">
        <v>456</v>
      </c>
      <c r="D45" s="5" t="s">
        <v>313</v>
      </c>
      <c r="E45" s="5" t="s">
        <v>777</v>
      </c>
      <c r="F45" s="5" t="s">
        <v>122</v>
      </c>
    </row>
    <row r="46" spans="1:6" ht="15.75">
      <c r="A46" s="322">
        <v>34</v>
      </c>
      <c r="B46" s="323" t="s">
        <v>43</v>
      </c>
      <c r="C46" s="5" t="s">
        <v>44</v>
      </c>
      <c r="D46" s="5" t="s">
        <v>45</v>
      </c>
      <c r="E46" s="5" t="s">
        <v>778</v>
      </c>
      <c r="F46" s="5" t="s">
        <v>122</v>
      </c>
    </row>
    <row r="47" spans="1:6" ht="15.75">
      <c r="A47" s="322">
        <v>35</v>
      </c>
      <c r="B47" s="323" t="s">
        <v>457</v>
      </c>
      <c r="C47" s="5" t="s">
        <v>46</v>
      </c>
      <c r="D47" s="5" t="s">
        <v>458</v>
      </c>
      <c r="E47" s="5" t="s">
        <v>779</v>
      </c>
      <c r="F47" s="5" t="s">
        <v>119</v>
      </c>
    </row>
    <row r="48" spans="1:6" ht="15.75">
      <c r="A48" s="322">
        <v>36</v>
      </c>
      <c r="B48" s="323" t="s">
        <v>281</v>
      </c>
      <c r="C48" s="5" t="s">
        <v>282</v>
      </c>
      <c r="D48" s="5" t="s">
        <v>37</v>
      </c>
      <c r="E48" s="5" t="s">
        <v>781</v>
      </c>
      <c r="F48" s="5" t="s">
        <v>119</v>
      </c>
    </row>
    <row r="49" spans="1:6" ht="15.75">
      <c r="A49" s="322">
        <v>37</v>
      </c>
      <c r="B49" s="323" t="s">
        <v>459</v>
      </c>
      <c r="C49" s="5" t="s">
        <v>460</v>
      </c>
      <c r="D49" s="5" t="s">
        <v>461</v>
      </c>
      <c r="E49" s="5" t="s">
        <v>782</v>
      </c>
      <c r="F49" s="5" t="s">
        <v>120</v>
      </c>
    </row>
    <row r="50" spans="1:6" ht="15.75">
      <c r="A50" s="322">
        <v>38</v>
      </c>
      <c r="B50" s="323" t="s">
        <v>283</v>
      </c>
      <c r="C50" s="5" t="s">
        <v>284</v>
      </c>
      <c r="D50" s="5" t="s">
        <v>285</v>
      </c>
      <c r="E50" s="5" t="s">
        <v>783</v>
      </c>
      <c r="F50" s="5" t="s">
        <v>124</v>
      </c>
    </row>
    <row r="51" spans="1:6" ht="15.75">
      <c r="A51" s="322">
        <v>39</v>
      </c>
      <c r="B51" s="323" t="s">
        <v>462</v>
      </c>
      <c r="C51" s="5" t="s">
        <v>463</v>
      </c>
      <c r="D51" s="5" t="s">
        <v>21</v>
      </c>
      <c r="E51" s="5" t="s">
        <v>784</v>
      </c>
      <c r="F51" s="5" t="s">
        <v>123</v>
      </c>
    </row>
    <row r="52" spans="1:6" ht="15.75">
      <c r="A52" s="322">
        <v>40</v>
      </c>
      <c r="B52" s="323" t="s">
        <v>464</v>
      </c>
      <c r="C52" s="5" t="s">
        <v>463</v>
      </c>
      <c r="D52" s="5" t="s">
        <v>465</v>
      </c>
      <c r="E52" s="5" t="s">
        <v>785</v>
      </c>
      <c r="F52" s="5" t="s">
        <v>123</v>
      </c>
    </row>
    <row r="53" spans="1:6" ht="15.75">
      <c r="A53" s="322">
        <v>41</v>
      </c>
      <c r="B53" s="323" t="s">
        <v>466</v>
      </c>
      <c r="C53" s="5" t="s">
        <v>467</v>
      </c>
      <c r="D53" s="5" t="s">
        <v>468</v>
      </c>
      <c r="E53" s="5" t="s">
        <v>786</v>
      </c>
      <c r="F53" s="5" t="s">
        <v>119</v>
      </c>
    </row>
    <row r="54" spans="1:6" ht="15.75">
      <c r="A54" s="322">
        <v>42</v>
      </c>
      <c r="B54" s="323" t="s">
        <v>469</v>
      </c>
      <c r="C54" s="5" t="s">
        <v>470</v>
      </c>
      <c r="D54" s="5" t="s">
        <v>37</v>
      </c>
      <c r="E54" s="5" t="s">
        <v>787</v>
      </c>
      <c r="F54" s="5" t="s">
        <v>788</v>
      </c>
    </row>
    <row r="55" spans="1:6" ht="15.75">
      <c r="A55" s="322">
        <v>43</v>
      </c>
      <c r="B55" s="323" t="s">
        <v>471</v>
      </c>
      <c r="C55" s="5" t="s">
        <v>472</v>
      </c>
      <c r="D55" s="5" t="s">
        <v>473</v>
      </c>
      <c r="E55" s="5" t="s">
        <v>789</v>
      </c>
      <c r="F55" s="5" t="s">
        <v>120</v>
      </c>
    </row>
    <row r="56" spans="1:6" ht="15.75">
      <c r="A56" s="322">
        <v>44</v>
      </c>
      <c r="B56" s="323" t="s">
        <v>286</v>
      </c>
      <c r="C56" s="5" t="s">
        <v>287</v>
      </c>
      <c r="D56" s="5" t="s">
        <v>71</v>
      </c>
      <c r="E56" s="5" t="s">
        <v>790</v>
      </c>
      <c r="F56" s="5" t="s">
        <v>119</v>
      </c>
    </row>
    <row r="57" spans="1:6" ht="15.75">
      <c r="A57" s="322">
        <v>45</v>
      </c>
      <c r="B57" s="323" t="s">
        <v>288</v>
      </c>
      <c r="C57" s="5" t="s">
        <v>49</v>
      </c>
      <c r="D57" s="5" t="s">
        <v>81</v>
      </c>
      <c r="E57" s="5" t="s">
        <v>791</v>
      </c>
      <c r="F57" s="5" t="s">
        <v>118</v>
      </c>
    </row>
    <row r="58" spans="1:6" ht="15.75">
      <c r="A58" s="322">
        <v>46</v>
      </c>
      <c r="B58" s="323" t="s">
        <v>474</v>
      </c>
      <c r="C58" s="5" t="s">
        <v>475</v>
      </c>
      <c r="D58" s="5" t="s">
        <v>28</v>
      </c>
      <c r="E58" s="5" t="s">
        <v>792</v>
      </c>
      <c r="F58" s="5" t="s">
        <v>793</v>
      </c>
    </row>
    <row r="59" spans="1:6" ht="15.75">
      <c r="A59" s="322">
        <v>47</v>
      </c>
      <c r="B59" s="323" t="s">
        <v>476</v>
      </c>
      <c r="C59" s="5" t="s">
        <v>477</v>
      </c>
      <c r="D59" s="5" t="s">
        <v>478</v>
      </c>
      <c r="E59" s="5" t="s">
        <v>794</v>
      </c>
      <c r="F59" s="5" t="s">
        <v>135</v>
      </c>
    </row>
    <row r="60" spans="1:6" ht="15.75">
      <c r="A60" s="322">
        <v>48</v>
      </c>
      <c r="B60" s="323" t="s">
        <v>310</v>
      </c>
      <c r="C60" s="5" t="s">
        <v>311</v>
      </c>
      <c r="D60" s="5" t="s">
        <v>312</v>
      </c>
      <c r="E60" s="5" t="s">
        <v>827</v>
      </c>
      <c r="F60" s="5" t="s">
        <v>119</v>
      </c>
    </row>
    <row r="61" spans="1:6" ht="15.75">
      <c r="A61" s="322">
        <v>49</v>
      </c>
      <c r="B61" s="323" t="s">
        <v>479</v>
      </c>
      <c r="C61" s="5" t="s">
        <v>480</v>
      </c>
      <c r="D61" s="5" t="s">
        <v>481</v>
      </c>
      <c r="E61" s="5" t="s">
        <v>795</v>
      </c>
      <c r="F61" s="5" t="s">
        <v>119</v>
      </c>
    </row>
    <row r="62" spans="1:6" ht="15.75">
      <c r="A62" s="322">
        <v>50</v>
      </c>
      <c r="B62" s="323" t="s">
        <v>483</v>
      </c>
      <c r="C62" s="5" t="s">
        <v>289</v>
      </c>
      <c r="D62" s="5" t="s">
        <v>29</v>
      </c>
      <c r="E62" s="5" t="s">
        <v>796</v>
      </c>
      <c r="F62" s="5" t="s">
        <v>119</v>
      </c>
    </row>
    <row r="63" spans="1:6" ht="15.75">
      <c r="A63" s="322">
        <v>51</v>
      </c>
      <c r="B63" s="323" t="s">
        <v>290</v>
      </c>
      <c r="C63" s="5" t="s">
        <v>291</v>
      </c>
      <c r="D63" s="5" t="s">
        <v>292</v>
      </c>
      <c r="E63" s="5" t="s">
        <v>797</v>
      </c>
      <c r="F63" s="5" t="s">
        <v>124</v>
      </c>
    </row>
    <row r="64" spans="1:6" ht="15.75">
      <c r="A64" s="322">
        <v>52</v>
      </c>
      <c r="B64" s="323" t="s">
        <v>484</v>
      </c>
      <c r="C64" s="5" t="s">
        <v>485</v>
      </c>
      <c r="D64" s="5" t="s">
        <v>486</v>
      </c>
      <c r="E64" s="5" t="s">
        <v>798</v>
      </c>
      <c r="F64" s="5" t="s">
        <v>799</v>
      </c>
    </row>
    <row r="65" spans="1:6" ht="15.75">
      <c r="A65" s="322">
        <v>53</v>
      </c>
      <c r="B65" s="323" t="s">
        <v>293</v>
      </c>
      <c r="C65" s="5" t="s">
        <v>294</v>
      </c>
      <c r="D65" s="5" t="s">
        <v>68</v>
      </c>
      <c r="E65" s="5" t="s">
        <v>800</v>
      </c>
      <c r="F65" s="5" t="s">
        <v>119</v>
      </c>
    </row>
    <row r="66" spans="1:6" ht="15.75">
      <c r="A66" s="322">
        <v>54</v>
      </c>
      <c r="B66" s="323" t="s">
        <v>487</v>
      </c>
      <c r="C66" s="5" t="s">
        <v>488</v>
      </c>
      <c r="D66" s="5" t="s">
        <v>489</v>
      </c>
      <c r="E66" s="5" t="s">
        <v>801</v>
      </c>
      <c r="F66" s="5" t="s">
        <v>802</v>
      </c>
    </row>
    <row r="67" spans="1:6" ht="15.75">
      <c r="A67" s="322">
        <v>55</v>
      </c>
      <c r="B67" s="323" t="s">
        <v>490</v>
      </c>
      <c r="C67" s="5" t="s">
        <v>491</v>
      </c>
      <c r="D67" s="5" t="s">
        <v>492</v>
      </c>
      <c r="E67" s="5" t="s">
        <v>803</v>
      </c>
      <c r="F67" s="5" t="s">
        <v>124</v>
      </c>
    </row>
    <row r="68" spans="1:6" ht="15.75">
      <c r="A68" s="322">
        <v>56</v>
      </c>
      <c r="B68" s="323" t="s">
        <v>493</v>
      </c>
      <c r="C68" s="5" t="s">
        <v>494</v>
      </c>
      <c r="D68" s="5" t="s">
        <v>495</v>
      </c>
      <c r="E68" s="5" t="s">
        <v>804</v>
      </c>
      <c r="F68" s="5" t="s">
        <v>118</v>
      </c>
    </row>
    <row r="69" spans="1:6" ht="15.75">
      <c r="A69" s="322">
        <v>57</v>
      </c>
      <c r="B69" s="323" t="s">
        <v>496</v>
      </c>
      <c r="C69" s="5" t="s">
        <v>497</v>
      </c>
      <c r="D69" s="5" t="s">
        <v>498</v>
      </c>
      <c r="E69" s="5" t="s">
        <v>805</v>
      </c>
      <c r="F69" s="5" t="s">
        <v>119</v>
      </c>
    </row>
    <row r="70" spans="1:6" ht="15.75">
      <c r="A70" s="322">
        <v>58</v>
      </c>
      <c r="B70" s="323" t="s">
        <v>499</v>
      </c>
      <c r="C70" s="5" t="s">
        <v>295</v>
      </c>
      <c r="D70" s="5" t="s">
        <v>500</v>
      </c>
      <c r="E70" s="5" t="s">
        <v>806</v>
      </c>
      <c r="F70" s="5" t="s">
        <v>127</v>
      </c>
    </row>
    <row r="71" spans="1:6" ht="15.75">
      <c r="A71" s="322">
        <v>59</v>
      </c>
      <c r="B71" s="323" t="s">
        <v>296</v>
      </c>
      <c r="C71" s="5" t="s">
        <v>297</v>
      </c>
      <c r="D71" s="5" t="s">
        <v>298</v>
      </c>
      <c r="E71" s="5" t="s">
        <v>807</v>
      </c>
      <c r="F71" s="5" t="s">
        <v>808</v>
      </c>
    </row>
    <row r="72" spans="1:6" ht="15.75">
      <c r="A72" s="322">
        <v>60</v>
      </c>
      <c r="B72" s="323" t="s">
        <v>501</v>
      </c>
      <c r="C72" s="5" t="s">
        <v>502</v>
      </c>
      <c r="D72" s="5" t="s">
        <v>59</v>
      </c>
      <c r="E72" s="5" t="s">
        <v>809</v>
      </c>
      <c r="F72" s="5" t="s">
        <v>120</v>
      </c>
    </row>
    <row r="73" spans="1:6" ht="15.75">
      <c r="A73" s="322">
        <v>61</v>
      </c>
      <c r="B73" s="323" t="s">
        <v>503</v>
      </c>
      <c r="C73" s="5" t="s">
        <v>504</v>
      </c>
      <c r="D73" s="5" t="s">
        <v>505</v>
      </c>
      <c r="E73" s="5" t="s">
        <v>810</v>
      </c>
      <c r="F73" s="5" t="s">
        <v>811</v>
      </c>
    </row>
    <row r="74" spans="1:6" ht="15.75">
      <c r="A74" s="322">
        <v>62</v>
      </c>
      <c r="B74" s="323" t="s">
        <v>506</v>
      </c>
      <c r="C74" s="5" t="s">
        <v>507</v>
      </c>
      <c r="D74" s="5" t="s">
        <v>33</v>
      </c>
      <c r="E74" s="5" t="s">
        <v>812</v>
      </c>
      <c r="F74" s="5" t="s">
        <v>120</v>
      </c>
    </row>
    <row r="75" spans="1:6" ht="15.75">
      <c r="A75" s="322">
        <v>63</v>
      </c>
      <c r="B75" s="323" t="s">
        <v>508</v>
      </c>
      <c r="C75" s="5" t="s">
        <v>509</v>
      </c>
      <c r="D75" s="5" t="s">
        <v>378</v>
      </c>
      <c r="E75" s="5" t="s">
        <v>813</v>
      </c>
      <c r="F75" s="5" t="s">
        <v>120</v>
      </c>
    </row>
    <row r="76" spans="1:6" ht="15.75">
      <c r="A76" s="322">
        <v>64</v>
      </c>
      <c r="B76" s="323" t="s">
        <v>510</v>
      </c>
      <c r="C76" s="5" t="s">
        <v>511</v>
      </c>
      <c r="D76" s="5" t="s">
        <v>512</v>
      </c>
      <c r="E76" s="5" t="s">
        <v>797</v>
      </c>
      <c r="F76" s="5" t="s">
        <v>119</v>
      </c>
    </row>
    <row r="77" spans="1:6" ht="15.75">
      <c r="A77" s="322">
        <v>65</v>
      </c>
      <c r="B77" s="323" t="s">
        <v>513</v>
      </c>
      <c r="C77" s="5" t="s">
        <v>514</v>
      </c>
      <c r="D77" s="5" t="s">
        <v>515</v>
      </c>
      <c r="E77" s="5" t="s">
        <v>814</v>
      </c>
      <c r="F77" s="5" t="s">
        <v>119</v>
      </c>
    </row>
    <row r="78" spans="1:6" ht="15.75">
      <c r="A78" s="322">
        <v>66</v>
      </c>
      <c r="B78" s="323" t="s">
        <v>516</v>
      </c>
      <c r="C78" s="5" t="s">
        <v>517</v>
      </c>
      <c r="D78" s="5" t="s">
        <v>518</v>
      </c>
      <c r="E78" s="5" t="s">
        <v>815</v>
      </c>
      <c r="F78" s="5" t="s">
        <v>816</v>
      </c>
    </row>
    <row r="79" spans="1:6" ht="15.75">
      <c r="A79" s="322">
        <v>67</v>
      </c>
      <c r="B79" s="323" t="s">
        <v>300</v>
      </c>
      <c r="C79" s="5" t="s">
        <v>301</v>
      </c>
      <c r="D79" s="5" t="s">
        <v>29</v>
      </c>
      <c r="E79" s="5" t="s">
        <v>817</v>
      </c>
      <c r="F79" s="5" t="s">
        <v>119</v>
      </c>
    </row>
    <row r="80" spans="1:6" ht="15.75">
      <c r="A80" s="322">
        <v>68</v>
      </c>
      <c r="B80" s="323" t="s">
        <v>302</v>
      </c>
      <c r="C80" s="5" t="s">
        <v>303</v>
      </c>
      <c r="D80" s="5" t="s">
        <v>304</v>
      </c>
      <c r="E80" s="5" t="s">
        <v>818</v>
      </c>
      <c r="F80" s="5" t="s">
        <v>121</v>
      </c>
    </row>
    <row r="81" spans="1:6" ht="15.75">
      <c r="A81" s="322">
        <v>69</v>
      </c>
      <c r="B81" s="323" t="s">
        <v>305</v>
      </c>
      <c r="C81" s="5" t="s">
        <v>306</v>
      </c>
      <c r="D81" s="5" t="s">
        <v>85</v>
      </c>
      <c r="E81" s="5" t="s">
        <v>819</v>
      </c>
      <c r="F81" s="5" t="s">
        <v>119</v>
      </c>
    </row>
    <row r="82" spans="1:6" ht="15.75">
      <c r="A82" s="322">
        <v>70</v>
      </c>
      <c r="B82" s="323" t="s">
        <v>519</v>
      </c>
      <c r="C82" s="5" t="s">
        <v>520</v>
      </c>
      <c r="D82" s="5" t="s">
        <v>521</v>
      </c>
      <c r="E82" s="5" t="s">
        <v>820</v>
      </c>
      <c r="F82" s="5" t="s">
        <v>120</v>
      </c>
    </row>
    <row r="83" spans="1:6" ht="15.75">
      <c r="A83" s="322">
        <v>71</v>
      </c>
      <c r="B83" s="323" t="s">
        <v>522</v>
      </c>
      <c r="C83" s="5" t="s">
        <v>523</v>
      </c>
      <c r="D83" s="5" t="s">
        <v>18</v>
      </c>
      <c r="E83" s="5" t="s">
        <v>821</v>
      </c>
      <c r="F83" s="5" t="s">
        <v>822</v>
      </c>
    </row>
    <row r="84" spans="1:6" ht="15.75">
      <c r="A84" s="322">
        <v>72</v>
      </c>
      <c r="B84" s="323" t="s">
        <v>525</v>
      </c>
      <c r="C84" s="5" t="s">
        <v>526</v>
      </c>
      <c r="D84" s="5" t="s">
        <v>85</v>
      </c>
      <c r="E84" s="5" t="s">
        <v>823</v>
      </c>
      <c r="F84" s="5" t="s">
        <v>136</v>
      </c>
    </row>
    <row r="85" spans="1:6" ht="15.75">
      <c r="A85" s="322">
        <v>73</v>
      </c>
      <c r="B85" s="323" t="s">
        <v>527</v>
      </c>
      <c r="C85" s="5" t="s">
        <v>528</v>
      </c>
      <c r="D85" s="5" t="s">
        <v>71</v>
      </c>
      <c r="E85" s="5" t="s">
        <v>824</v>
      </c>
      <c r="F85" s="5" t="s">
        <v>118</v>
      </c>
    </row>
    <row r="86" spans="1:6" ht="15.75">
      <c r="A86" s="322">
        <v>74</v>
      </c>
      <c r="B86" s="323" t="s">
        <v>307</v>
      </c>
      <c r="C86" s="5" t="s">
        <v>308</v>
      </c>
      <c r="D86" s="5" t="s">
        <v>309</v>
      </c>
      <c r="E86" s="5" t="s">
        <v>825</v>
      </c>
      <c r="F86" s="5" t="s">
        <v>119</v>
      </c>
    </row>
    <row r="87" spans="1:6" ht="15.75">
      <c r="A87" s="322">
        <v>75</v>
      </c>
      <c r="B87" s="323" t="s">
        <v>529</v>
      </c>
      <c r="C87" s="5" t="s">
        <v>530</v>
      </c>
      <c r="D87" s="5" t="s">
        <v>531</v>
      </c>
      <c r="E87" s="5" t="s">
        <v>826</v>
      </c>
      <c r="F87" s="5" t="s">
        <v>118</v>
      </c>
    </row>
    <row r="88" spans="1:6" ht="15.75">
      <c r="A88" s="322">
        <v>76</v>
      </c>
      <c r="B88" s="323" t="s">
        <v>532</v>
      </c>
      <c r="C88" s="5" t="s">
        <v>533</v>
      </c>
      <c r="D88" s="5" t="s">
        <v>362</v>
      </c>
      <c r="E88" s="5" t="s">
        <v>828</v>
      </c>
      <c r="F88" s="5" t="s">
        <v>120</v>
      </c>
    </row>
    <row r="89" spans="1:6" ht="15.75">
      <c r="A89" s="322">
        <v>77</v>
      </c>
      <c r="B89" s="323" t="s">
        <v>534</v>
      </c>
      <c r="C89" s="5" t="s">
        <v>535</v>
      </c>
      <c r="D89" s="5" t="s">
        <v>536</v>
      </c>
      <c r="E89" s="5" t="s">
        <v>829</v>
      </c>
      <c r="F89" s="5" t="s">
        <v>123</v>
      </c>
    </row>
    <row r="90" spans="1:6" ht="15.75">
      <c r="A90" s="322">
        <v>78</v>
      </c>
      <c r="B90" s="323" t="s">
        <v>537</v>
      </c>
      <c r="C90" s="5" t="s">
        <v>538</v>
      </c>
      <c r="D90" s="5" t="s">
        <v>539</v>
      </c>
      <c r="E90" s="5" t="s">
        <v>830</v>
      </c>
      <c r="F90" s="5" t="s">
        <v>831</v>
      </c>
    </row>
    <row r="91" spans="1:6" ht="15.75">
      <c r="A91" s="322">
        <v>79</v>
      </c>
      <c r="B91" s="323" t="s">
        <v>540</v>
      </c>
      <c r="C91" s="5" t="s">
        <v>541</v>
      </c>
      <c r="D91" s="5" t="s">
        <v>69</v>
      </c>
      <c r="E91" s="5" t="s">
        <v>832</v>
      </c>
      <c r="F91" s="5" t="s">
        <v>118</v>
      </c>
    </row>
    <row r="92" spans="1:6" ht="15.75">
      <c r="A92" s="322">
        <v>80</v>
      </c>
      <c r="B92" s="323" t="s">
        <v>542</v>
      </c>
      <c r="C92" s="5" t="s">
        <v>543</v>
      </c>
      <c r="D92" s="5" t="s">
        <v>378</v>
      </c>
      <c r="E92" s="5" t="s">
        <v>833</v>
      </c>
      <c r="F92" s="5" t="s">
        <v>118</v>
      </c>
    </row>
    <row r="93" spans="1:6" ht="15.75">
      <c r="A93" s="322">
        <v>81</v>
      </c>
      <c r="B93" s="323" t="s">
        <v>544</v>
      </c>
      <c r="C93" s="5" t="s">
        <v>545</v>
      </c>
      <c r="D93" s="5" t="s">
        <v>52</v>
      </c>
      <c r="E93" s="5" t="s">
        <v>834</v>
      </c>
      <c r="F93" s="5" t="s">
        <v>119</v>
      </c>
    </row>
    <row r="94" spans="1:6" ht="15.75">
      <c r="A94" s="322">
        <v>82</v>
      </c>
      <c r="B94" s="323" t="s">
        <v>546</v>
      </c>
      <c r="C94" s="5" t="s">
        <v>547</v>
      </c>
      <c r="D94" s="5" t="s">
        <v>548</v>
      </c>
      <c r="E94" s="5" t="s">
        <v>835</v>
      </c>
      <c r="F94" s="5" t="s">
        <v>126</v>
      </c>
    </row>
    <row r="95" spans="1:6" ht="15.75">
      <c r="A95" s="322">
        <v>83</v>
      </c>
      <c r="B95" s="323" t="s">
        <v>549</v>
      </c>
      <c r="C95" s="5" t="s">
        <v>550</v>
      </c>
      <c r="D95" s="5" t="s">
        <v>36</v>
      </c>
      <c r="E95" s="5" t="s">
        <v>836</v>
      </c>
      <c r="F95" s="5" t="s">
        <v>119</v>
      </c>
    </row>
    <row r="96" spans="1:6" ht="15.75">
      <c r="A96" s="322">
        <v>84</v>
      </c>
      <c r="B96" s="323" t="s">
        <v>551</v>
      </c>
      <c r="C96" s="5" t="s">
        <v>552</v>
      </c>
      <c r="D96" s="5" t="s">
        <v>279</v>
      </c>
      <c r="E96" s="5" t="s">
        <v>837</v>
      </c>
      <c r="F96" s="5" t="s">
        <v>139</v>
      </c>
    </row>
    <row r="97" spans="1:6" ht="15.75">
      <c r="A97" s="322">
        <v>85</v>
      </c>
      <c r="B97" s="323" t="s">
        <v>553</v>
      </c>
      <c r="C97" s="5" t="s">
        <v>554</v>
      </c>
      <c r="D97" s="5" t="s">
        <v>59</v>
      </c>
      <c r="E97" s="5" t="s">
        <v>838</v>
      </c>
      <c r="F97" s="5" t="s">
        <v>120</v>
      </c>
    </row>
    <row r="98" spans="1:6" ht="15.75">
      <c r="A98" s="322">
        <v>86</v>
      </c>
      <c r="B98" s="323" t="s">
        <v>555</v>
      </c>
      <c r="C98" s="5" t="s">
        <v>556</v>
      </c>
      <c r="D98" s="5" t="s">
        <v>557</v>
      </c>
      <c r="E98" s="5" t="s">
        <v>839</v>
      </c>
      <c r="F98" s="5" t="s">
        <v>840</v>
      </c>
    </row>
    <row r="99" spans="1:6" ht="15.75">
      <c r="A99" s="322">
        <v>87</v>
      </c>
      <c r="B99" s="323" t="s">
        <v>314</v>
      </c>
      <c r="C99" s="5" t="s">
        <v>315</v>
      </c>
      <c r="D99" s="5" t="s">
        <v>316</v>
      </c>
      <c r="E99" s="5" t="s">
        <v>841</v>
      </c>
      <c r="F99" s="5" t="s">
        <v>842</v>
      </c>
    </row>
    <row r="100" spans="1:6" ht="15.75">
      <c r="A100" s="322">
        <v>88</v>
      </c>
      <c r="B100" s="323" t="s">
        <v>558</v>
      </c>
      <c r="C100" s="5" t="s">
        <v>559</v>
      </c>
      <c r="D100" s="5" t="s">
        <v>560</v>
      </c>
      <c r="E100" s="5" t="s">
        <v>843</v>
      </c>
      <c r="F100" s="5" t="s">
        <v>119</v>
      </c>
    </row>
    <row r="101" spans="1:6" ht="15.75">
      <c r="A101" s="322">
        <v>89</v>
      </c>
      <c r="B101" s="323" t="s">
        <v>318</v>
      </c>
      <c r="C101" s="5" t="s">
        <v>319</v>
      </c>
      <c r="D101" s="5" t="s">
        <v>71</v>
      </c>
      <c r="E101" s="5" t="s">
        <v>844</v>
      </c>
      <c r="F101" s="5" t="s">
        <v>743</v>
      </c>
    </row>
    <row r="102" spans="1:6" ht="15.75">
      <c r="A102" s="322">
        <v>90</v>
      </c>
      <c r="B102" s="323" t="s">
        <v>561</v>
      </c>
      <c r="C102" s="5" t="s">
        <v>562</v>
      </c>
      <c r="D102" s="5" t="s">
        <v>563</v>
      </c>
      <c r="E102" s="5" t="s">
        <v>845</v>
      </c>
      <c r="F102" s="5" t="s">
        <v>119</v>
      </c>
    </row>
    <row r="103" spans="1:6" ht="15.75">
      <c r="A103" s="322">
        <v>91</v>
      </c>
      <c r="B103" s="323" t="s">
        <v>564</v>
      </c>
      <c r="C103" s="5" t="s">
        <v>565</v>
      </c>
      <c r="D103" s="5" t="s">
        <v>566</v>
      </c>
      <c r="E103" s="5" t="s">
        <v>846</v>
      </c>
      <c r="F103" s="5" t="s">
        <v>124</v>
      </c>
    </row>
    <row r="104" spans="1:6" ht="15.75">
      <c r="A104" s="322">
        <v>92</v>
      </c>
      <c r="B104" s="323" t="s">
        <v>567</v>
      </c>
      <c r="C104" s="5" t="s">
        <v>568</v>
      </c>
      <c r="D104" s="5" t="s">
        <v>569</v>
      </c>
      <c r="E104" s="5" t="s">
        <v>847</v>
      </c>
      <c r="F104" s="5" t="s">
        <v>120</v>
      </c>
    </row>
    <row r="105" spans="1:6" ht="15.75">
      <c r="A105" s="322">
        <v>93</v>
      </c>
      <c r="B105" s="323" t="s">
        <v>570</v>
      </c>
      <c r="C105" s="5" t="s">
        <v>571</v>
      </c>
      <c r="D105" s="5" t="s">
        <v>54</v>
      </c>
      <c r="E105" s="5" t="s">
        <v>848</v>
      </c>
      <c r="F105" s="5" t="s">
        <v>128</v>
      </c>
    </row>
    <row r="106" spans="1:6" ht="15.75">
      <c r="A106" s="322">
        <v>94</v>
      </c>
      <c r="B106" s="323" t="s">
        <v>572</v>
      </c>
      <c r="C106" s="5" t="s">
        <v>573</v>
      </c>
      <c r="D106" s="5" t="s">
        <v>71</v>
      </c>
      <c r="E106" s="5" t="s">
        <v>849</v>
      </c>
      <c r="F106" s="5" t="s">
        <v>850</v>
      </c>
    </row>
    <row r="107" spans="1:6" ht="15.75">
      <c r="A107" s="322">
        <v>95</v>
      </c>
      <c r="B107" s="323" t="s">
        <v>575</v>
      </c>
      <c r="C107" s="5" t="s">
        <v>576</v>
      </c>
      <c r="D107" s="5" t="s">
        <v>481</v>
      </c>
      <c r="E107" s="5" t="s">
        <v>851</v>
      </c>
      <c r="F107" s="5" t="s">
        <v>119</v>
      </c>
    </row>
    <row r="108" spans="1:6" ht="15.75">
      <c r="A108" s="322">
        <v>96</v>
      </c>
      <c r="B108" s="323" t="s">
        <v>577</v>
      </c>
      <c r="C108" s="5" t="s">
        <v>578</v>
      </c>
      <c r="D108" s="5" t="s">
        <v>20</v>
      </c>
      <c r="E108" s="5" t="s">
        <v>852</v>
      </c>
      <c r="F108" s="5" t="s">
        <v>120</v>
      </c>
    </row>
    <row r="109" spans="1:6" ht="15.75">
      <c r="A109" s="322">
        <v>97</v>
      </c>
      <c r="B109" s="323" t="s">
        <v>579</v>
      </c>
      <c r="C109" s="5" t="s">
        <v>580</v>
      </c>
      <c r="D109" s="5" t="s">
        <v>54</v>
      </c>
      <c r="E109" s="5" t="s">
        <v>853</v>
      </c>
      <c r="F109" s="5" t="s">
        <v>128</v>
      </c>
    </row>
    <row r="110" spans="1:6" ht="15.75">
      <c r="A110" s="322">
        <v>98</v>
      </c>
      <c r="B110" s="323" t="s">
        <v>581</v>
      </c>
      <c r="C110" s="5" t="s">
        <v>582</v>
      </c>
      <c r="D110" s="5" t="s">
        <v>48</v>
      </c>
      <c r="E110" s="5" t="s">
        <v>854</v>
      </c>
      <c r="F110" s="5" t="s">
        <v>134</v>
      </c>
    </row>
    <row r="111" spans="1:6" ht="15.75">
      <c r="A111" s="322">
        <v>99</v>
      </c>
      <c r="B111" s="323" t="s">
        <v>60</v>
      </c>
      <c r="C111" s="5" t="s">
        <v>61</v>
      </c>
      <c r="D111" s="5" t="s">
        <v>62</v>
      </c>
      <c r="E111" s="5" t="s">
        <v>855</v>
      </c>
      <c r="F111" s="5" t="s">
        <v>140</v>
      </c>
    </row>
    <row r="112" spans="1:6" ht="15.75">
      <c r="A112" s="322">
        <v>100</v>
      </c>
      <c r="B112" s="323" t="s">
        <v>583</v>
      </c>
      <c r="C112" s="5" t="s">
        <v>320</v>
      </c>
      <c r="D112" s="5" t="s">
        <v>584</v>
      </c>
      <c r="E112" s="5" t="s">
        <v>856</v>
      </c>
      <c r="F112" s="5" t="s">
        <v>857</v>
      </c>
    </row>
    <row r="113" spans="1:6" ht="15.75">
      <c r="A113" s="322">
        <v>101</v>
      </c>
      <c r="B113" s="323" t="s">
        <v>585</v>
      </c>
      <c r="C113" s="5" t="s">
        <v>586</v>
      </c>
      <c r="D113" s="5" t="s">
        <v>276</v>
      </c>
      <c r="E113" s="5" t="s">
        <v>858</v>
      </c>
      <c r="F113" s="5" t="s">
        <v>119</v>
      </c>
    </row>
    <row r="114" spans="1:6" ht="15.75">
      <c r="A114" s="322">
        <v>102</v>
      </c>
      <c r="B114" s="323" t="s">
        <v>325</v>
      </c>
      <c r="C114" s="5" t="s">
        <v>326</v>
      </c>
      <c r="D114" s="5" t="s">
        <v>73</v>
      </c>
      <c r="E114" s="5" t="s">
        <v>859</v>
      </c>
      <c r="F114" s="5" t="s">
        <v>123</v>
      </c>
    </row>
    <row r="115" spans="1:6" ht="15.75">
      <c r="A115" s="322">
        <v>103</v>
      </c>
      <c r="B115" s="323" t="s">
        <v>587</v>
      </c>
      <c r="C115" s="5" t="s">
        <v>588</v>
      </c>
      <c r="D115" s="5" t="s">
        <v>17</v>
      </c>
      <c r="E115" s="5" t="s">
        <v>860</v>
      </c>
      <c r="F115" s="5" t="s">
        <v>861</v>
      </c>
    </row>
    <row r="116" spans="1:6" ht="15.75">
      <c r="A116" s="322">
        <v>104</v>
      </c>
      <c r="B116" s="323" t="s">
        <v>589</v>
      </c>
      <c r="C116" s="5" t="s">
        <v>590</v>
      </c>
      <c r="D116" s="5" t="s">
        <v>69</v>
      </c>
      <c r="E116" s="5" t="s">
        <v>777</v>
      </c>
      <c r="F116" s="5" t="s">
        <v>862</v>
      </c>
    </row>
    <row r="117" spans="1:6" ht="15.75">
      <c r="A117" s="322">
        <v>105</v>
      </c>
      <c r="B117" s="323" t="s">
        <v>591</v>
      </c>
      <c r="C117" s="5" t="s">
        <v>327</v>
      </c>
      <c r="D117" s="5" t="s">
        <v>21</v>
      </c>
      <c r="E117" s="5" t="s">
        <v>863</v>
      </c>
      <c r="F117" s="5" t="s">
        <v>124</v>
      </c>
    </row>
    <row r="118" spans="1:6" ht="15.75">
      <c r="A118" s="322">
        <v>106</v>
      </c>
      <c r="B118" s="323" t="s">
        <v>321</v>
      </c>
      <c r="C118" s="5" t="s">
        <v>65</v>
      </c>
      <c r="D118" s="5" t="s">
        <v>322</v>
      </c>
      <c r="E118" s="5" t="s">
        <v>864</v>
      </c>
      <c r="F118" s="5" t="s">
        <v>119</v>
      </c>
    </row>
    <row r="119" spans="1:6" ht="15.75">
      <c r="A119" s="322">
        <v>107</v>
      </c>
      <c r="B119" s="323" t="s">
        <v>592</v>
      </c>
      <c r="C119" s="5" t="s">
        <v>593</v>
      </c>
      <c r="D119" s="5" t="s">
        <v>48</v>
      </c>
      <c r="E119" s="5" t="s">
        <v>865</v>
      </c>
      <c r="F119" s="5" t="s">
        <v>119</v>
      </c>
    </row>
    <row r="120" spans="1:6" ht="15.75">
      <c r="A120" s="322">
        <v>108</v>
      </c>
      <c r="B120" s="323" t="s">
        <v>594</v>
      </c>
      <c r="C120" s="5" t="s">
        <v>593</v>
      </c>
      <c r="D120" s="5" t="s">
        <v>595</v>
      </c>
      <c r="E120" s="5" t="s">
        <v>866</v>
      </c>
      <c r="F120" s="5" t="s">
        <v>118</v>
      </c>
    </row>
    <row r="121" spans="1:6" ht="15.75">
      <c r="A121" s="322">
        <v>109</v>
      </c>
      <c r="B121" s="323" t="s">
        <v>596</v>
      </c>
      <c r="C121" s="5" t="s">
        <v>597</v>
      </c>
      <c r="D121" s="5" t="s">
        <v>598</v>
      </c>
      <c r="E121" s="5" t="s">
        <v>867</v>
      </c>
      <c r="F121" s="5" t="s">
        <v>127</v>
      </c>
    </row>
    <row r="122" spans="1:6" ht="15.75">
      <c r="A122" s="322">
        <v>110</v>
      </c>
      <c r="B122" s="323" t="s">
        <v>599</v>
      </c>
      <c r="C122" s="5" t="s">
        <v>600</v>
      </c>
      <c r="D122" s="5" t="s">
        <v>601</v>
      </c>
      <c r="E122" s="5" t="s">
        <v>868</v>
      </c>
      <c r="F122" s="5" t="s">
        <v>140</v>
      </c>
    </row>
    <row r="123" spans="1:6" ht="15.75">
      <c r="A123" s="322">
        <v>111</v>
      </c>
      <c r="B123" s="323" t="s">
        <v>328</v>
      </c>
      <c r="C123" s="5" t="s">
        <v>67</v>
      </c>
      <c r="D123" s="5" t="s">
        <v>329</v>
      </c>
      <c r="E123" s="5" t="s">
        <v>869</v>
      </c>
      <c r="F123" s="5" t="s">
        <v>120</v>
      </c>
    </row>
    <row r="124" spans="1:6" ht="15.75">
      <c r="A124" s="322">
        <v>112</v>
      </c>
      <c r="B124" s="323" t="s">
        <v>602</v>
      </c>
      <c r="C124" s="5" t="s">
        <v>603</v>
      </c>
      <c r="D124" s="5" t="s">
        <v>604</v>
      </c>
      <c r="E124" s="5" t="s">
        <v>870</v>
      </c>
      <c r="F124" s="5" t="s">
        <v>120</v>
      </c>
    </row>
    <row r="125" spans="1:6" ht="15.75">
      <c r="A125" s="322">
        <v>113</v>
      </c>
      <c r="B125" s="323" t="s">
        <v>330</v>
      </c>
      <c r="C125" s="5" t="s">
        <v>331</v>
      </c>
      <c r="D125" s="5" t="s">
        <v>332</v>
      </c>
      <c r="E125" s="5" t="s">
        <v>871</v>
      </c>
      <c r="F125" s="5" t="s">
        <v>119</v>
      </c>
    </row>
    <row r="126" spans="1:6" ht="15.75">
      <c r="A126" s="322">
        <v>114</v>
      </c>
      <c r="B126" s="323" t="s">
        <v>605</v>
      </c>
      <c r="C126" s="5" t="s">
        <v>331</v>
      </c>
      <c r="D126" s="5" t="s">
        <v>606</v>
      </c>
      <c r="E126" s="5" t="s">
        <v>872</v>
      </c>
      <c r="F126" s="5" t="s">
        <v>118</v>
      </c>
    </row>
    <row r="127" spans="1:6" ht="15.75">
      <c r="A127" s="322">
        <v>115</v>
      </c>
      <c r="B127" s="323" t="s">
        <v>607</v>
      </c>
      <c r="C127" s="5" t="s">
        <v>608</v>
      </c>
      <c r="D127" s="5" t="s">
        <v>42</v>
      </c>
      <c r="E127" s="5" t="s">
        <v>873</v>
      </c>
      <c r="F127" s="5" t="s">
        <v>874</v>
      </c>
    </row>
    <row r="128" spans="1:6" ht="15.75">
      <c r="A128" s="322">
        <v>116</v>
      </c>
      <c r="B128" s="323" t="s">
        <v>609</v>
      </c>
      <c r="C128" s="5" t="s">
        <v>610</v>
      </c>
      <c r="D128" s="5" t="s">
        <v>611</v>
      </c>
      <c r="E128" s="5" t="s">
        <v>875</v>
      </c>
      <c r="F128" s="5" t="s">
        <v>876</v>
      </c>
    </row>
    <row r="129" spans="1:6" ht="15.75">
      <c r="A129" s="322">
        <v>117</v>
      </c>
      <c r="B129" s="323" t="s">
        <v>612</v>
      </c>
      <c r="C129" s="5" t="s">
        <v>613</v>
      </c>
      <c r="D129" s="5" t="s">
        <v>614</v>
      </c>
      <c r="E129" s="5" t="s">
        <v>877</v>
      </c>
      <c r="F129" s="5" t="s">
        <v>878</v>
      </c>
    </row>
    <row r="130" spans="1:6" ht="15.75">
      <c r="A130" s="322">
        <v>118</v>
      </c>
      <c r="B130" s="323" t="s">
        <v>323</v>
      </c>
      <c r="C130" s="5" t="s">
        <v>324</v>
      </c>
      <c r="D130" s="5" t="s">
        <v>66</v>
      </c>
      <c r="E130" s="5" t="s">
        <v>780</v>
      </c>
      <c r="F130" s="5" t="s">
        <v>118</v>
      </c>
    </row>
    <row r="131" spans="1:6" ht="15.75">
      <c r="A131" s="322">
        <v>119</v>
      </c>
      <c r="B131" s="323" t="s">
        <v>615</v>
      </c>
      <c r="C131" s="5" t="s">
        <v>613</v>
      </c>
      <c r="D131" s="5" t="s">
        <v>616</v>
      </c>
      <c r="E131" s="5" t="s">
        <v>879</v>
      </c>
      <c r="F131" s="5" t="s">
        <v>880</v>
      </c>
    </row>
    <row r="132" spans="1:6" ht="15.75">
      <c r="A132" s="322">
        <v>120</v>
      </c>
      <c r="B132" s="323" t="s">
        <v>618</v>
      </c>
      <c r="C132" s="5" t="s">
        <v>619</v>
      </c>
      <c r="D132" s="5" t="s">
        <v>620</v>
      </c>
      <c r="E132" s="5" t="s">
        <v>881</v>
      </c>
      <c r="F132" s="5" t="s">
        <v>119</v>
      </c>
    </row>
    <row r="133" spans="1:6" ht="15.75">
      <c r="A133" s="322">
        <v>121</v>
      </c>
      <c r="B133" s="323" t="s">
        <v>334</v>
      </c>
      <c r="C133" s="5" t="s">
        <v>335</v>
      </c>
      <c r="D133" s="5" t="s">
        <v>336</v>
      </c>
      <c r="E133" s="5" t="s">
        <v>882</v>
      </c>
      <c r="F133" s="5" t="s">
        <v>141</v>
      </c>
    </row>
    <row r="134" spans="1:6" ht="15.75">
      <c r="A134" s="322">
        <v>122</v>
      </c>
      <c r="B134" s="323" t="s">
        <v>621</v>
      </c>
      <c r="C134" s="5" t="s">
        <v>622</v>
      </c>
      <c r="D134" s="5" t="s">
        <v>623</v>
      </c>
      <c r="E134" s="5" t="s">
        <v>883</v>
      </c>
      <c r="F134" s="5" t="s">
        <v>118</v>
      </c>
    </row>
    <row r="135" spans="1:6" ht="15.75">
      <c r="A135" s="322">
        <v>123</v>
      </c>
      <c r="B135" s="323" t="s">
        <v>337</v>
      </c>
      <c r="C135" s="5" t="s">
        <v>338</v>
      </c>
      <c r="D135" s="5" t="s">
        <v>73</v>
      </c>
      <c r="E135" s="5" t="s">
        <v>884</v>
      </c>
      <c r="F135" s="5" t="s">
        <v>118</v>
      </c>
    </row>
    <row r="136" spans="1:6" ht="15.75">
      <c r="A136" s="322">
        <v>124</v>
      </c>
      <c r="B136" s="323" t="s">
        <v>624</v>
      </c>
      <c r="C136" s="5" t="s">
        <v>625</v>
      </c>
      <c r="D136" s="5" t="s">
        <v>377</v>
      </c>
      <c r="E136" s="5" t="s">
        <v>885</v>
      </c>
      <c r="F136" s="5" t="s">
        <v>886</v>
      </c>
    </row>
    <row r="137" spans="1:6" ht="15.75">
      <c r="A137" s="322">
        <v>125</v>
      </c>
      <c r="B137" s="323" t="s">
        <v>626</v>
      </c>
      <c r="C137" s="5" t="s">
        <v>339</v>
      </c>
      <c r="D137" s="5" t="s">
        <v>627</v>
      </c>
      <c r="E137" s="5" t="s">
        <v>887</v>
      </c>
      <c r="F137" s="5" t="s">
        <v>120</v>
      </c>
    </row>
    <row r="138" spans="1:6" ht="15.75">
      <c r="A138" s="322">
        <v>126</v>
      </c>
      <c r="B138" s="323" t="s">
        <v>628</v>
      </c>
      <c r="C138" s="5" t="s">
        <v>339</v>
      </c>
      <c r="D138" s="5" t="s">
        <v>629</v>
      </c>
      <c r="E138" s="5" t="s">
        <v>888</v>
      </c>
      <c r="F138" s="5" t="s">
        <v>120</v>
      </c>
    </row>
    <row r="139" spans="1:6" ht="15.75">
      <c r="A139" s="322">
        <v>127</v>
      </c>
      <c r="B139" s="323" t="s">
        <v>340</v>
      </c>
      <c r="C139" s="5" t="s">
        <v>341</v>
      </c>
      <c r="D139" s="5" t="s">
        <v>51</v>
      </c>
      <c r="E139" s="5" t="s">
        <v>889</v>
      </c>
      <c r="F139" s="5" t="s">
        <v>120</v>
      </c>
    </row>
    <row r="140" spans="1:6" ht="15.75">
      <c r="A140" s="322">
        <v>128</v>
      </c>
      <c r="B140" s="323" t="s">
        <v>342</v>
      </c>
      <c r="C140" s="5" t="s">
        <v>343</v>
      </c>
      <c r="D140" s="5" t="s">
        <v>317</v>
      </c>
      <c r="E140" s="5" t="s">
        <v>890</v>
      </c>
      <c r="F140" s="5" t="s">
        <v>124</v>
      </c>
    </row>
    <row r="141" spans="1:6" ht="15.75">
      <c r="A141" s="322">
        <v>129</v>
      </c>
      <c r="B141" s="323" t="s">
        <v>344</v>
      </c>
      <c r="C141" s="5" t="s">
        <v>345</v>
      </c>
      <c r="D141" s="5" t="s">
        <v>346</v>
      </c>
      <c r="E141" s="5" t="s">
        <v>891</v>
      </c>
      <c r="F141" s="5" t="s">
        <v>892</v>
      </c>
    </row>
    <row r="142" spans="1:6" ht="15.75">
      <c r="A142" s="322">
        <v>130</v>
      </c>
      <c r="B142" s="323" t="s">
        <v>630</v>
      </c>
      <c r="C142" s="5" t="s">
        <v>631</v>
      </c>
      <c r="D142" s="5" t="s">
        <v>72</v>
      </c>
      <c r="E142" s="5" t="s">
        <v>893</v>
      </c>
      <c r="F142" s="5" t="s">
        <v>894</v>
      </c>
    </row>
    <row r="143" spans="1:6" ht="15.75">
      <c r="A143" s="322">
        <v>131</v>
      </c>
      <c r="B143" s="323" t="s">
        <v>632</v>
      </c>
      <c r="C143" s="5" t="s">
        <v>633</v>
      </c>
      <c r="D143" s="5" t="s">
        <v>634</v>
      </c>
      <c r="E143" s="5" t="s">
        <v>895</v>
      </c>
      <c r="F143" s="5" t="s">
        <v>119</v>
      </c>
    </row>
    <row r="144" spans="1:6" ht="15.75">
      <c r="A144" s="322">
        <v>132</v>
      </c>
      <c r="B144" s="323" t="s">
        <v>635</v>
      </c>
      <c r="C144" s="5" t="s">
        <v>636</v>
      </c>
      <c r="D144" s="5" t="s">
        <v>32</v>
      </c>
      <c r="E144" s="5" t="s">
        <v>896</v>
      </c>
      <c r="F144" s="5" t="s">
        <v>897</v>
      </c>
    </row>
    <row r="145" spans="1:6" ht="15.75">
      <c r="A145" s="322">
        <v>133</v>
      </c>
      <c r="B145" s="323" t="s">
        <v>637</v>
      </c>
      <c r="C145" s="5" t="s">
        <v>638</v>
      </c>
      <c r="D145" s="5" t="s">
        <v>37</v>
      </c>
      <c r="E145" s="5" t="s">
        <v>898</v>
      </c>
      <c r="F145" s="5" t="s">
        <v>119</v>
      </c>
    </row>
    <row r="146" spans="1:6" ht="15.75">
      <c r="A146" s="322">
        <v>134</v>
      </c>
      <c r="B146" s="323" t="s">
        <v>639</v>
      </c>
      <c r="C146" s="5" t="s">
        <v>640</v>
      </c>
      <c r="D146" s="5" t="s">
        <v>55</v>
      </c>
      <c r="E146" s="5" t="s">
        <v>899</v>
      </c>
      <c r="F146" s="5" t="s">
        <v>128</v>
      </c>
    </row>
    <row r="147" spans="1:6" ht="15.75">
      <c r="A147" s="322">
        <v>135</v>
      </c>
      <c r="B147" s="323" t="s">
        <v>641</v>
      </c>
      <c r="C147" s="5" t="s">
        <v>642</v>
      </c>
      <c r="D147" s="5" t="s">
        <v>643</v>
      </c>
      <c r="E147" s="5" t="s">
        <v>851</v>
      </c>
      <c r="F147" s="5" t="s">
        <v>900</v>
      </c>
    </row>
    <row r="148" spans="1:6" ht="15.75">
      <c r="A148" s="322">
        <v>136</v>
      </c>
      <c r="B148" s="323" t="s">
        <v>644</v>
      </c>
      <c r="C148" s="5" t="s">
        <v>348</v>
      </c>
      <c r="D148" s="5" t="s">
        <v>69</v>
      </c>
      <c r="E148" s="5" t="s">
        <v>901</v>
      </c>
      <c r="F148" s="5" t="s">
        <v>137</v>
      </c>
    </row>
    <row r="149" spans="1:6" ht="15.75">
      <c r="A149" s="322">
        <v>137</v>
      </c>
      <c r="B149" s="323" t="s">
        <v>645</v>
      </c>
      <c r="C149" s="5" t="s">
        <v>646</v>
      </c>
      <c r="D149" s="5" t="s">
        <v>52</v>
      </c>
      <c r="E149" s="5" t="s">
        <v>902</v>
      </c>
      <c r="F149" s="5" t="s">
        <v>128</v>
      </c>
    </row>
    <row r="150" spans="1:6" ht="15.75">
      <c r="A150" s="322">
        <v>138</v>
      </c>
      <c r="B150" s="323" t="s">
        <v>349</v>
      </c>
      <c r="C150" s="5" t="s">
        <v>350</v>
      </c>
      <c r="D150" s="5" t="s">
        <v>351</v>
      </c>
      <c r="E150" s="5" t="s">
        <v>903</v>
      </c>
      <c r="F150" s="5" t="s">
        <v>892</v>
      </c>
    </row>
    <row r="151" spans="1:6" ht="15.75">
      <c r="A151" s="322">
        <v>139</v>
      </c>
      <c r="B151" s="323" t="s">
        <v>352</v>
      </c>
      <c r="C151" s="5" t="s">
        <v>353</v>
      </c>
      <c r="D151" s="5" t="s">
        <v>21</v>
      </c>
      <c r="E151" s="5" t="s">
        <v>904</v>
      </c>
      <c r="F151" s="5" t="s">
        <v>119</v>
      </c>
    </row>
    <row r="152" spans="1:6" ht="15.75">
      <c r="A152" s="322">
        <v>140</v>
      </c>
      <c r="B152" s="323" t="s">
        <v>647</v>
      </c>
      <c r="C152" s="5" t="s">
        <v>353</v>
      </c>
      <c r="D152" s="5" t="s">
        <v>648</v>
      </c>
      <c r="E152" s="5" t="s">
        <v>905</v>
      </c>
      <c r="F152" s="5" t="s">
        <v>119</v>
      </c>
    </row>
    <row r="153" spans="1:6" ht="15.75">
      <c r="A153" s="322">
        <v>141</v>
      </c>
      <c r="B153" s="323" t="s">
        <v>649</v>
      </c>
      <c r="C153" s="5" t="s">
        <v>650</v>
      </c>
      <c r="D153" s="5" t="s">
        <v>651</v>
      </c>
      <c r="E153" s="5" t="s">
        <v>906</v>
      </c>
      <c r="F153" s="5" t="s">
        <v>120</v>
      </c>
    </row>
    <row r="154" spans="1:6" ht="15.75">
      <c r="A154" s="322">
        <v>142</v>
      </c>
      <c r="B154" s="323" t="s">
        <v>74</v>
      </c>
      <c r="C154" s="5" t="s">
        <v>75</v>
      </c>
      <c r="D154" s="5" t="s">
        <v>64</v>
      </c>
      <c r="E154" s="5" t="s">
        <v>907</v>
      </c>
      <c r="F154" s="5" t="s">
        <v>119</v>
      </c>
    </row>
    <row r="155" spans="1:6" ht="15.75">
      <c r="A155" s="322">
        <v>143</v>
      </c>
      <c r="B155" s="323" t="s">
        <v>652</v>
      </c>
      <c r="C155" s="5" t="s">
        <v>653</v>
      </c>
      <c r="D155" s="5" t="s">
        <v>654</v>
      </c>
      <c r="E155" s="5" t="s">
        <v>908</v>
      </c>
      <c r="F155" s="5" t="s">
        <v>119</v>
      </c>
    </row>
    <row r="156" spans="1:6" ht="15.75">
      <c r="A156" s="322">
        <v>144</v>
      </c>
      <c r="B156" s="323" t="s">
        <v>76</v>
      </c>
      <c r="C156" s="5" t="s">
        <v>77</v>
      </c>
      <c r="D156" s="5" t="s">
        <v>56</v>
      </c>
      <c r="E156" s="5" t="s">
        <v>909</v>
      </c>
      <c r="F156" s="5" t="s">
        <v>119</v>
      </c>
    </row>
    <row r="157" spans="1:6" ht="15.75">
      <c r="A157" s="322">
        <v>145</v>
      </c>
      <c r="B157" s="323" t="s">
        <v>655</v>
      </c>
      <c r="C157" s="5" t="s">
        <v>656</v>
      </c>
      <c r="D157" s="5" t="s">
        <v>285</v>
      </c>
      <c r="E157" s="5" t="s">
        <v>910</v>
      </c>
      <c r="F157" s="5" t="s">
        <v>124</v>
      </c>
    </row>
    <row r="158" spans="1:6" ht="15.75">
      <c r="A158" s="322">
        <v>146</v>
      </c>
      <c r="B158" s="323" t="s">
        <v>658</v>
      </c>
      <c r="C158" s="5" t="s">
        <v>659</v>
      </c>
      <c r="D158" s="5" t="s">
        <v>50</v>
      </c>
      <c r="E158" s="5" t="s">
        <v>911</v>
      </c>
      <c r="F158" s="5" t="s">
        <v>120</v>
      </c>
    </row>
    <row r="159" spans="1:6" ht="15.75">
      <c r="A159" s="322">
        <v>147</v>
      </c>
      <c r="B159" s="323" t="s">
        <v>354</v>
      </c>
      <c r="C159" s="5" t="s">
        <v>355</v>
      </c>
      <c r="D159" s="5" t="s">
        <v>29</v>
      </c>
      <c r="E159" s="5" t="s">
        <v>912</v>
      </c>
      <c r="F159" s="5" t="s">
        <v>128</v>
      </c>
    </row>
    <row r="160" spans="1:6" ht="15.75">
      <c r="A160" s="322">
        <v>148</v>
      </c>
      <c r="B160" s="323" t="s">
        <v>356</v>
      </c>
      <c r="C160" s="5" t="s">
        <v>357</v>
      </c>
      <c r="D160" s="5" t="s">
        <v>52</v>
      </c>
      <c r="E160" s="5" t="s">
        <v>913</v>
      </c>
      <c r="F160" s="5" t="s">
        <v>914</v>
      </c>
    </row>
    <row r="161" spans="1:6" ht="15.75">
      <c r="A161" s="322">
        <v>149</v>
      </c>
      <c r="B161" s="323" t="s">
        <v>660</v>
      </c>
      <c r="C161" s="5" t="s">
        <v>661</v>
      </c>
      <c r="D161" s="5" t="s">
        <v>662</v>
      </c>
      <c r="E161" s="5" t="s">
        <v>915</v>
      </c>
      <c r="F161" s="5" t="s">
        <v>916</v>
      </c>
    </row>
    <row r="162" spans="1:6" ht="15.75">
      <c r="A162" s="322">
        <v>150</v>
      </c>
      <c r="B162" s="323" t="s">
        <v>663</v>
      </c>
      <c r="C162" s="5" t="s">
        <v>664</v>
      </c>
      <c r="D162" s="5" t="s">
        <v>665</v>
      </c>
      <c r="E162" s="5" t="s">
        <v>917</v>
      </c>
      <c r="F162" s="5" t="s">
        <v>124</v>
      </c>
    </row>
    <row r="163" spans="1:6" ht="15.75">
      <c r="A163" s="322">
        <v>151</v>
      </c>
      <c r="B163" s="323" t="s">
        <v>358</v>
      </c>
      <c r="C163" s="5" t="s">
        <v>359</v>
      </c>
      <c r="D163" s="5" t="s">
        <v>347</v>
      </c>
      <c r="E163" s="5" t="s">
        <v>918</v>
      </c>
      <c r="F163" s="5" t="s">
        <v>119</v>
      </c>
    </row>
    <row r="164" spans="1:6" ht="15.75">
      <c r="A164" s="322">
        <v>152</v>
      </c>
      <c r="B164" s="323" t="s">
        <v>666</v>
      </c>
      <c r="C164" s="5" t="s">
        <v>667</v>
      </c>
      <c r="D164" s="5" t="s">
        <v>451</v>
      </c>
      <c r="E164" s="5" t="s">
        <v>919</v>
      </c>
      <c r="F164" s="5" t="s">
        <v>132</v>
      </c>
    </row>
    <row r="165" spans="1:6" ht="15.75">
      <c r="A165" s="322">
        <v>153</v>
      </c>
      <c r="B165" s="323" t="s">
        <v>78</v>
      </c>
      <c r="C165" s="5" t="s">
        <v>79</v>
      </c>
      <c r="D165" s="5" t="s">
        <v>80</v>
      </c>
      <c r="E165" s="5" t="s">
        <v>920</v>
      </c>
      <c r="F165" s="5" t="s">
        <v>119</v>
      </c>
    </row>
    <row r="166" spans="1:6" ht="15.75">
      <c r="A166" s="322">
        <v>154</v>
      </c>
      <c r="B166" s="323" t="s">
        <v>361</v>
      </c>
      <c r="C166" s="5" t="s">
        <v>360</v>
      </c>
      <c r="D166" s="5" t="s">
        <v>47</v>
      </c>
      <c r="E166" s="5" t="s">
        <v>885</v>
      </c>
      <c r="F166" s="5" t="s">
        <v>135</v>
      </c>
    </row>
    <row r="167" spans="1:6" ht="15.75">
      <c r="A167" s="322">
        <v>155</v>
      </c>
      <c r="B167" s="323" t="s">
        <v>668</v>
      </c>
      <c r="C167" s="5" t="s">
        <v>360</v>
      </c>
      <c r="D167" s="5" t="s">
        <v>21</v>
      </c>
      <c r="E167" s="5" t="s">
        <v>921</v>
      </c>
      <c r="F167" s="5" t="s">
        <v>118</v>
      </c>
    </row>
    <row r="168" spans="1:6" ht="15.75">
      <c r="A168" s="322">
        <v>156</v>
      </c>
      <c r="B168" s="323" t="s">
        <v>363</v>
      </c>
      <c r="C168" s="5" t="s">
        <v>364</v>
      </c>
      <c r="D168" s="5" t="s">
        <v>57</v>
      </c>
      <c r="E168" s="5" t="s">
        <v>922</v>
      </c>
      <c r="F168" s="5" t="s">
        <v>119</v>
      </c>
    </row>
    <row r="169" spans="1:6" ht="15.75">
      <c r="A169" s="322">
        <v>157</v>
      </c>
      <c r="B169" s="323" t="s">
        <v>669</v>
      </c>
      <c r="C169" s="5" t="s">
        <v>670</v>
      </c>
      <c r="D169" s="5" t="s">
        <v>298</v>
      </c>
      <c r="E169" s="5" t="s">
        <v>923</v>
      </c>
      <c r="F169" s="5" t="s">
        <v>135</v>
      </c>
    </row>
    <row r="170" spans="1:6" ht="15.75">
      <c r="A170" s="322">
        <v>158</v>
      </c>
      <c r="B170" s="323" t="s">
        <v>671</v>
      </c>
      <c r="C170" s="5" t="s">
        <v>672</v>
      </c>
      <c r="D170" s="5" t="s">
        <v>654</v>
      </c>
      <c r="E170" s="5" t="s">
        <v>924</v>
      </c>
      <c r="F170" s="5" t="s">
        <v>128</v>
      </c>
    </row>
    <row r="171" spans="1:6" ht="15.75">
      <c r="A171" s="322">
        <v>159</v>
      </c>
      <c r="B171" s="323" t="s">
        <v>673</v>
      </c>
      <c r="C171" s="5" t="s">
        <v>674</v>
      </c>
      <c r="D171" s="5" t="s">
        <v>21</v>
      </c>
      <c r="E171" s="5" t="s">
        <v>925</v>
      </c>
      <c r="F171" s="5" t="s">
        <v>892</v>
      </c>
    </row>
    <row r="172" spans="1:6" ht="15.75">
      <c r="A172" s="322">
        <v>160</v>
      </c>
      <c r="B172" s="323" t="s">
        <v>365</v>
      </c>
      <c r="C172" s="5" t="s">
        <v>366</v>
      </c>
      <c r="D172" s="5" t="s">
        <v>71</v>
      </c>
      <c r="E172" s="5" t="s">
        <v>926</v>
      </c>
      <c r="F172" s="5" t="s">
        <v>119</v>
      </c>
    </row>
    <row r="173" spans="1:6" ht="15.75">
      <c r="A173" s="322">
        <v>161</v>
      </c>
      <c r="B173" s="323" t="s">
        <v>675</v>
      </c>
      <c r="C173" s="5" t="s">
        <v>676</v>
      </c>
      <c r="D173" s="5" t="s">
        <v>22</v>
      </c>
      <c r="E173" s="5" t="s">
        <v>927</v>
      </c>
      <c r="F173" s="5" t="s">
        <v>118</v>
      </c>
    </row>
    <row r="174" spans="1:6" ht="15.75">
      <c r="A174" s="322">
        <v>162</v>
      </c>
      <c r="B174" s="323" t="s">
        <v>677</v>
      </c>
      <c r="C174" s="5" t="s">
        <v>678</v>
      </c>
      <c r="D174" s="5" t="s">
        <v>679</v>
      </c>
      <c r="E174" s="5" t="s">
        <v>928</v>
      </c>
      <c r="F174" s="5" t="s">
        <v>119</v>
      </c>
    </row>
    <row r="175" spans="1:6" ht="15.75">
      <c r="A175" s="322">
        <v>163</v>
      </c>
      <c r="B175" s="323" t="s">
        <v>680</v>
      </c>
      <c r="C175" s="5" t="s">
        <v>681</v>
      </c>
      <c r="D175" s="5" t="s">
        <v>58</v>
      </c>
      <c r="E175" s="5" t="s">
        <v>929</v>
      </c>
      <c r="F175" s="5" t="s">
        <v>124</v>
      </c>
    </row>
    <row r="176" spans="1:6" ht="15.75">
      <c r="A176" s="322">
        <v>164</v>
      </c>
      <c r="B176" s="323" t="s">
        <v>682</v>
      </c>
      <c r="C176" s="5" t="s">
        <v>683</v>
      </c>
      <c r="D176" s="5" t="s">
        <v>33</v>
      </c>
      <c r="E176" s="5" t="s">
        <v>930</v>
      </c>
      <c r="F176" s="5" t="s">
        <v>120</v>
      </c>
    </row>
    <row r="177" spans="1:6" ht="15.75">
      <c r="A177" s="322">
        <v>165</v>
      </c>
      <c r="B177" s="323" t="s">
        <v>684</v>
      </c>
      <c r="C177" s="5" t="s">
        <v>685</v>
      </c>
      <c r="D177" s="5" t="s">
        <v>45</v>
      </c>
      <c r="E177" s="5" t="s">
        <v>931</v>
      </c>
      <c r="F177" s="5" t="s">
        <v>127</v>
      </c>
    </row>
    <row r="178" spans="1:6" ht="15.75">
      <c r="A178" s="322">
        <v>166</v>
      </c>
      <c r="B178" s="323" t="s">
        <v>367</v>
      </c>
      <c r="C178" s="5" t="s">
        <v>368</v>
      </c>
      <c r="D178" s="5" t="s">
        <v>19</v>
      </c>
      <c r="E178" s="5" t="s">
        <v>932</v>
      </c>
      <c r="F178" s="5" t="s">
        <v>743</v>
      </c>
    </row>
    <row r="179" spans="1:6" ht="15.75">
      <c r="A179" s="322">
        <v>167</v>
      </c>
      <c r="B179" s="323" t="s">
        <v>686</v>
      </c>
      <c r="C179" s="5" t="s">
        <v>687</v>
      </c>
      <c r="D179" s="5" t="s">
        <v>688</v>
      </c>
      <c r="E179" s="5" t="s">
        <v>933</v>
      </c>
      <c r="F179" s="5" t="s">
        <v>119</v>
      </c>
    </row>
    <row r="180" spans="1:6" ht="15.75">
      <c r="A180" s="322">
        <v>168</v>
      </c>
      <c r="B180" s="323" t="s">
        <v>689</v>
      </c>
      <c r="C180" s="5" t="s">
        <v>690</v>
      </c>
      <c r="D180" s="5" t="s">
        <v>59</v>
      </c>
      <c r="E180" s="5" t="s">
        <v>934</v>
      </c>
      <c r="F180" s="5" t="s">
        <v>119</v>
      </c>
    </row>
    <row r="181" spans="1:6" ht="15.75">
      <c r="A181" s="322">
        <v>169</v>
      </c>
      <c r="B181" s="323" t="s">
        <v>692</v>
      </c>
      <c r="C181" s="5" t="s">
        <v>693</v>
      </c>
      <c r="D181" s="5" t="s">
        <v>377</v>
      </c>
      <c r="E181" s="5" t="s">
        <v>935</v>
      </c>
      <c r="F181" s="5" t="s">
        <v>127</v>
      </c>
    </row>
    <row r="182" spans="1:6" ht="15.75">
      <c r="A182" s="322">
        <v>170</v>
      </c>
      <c r="B182" s="323" t="s">
        <v>694</v>
      </c>
      <c r="C182" s="5" t="s">
        <v>695</v>
      </c>
      <c r="D182" s="5" t="s">
        <v>696</v>
      </c>
      <c r="E182" s="5" t="s">
        <v>936</v>
      </c>
      <c r="F182" s="5" t="s">
        <v>120</v>
      </c>
    </row>
    <row r="183" spans="1:6" ht="15.75">
      <c r="A183" s="322">
        <v>171</v>
      </c>
      <c r="B183" s="323" t="s">
        <v>369</v>
      </c>
      <c r="C183" s="5" t="s">
        <v>370</v>
      </c>
      <c r="D183" s="5" t="s">
        <v>371</v>
      </c>
      <c r="E183" s="5" t="s">
        <v>937</v>
      </c>
      <c r="F183" s="5" t="s">
        <v>938</v>
      </c>
    </row>
    <row r="184" spans="1:6" ht="15.75">
      <c r="A184" s="322">
        <v>172</v>
      </c>
      <c r="B184" s="323" t="s">
        <v>372</v>
      </c>
      <c r="C184" s="5" t="s">
        <v>373</v>
      </c>
      <c r="D184" s="5" t="s">
        <v>72</v>
      </c>
      <c r="E184" s="5" t="s">
        <v>939</v>
      </c>
      <c r="F184" s="5" t="s">
        <v>124</v>
      </c>
    </row>
    <row r="185" spans="1:6" ht="15.75">
      <c r="A185" s="322">
        <v>173</v>
      </c>
      <c r="B185" s="323" t="s">
        <v>697</v>
      </c>
      <c r="C185" s="5" t="s">
        <v>373</v>
      </c>
      <c r="D185" s="5" t="s">
        <v>37</v>
      </c>
      <c r="E185" s="5" t="s">
        <v>940</v>
      </c>
      <c r="F185" s="5" t="s">
        <v>119</v>
      </c>
    </row>
    <row r="186" spans="1:6" ht="15.75">
      <c r="A186" s="322">
        <v>174</v>
      </c>
      <c r="B186" s="323" t="s">
        <v>698</v>
      </c>
      <c r="C186" s="5" t="s">
        <v>699</v>
      </c>
      <c r="D186" s="5" t="s">
        <v>22</v>
      </c>
      <c r="E186" s="5" t="s">
        <v>941</v>
      </c>
      <c r="F186" s="5" t="s">
        <v>123</v>
      </c>
    </row>
    <row r="187" spans="1:6" ht="15.75">
      <c r="A187" s="322">
        <v>175</v>
      </c>
      <c r="B187" s="323" t="s">
        <v>700</v>
      </c>
      <c r="C187" s="5" t="s">
        <v>701</v>
      </c>
      <c r="D187" s="5" t="s">
        <v>702</v>
      </c>
      <c r="E187" s="5" t="s">
        <v>942</v>
      </c>
      <c r="F187" s="5" t="s">
        <v>118</v>
      </c>
    </row>
    <row r="188" spans="1:6" ht="15.75">
      <c r="A188" s="322">
        <v>176</v>
      </c>
      <c r="B188" s="323" t="s">
        <v>374</v>
      </c>
      <c r="C188" s="5" t="s">
        <v>375</v>
      </c>
      <c r="D188" s="5" t="s">
        <v>376</v>
      </c>
      <c r="E188" s="5" t="s">
        <v>943</v>
      </c>
      <c r="F188" s="5" t="s">
        <v>119</v>
      </c>
    </row>
    <row r="189" spans="1:6" ht="15.75">
      <c r="A189" s="322">
        <v>177</v>
      </c>
      <c r="B189" s="323" t="s">
        <v>703</v>
      </c>
      <c r="C189" s="5" t="s">
        <v>704</v>
      </c>
      <c r="D189" s="5" t="s">
        <v>279</v>
      </c>
      <c r="E189" s="5" t="s">
        <v>944</v>
      </c>
      <c r="F189" s="5" t="s">
        <v>123</v>
      </c>
    </row>
    <row r="190" spans="1:6" ht="15.75">
      <c r="A190" s="322">
        <v>178</v>
      </c>
      <c r="B190" s="323" t="s">
        <v>82</v>
      </c>
      <c r="C190" s="5" t="s">
        <v>83</v>
      </c>
      <c r="D190" s="5" t="s">
        <v>84</v>
      </c>
      <c r="E190" s="5" t="s">
        <v>945</v>
      </c>
      <c r="F190" s="5" t="s">
        <v>142</v>
      </c>
    </row>
    <row r="191" spans="1:6" ht="15.75">
      <c r="A191" s="322">
        <v>179</v>
      </c>
      <c r="B191" s="323" t="s">
        <v>705</v>
      </c>
      <c r="C191" s="5" t="s">
        <v>706</v>
      </c>
      <c r="D191" s="5" t="s">
        <v>57</v>
      </c>
      <c r="E191" s="5" t="s">
        <v>946</v>
      </c>
      <c r="F191" s="5" t="s">
        <v>119</v>
      </c>
    </row>
    <row r="192" spans="1:6" ht="15.75">
      <c r="A192" s="322">
        <v>180</v>
      </c>
      <c r="B192" s="323" t="s">
        <v>707</v>
      </c>
      <c r="C192" s="5" t="s">
        <v>708</v>
      </c>
      <c r="D192" s="5" t="s">
        <v>709</v>
      </c>
      <c r="E192" s="5" t="s">
        <v>947</v>
      </c>
      <c r="F192" s="5" t="s">
        <v>119</v>
      </c>
    </row>
    <row r="193" spans="1:6" ht="15.75">
      <c r="A193" s="322">
        <v>181</v>
      </c>
      <c r="B193" s="323" t="s">
        <v>710</v>
      </c>
      <c r="C193" s="5" t="s">
        <v>711</v>
      </c>
      <c r="D193" s="5" t="s">
        <v>712</v>
      </c>
      <c r="E193" s="5" t="s">
        <v>948</v>
      </c>
      <c r="F193" s="5" t="s">
        <v>125</v>
      </c>
    </row>
    <row r="194" spans="1:6" ht="15.75">
      <c r="A194" s="322">
        <v>182</v>
      </c>
      <c r="B194" s="323" t="s">
        <v>713</v>
      </c>
      <c r="C194" s="5" t="s">
        <v>714</v>
      </c>
      <c r="D194" s="5" t="s">
        <v>715</v>
      </c>
      <c r="E194" s="5" t="s">
        <v>949</v>
      </c>
      <c r="F194" s="5" t="s">
        <v>119</v>
      </c>
    </row>
    <row r="195" spans="1:6" ht="15.75">
      <c r="A195" s="322">
        <v>183</v>
      </c>
      <c r="B195" s="323" t="s">
        <v>716</v>
      </c>
      <c r="C195" s="5" t="s">
        <v>717</v>
      </c>
      <c r="D195" s="5" t="s">
        <v>718</v>
      </c>
      <c r="E195" s="5" t="s">
        <v>950</v>
      </c>
      <c r="F195" s="5" t="s">
        <v>127</v>
      </c>
    </row>
    <row r="196" spans="1:6" ht="15.75">
      <c r="A196" s="322">
        <v>184</v>
      </c>
      <c r="B196" s="323" t="s">
        <v>719</v>
      </c>
      <c r="C196" s="5" t="s">
        <v>717</v>
      </c>
      <c r="D196" s="5" t="s">
        <v>425</v>
      </c>
      <c r="E196" s="5" t="s">
        <v>951</v>
      </c>
      <c r="F196" s="5" t="s">
        <v>119</v>
      </c>
    </row>
    <row r="197" spans="1:6" ht="15.75">
      <c r="A197" s="322">
        <v>185</v>
      </c>
      <c r="B197" s="323" t="s">
        <v>720</v>
      </c>
      <c r="C197" s="5" t="s">
        <v>717</v>
      </c>
      <c r="D197" s="5" t="s">
        <v>38</v>
      </c>
      <c r="E197" s="5" t="s">
        <v>952</v>
      </c>
      <c r="F197" s="5" t="s">
        <v>119</v>
      </c>
    </row>
    <row r="198" spans="1:6" ht="15.75">
      <c r="A198" s="322">
        <v>186</v>
      </c>
      <c r="B198" s="323" t="s">
        <v>721</v>
      </c>
      <c r="C198" s="5" t="s">
        <v>86</v>
      </c>
      <c r="D198" s="5" t="s">
        <v>722</v>
      </c>
      <c r="E198" s="5" t="s">
        <v>953</v>
      </c>
      <c r="F198" s="5" t="s">
        <v>118</v>
      </c>
    </row>
    <row r="199" spans="1:6" ht="15.75">
      <c r="A199" s="322">
        <v>187</v>
      </c>
      <c r="B199" s="323" t="s">
        <v>723</v>
      </c>
      <c r="C199" s="5" t="s">
        <v>724</v>
      </c>
      <c r="D199" s="5" t="s">
        <v>18</v>
      </c>
      <c r="E199" s="5" t="s">
        <v>927</v>
      </c>
      <c r="F199" s="5" t="s">
        <v>120</v>
      </c>
    </row>
    <row r="200" spans="1:6" ht="15.75">
      <c r="A200" s="322">
        <v>188</v>
      </c>
      <c r="B200" s="323" t="s">
        <v>725</v>
      </c>
      <c r="C200" s="5" t="s">
        <v>724</v>
      </c>
      <c r="D200" s="5" t="s">
        <v>270</v>
      </c>
      <c r="E200" s="5" t="s">
        <v>954</v>
      </c>
      <c r="F200" s="5" t="s">
        <v>123</v>
      </c>
    </row>
    <row r="201" spans="1:6" ht="15.75">
      <c r="A201" s="322">
        <v>189</v>
      </c>
      <c r="B201" s="323" t="s">
        <v>726</v>
      </c>
      <c r="C201" s="5" t="s">
        <v>727</v>
      </c>
      <c r="D201" s="5" t="s">
        <v>728</v>
      </c>
      <c r="E201" s="5" t="s">
        <v>955</v>
      </c>
      <c r="F201" s="5" t="s">
        <v>771</v>
      </c>
    </row>
    <row r="202" spans="1:6" ht="15.75">
      <c r="A202" s="322">
        <v>190</v>
      </c>
      <c r="B202" s="323" t="s">
        <v>379</v>
      </c>
      <c r="C202" s="5" t="s">
        <v>380</v>
      </c>
      <c r="D202" s="5" t="s">
        <v>18</v>
      </c>
      <c r="E202" s="5" t="s">
        <v>956</v>
      </c>
      <c r="F202" s="5" t="s">
        <v>119</v>
      </c>
    </row>
    <row r="203" spans="1:6" ht="15.75">
      <c r="A203" s="322">
        <v>191</v>
      </c>
      <c r="B203" s="323" t="s">
        <v>729</v>
      </c>
      <c r="C203" s="5" t="s">
        <v>730</v>
      </c>
      <c r="D203" s="5" t="s">
        <v>85</v>
      </c>
      <c r="E203" s="5" t="s">
        <v>957</v>
      </c>
      <c r="F203" s="5" t="s">
        <v>118</v>
      </c>
    </row>
    <row r="204" spans="1:6" ht="15.75">
      <c r="A204" s="322">
        <v>192</v>
      </c>
      <c r="B204" s="323" t="s">
        <v>731</v>
      </c>
      <c r="C204" s="5" t="s">
        <v>732</v>
      </c>
      <c r="D204" s="5" t="s">
        <v>57</v>
      </c>
      <c r="E204" s="5" t="s">
        <v>958</v>
      </c>
      <c r="F204" s="5" t="s">
        <v>959</v>
      </c>
    </row>
  </sheetData>
  <pageMargins left="0.78740157499999996" right="0.78740157499999996" top="0.984251969" bottom="0.984251969" header="0.4921259845" footer="0.492125984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N120"/>
  <sheetViews>
    <sheetView topLeftCell="A52" workbookViewId="0">
      <pane xSplit="5" topLeftCell="Q1" activePane="topRight" state="frozen"/>
      <selection activeCell="B180" sqref="B180:F204"/>
      <selection pane="topRight" activeCell="B180" sqref="B180:F204"/>
    </sheetView>
  </sheetViews>
  <sheetFormatPr baseColWidth="10" defaultRowHeight="15"/>
  <cols>
    <col min="1" max="1" width="5" style="22" customWidth="1"/>
    <col min="2" max="2" width="11.42578125" style="22"/>
    <col min="3" max="3" width="18" style="22" customWidth="1"/>
    <col min="4" max="4" width="19.28515625" style="22" customWidth="1"/>
    <col min="5" max="5" width="5.140625" style="22" customWidth="1"/>
    <col min="6" max="6" width="9.140625" style="22" customWidth="1"/>
    <col min="7" max="7" width="8.7109375" style="22" customWidth="1"/>
    <col min="8" max="8" width="9.28515625" style="22" customWidth="1"/>
    <col min="9" max="9" width="9.140625" style="22" customWidth="1"/>
    <col min="10" max="10" width="8.7109375" style="22" customWidth="1"/>
    <col min="11" max="11" width="9.28515625" style="22" customWidth="1"/>
    <col min="12" max="12" width="9.140625" style="22" customWidth="1"/>
    <col min="13" max="13" width="8.7109375" style="22" customWidth="1"/>
    <col min="14" max="14" width="9.28515625" style="22" customWidth="1"/>
    <col min="15" max="15" width="10.140625" style="22" customWidth="1"/>
    <col min="16" max="16" width="9.85546875" style="22" customWidth="1"/>
    <col min="17" max="17" width="9.140625" style="22" customWidth="1"/>
    <col min="18" max="18" width="9.28515625" style="22" customWidth="1"/>
    <col min="19" max="19" width="9.140625" style="22" customWidth="1"/>
    <col min="20" max="20" width="9.28515625" style="22" customWidth="1"/>
    <col min="21" max="21" width="9.140625" style="22" customWidth="1"/>
    <col min="22" max="22" width="9.28515625" style="22" customWidth="1"/>
    <col min="23" max="23" width="2.28515625" style="23" customWidth="1"/>
    <col min="24" max="24" width="9.140625" style="22" customWidth="1"/>
    <col min="25" max="25" width="8.7109375" style="22" customWidth="1"/>
    <col min="26" max="26" width="9.28515625" style="22" customWidth="1"/>
    <col min="27" max="16384" width="11.42578125" style="22"/>
  </cols>
  <sheetData>
    <row r="1" spans="1:40" customFormat="1">
      <c r="B1" s="1" t="s">
        <v>0</v>
      </c>
      <c r="C1" s="1"/>
      <c r="D1" s="1"/>
      <c r="E1" s="1"/>
      <c r="F1" s="1"/>
      <c r="G1" s="2"/>
      <c r="H1" s="2"/>
      <c r="I1" s="1"/>
      <c r="J1" s="2"/>
      <c r="K1" s="2"/>
      <c r="L1" s="1"/>
      <c r="M1" s="2"/>
      <c r="N1" s="2"/>
      <c r="O1" s="1"/>
      <c r="P1" s="2"/>
      <c r="Q1" s="1"/>
      <c r="R1" s="2"/>
      <c r="S1" s="1"/>
      <c r="T1" s="2"/>
      <c r="U1" s="1"/>
      <c r="V1" s="2"/>
      <c r="W1" s="14"/>
      <c r="X1" s="1"/>
      <c r="Y1" s="2"/>
      <c r="Z1" s="2"/>
    </row>
    <row r="2" spans="1:40" customFormat="1" ht="15.75">
      <c r="A2" s="373" t="s">
        <v>1</v>
      </c>
      <c r="B2" s="373"/>
      <c r="C2" s="373"/>
      <c r="D2" s="373"/>
      <c r="E2" s="373"/>
      <c r="F2" s="373"/>
      <c r="G2" s="373"/>
      <c r="H2" s="373"/>
      <c r="W2" s="17"/>
    </row>
    <row r="3" spans="1:40" customFormat="1" ht="15.75">
      <c r="A3" s="3"/>
      <c r="B3" s="3"/>
      <c r="C3" s="373" t="s">
        <v>2</v>
      </c>
      <c r="D3" s="373"/>
      <c r="E3" s="373"/>
      <c r="F3" s="373"/>
      <c r="G3" s="373"/>
      <c r="H3" s="3"/>
      <c r="K3" s="3"/>
      <c r="N3" s="3"/>
      <c r="P3" s="3"/>
      <c r="R3" s="3"/>
      <c r="T3" s="3"/>
      <c r="V3" s="3"/>
      <c r="W3" s="18"/>
      <c r="Z3" s="3"/>
    </row>
    <row r="4" spans="1:40" customFormat="1" ht="14.25" customHeight="1">
      <c r="W4" s="17"/>
    </row>
    <row r="5" spans="1:40" customFormat="1" ht="14.25" customHeight="1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19"/>
      <c r="X5" s="4"/>
      <c r="Y5" s="4"/>
      <c r="Z5" s="4"/>
    </row>
    <row r="6" spans="1:40" customFormat="1" ht="14.25" customHeight="1">
      <c r="A6" s="4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19"/>
      <c r="X6" s="4"/>
      <c r="Y6" s="4"/>
      <c r="Z6" s="4"/>
    </row>
    <row r="7" spans="1:40" customFormat="1" ht="14.25" customHeight="1">
      <c r="A7" s="4" t="s">
        <v>5</v>
      </c>
      <c r="C7" s="4"/>
      <c r="D7" s="4"/>
      <c r="E7" s="4"/>
      <c r="F7" s="4"/>
      <c r="G7" s="4"/>
      <c r="H7" s="5"/>
      <c r="I7" s="4"/>
      <c r="J7" s="4"/>
      <c r="K7" s="5"/>
      <c r="L7" s="4"/>
      <c r="M7" s="4"/>
      <c r="N7" s="5"/>
      <c r="O7" s="4"/>
      <c r="P7" s="5"/>
      <c r="Q7" s="4"/>
      <c r="R7" s="5"/>
      <c r="S7" s="4"/>
      <c r="T7" s="5"/>
      <c r="U7" s="4"/>
      <c r="V7" s="5"/>
      <c r="W7" s="20"/>
      <c r="X7" s="4"/>
      <c r="Y7" s="4"/>
      <c r="Z7" s="5"/>
    </row>
    <row r="8" spans="1:40" customFormat="1" ht="14.25" customHeight="1">
      <c r="A8" s="4" t="s">
        <v>392</v>
      </c>
      <c r="G8" s="4"/>
      <c r="H8" s="4"/>
      <c r="J8" s="4"/>
      <c r="K8" s="4"/>
      <c r="M8" s="4"/>
      <c r="N8" s="4"/>
      <c r="P8" s="4"/>
      <c r="R8" s="4"/>
      <c r="T8" s="4"/>
      <c r="V8" s="4"/>
      <c r="W8" s="19"/>
      <c r="Y8" s="4"/>
      <c r="Z8" s="4"/>
    </row>
    <row r="9" spans="1:40" customFormat="1" ht="14.25" customHeight="1">
      <c r="A9" s="4" t="s">
        <v>87</v>
      </c>
      <c r="C9" s="4"/>
      <c r="D9" s="4"/>
      <c r="E9" s="4"/>
      <c r="G9" s="4"/>
      <c r="H9" s="4"/>
      <c r="J9" s="4"/>
      <c r="K9" s="4"/>
      <c r="M9" s="4"/>
      <c r="N9" s="4"/>
      <c r="P9" s="4"/>
      <c r="R9" s="4"/>
      <c r="T9" s="4"/>
      <c r="V9" s="4"/>
      <c r="W9" s="19"/>
      <c r="Y9" s="4"/>
      <c r="Z9" s="4"/>
    </row>
    <row r="10" spans="1:40" customFormat="1" ht="14.25" customHeight="1">
      <c r="C10" s="4"/>
      <c r="D10" s="4"/>
      <c r="E10" s="4"/>
      <c r="G10" s="4"/>
      <c r="J10" s="4"/>
      <c r="M10" s="4"/>
      <c r="W10" s="17"/>
      <c r="Y10" s="4"/>
    </row>
    <row r="11" spans="1:40" customFormat="1" ht="21" customHeight="1">
      <c r="C11" s="374" t="s">
        <v>6</v>
      </c>
      <c r="D11" s="374"/>
      <c r="E11" s="374"/>
      <c r="F11" s="374"/>
      <c r="G11" s="374"/>
      <c r="H11" s="374"/>
      <c r="I11" s="374"/>
      <c r="J11" s="374"/>
      <c r="K11" s="374"/>
      <c r="L11" s="374"/>
      <c r="M11" s="374"/>
      <c r="N11" s="374"/>
      <c r="W11" s="17"/>
    </row>
    <row r="12" spans="1:40" customFormat="1" ht="18.75" customHeight="1"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W12" s="17"/>
    </row>
    <row r="13" spans="1:40" customFormat="1" ht="18.75" customHeight="1" thickBot="1">
      <c r="B13" s="363"/>
      <c r="C13" s="12" t="s">
        <v>980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W13" s="17"/>
    </row>
    <row r="14" spans="1:40" customFormat="1" ht="33.75" customHeight="1" thickBot="1">
      <c r="F14" s="375" t="s">
        <v>89</v>
      </c>
      <c r="G14" s="377"/>
      <c r="H14" s="376"/>
      <c r="I14" s="375" t="s">
        <v>90</v>
      </c>
      <c r="J14" s="377"/>
      <c r="K14" s="376"/>
      <c r="L14" s="375" t="s">
        <v>91</v>
      </c>
      <c r="M14" s="377"/>
      <c r="N14" s="376"/>
      <c r="O14" s="375" t="s">
        <v>92</v>
      </c>
      <c r="P14" s="376"/>
      <c r="Q14" s="375" t="s">
        <v>93</v>
      </c>
      <c r="R14" s="376"/>
      <c r="S14" s="375" t="s">
        <v>94</v>
      </c>
      <c r="T14" s="376"/>
      <c r="U14" s="375" t="s">
        <v>95</v>
      </c>
      <c r="V14" s="376"/>
      <c r="W14" s="14"/>
      <c r="X14" s="375" t="s">
        <v>232</v>
      </c>
      <c r="Y14" s="377"/>
      <c r="Z14" s="376"/>
      <c r="AA14" s="375" t="s">
        <v>233</v>
      </c>
      <c r="AB14" s="377"/>
      <c r="AC14" s="376"/>
      <c r="AD14" s="375" t="s">
        <v>166</v>
      </c>
      <c r="AE14" s="377"/>
      <c r="AF14" s="376"/>
      <c r="AG14" s="375" t="s">
        <v>234</v>
      </c>
      <c r="AH14" s="376"/>
      <c r="AI14" s="375" t="s">
        <v>235</v>
      </c>
      <c r="AJ14" s="376"/>
      <c r="AK14" s="375" t="s">
        <v>94</v>
      </c>
      <c r="AL14" s="376"/>
      <c r="AM14" s="378" t="s">
        <v>236</v>
      </c>
      <c r="AN14" s="379"/>
    </row>
    <row r="15" spans="1:40" customFormat="1" ht="31.5" customHeight="1">
      <c r="A15" s="7" t="s">
        <v>7</v>
      </c>
      <c r="B15" s="7" t="s">
        <v>8</v>
      </c>
      <c r="C15" s="7" t="s">
        <v>9</v>
      </c>
      <c r="D15" s="7" t="s">
        <v>10</v>
      </c>
      <c r="E15" s="7" t="s">
        <v>88</v>
      </c>
      <c r="F15" s="11" t="s">
        <v>11</v>
      </c>
      <c r="G15" s="11" t="s">
        <v>12</v>
      </c>
      <c r="H15" s="11" t="s">
        <v>13</v>
      </c>
      <c r="I15" s="11" t="s">
        <v>11</v>
      </c>
      <c r="J15" s="11" t="s">
        <v>12</v>
      </c>
      <c r="K15" s="11" t="s">
        <v>13</v>
      </c>
      <c r="L15" s="7" t="s">
        <v>11</v>
      </c>
      <c r="M15" s="7" t="s">
        <v>12</v>
      </c>
      <c r="N15" s="7" t="s">
        <v>13</v>
      </c>
      <c r="O15" s="11" t="s">
        <v>11</v>
      </c>
      <c r="P15" s="11" t="s">
        <v>13</v>
      </c>
      <c r="Q15" s="7" t="s">
        <v>11</v>
      </c>
      <c r="R15" s="7" t="s">
        <v>13</v>
      </c>
      <c r="S15" s="7" t="s">
        <v>11</v>
      </c>
      <c r="T15" s="7" t="s">
        <v>13</v>
      </c>
      <c r="U15" s="7" t="s">
        <v>11</v>
      </c>
      <c r="V15" s="15" t="s">
        <v>13</v>
      </c>
      <c r="W15" s="18"/>
      <c r="X15" s="11" t="s">
        <v>11</v>
      </c>
      <c r="Y15" s="11" t="s">
        <v>12</v>
      </c>
      <c r="Z15" s="11" t="s">
        <v>13</v>
      </c>
      <c r="AA15" s="11" t="s">
        <v>11</v>
      </c>
      <c r="AB15" s="11" t="s">
        <v>12</v>
      </c>
      <c r="AC15" s="11" t="s">
        <v>13</v>
      </c>
      <c r="AD15" s="7" t="s">
        <v>11</v>
      </c>
      <c r="AE15" s="7" t="s">
        <v>12</v>
      </c>
      <c r="AF15" s="7" t="s">
        <v>13</v>
      </c>
      <c r="AG15" s="11" t="s">
        <v>11</v>
      </c>
      <c r="AH15" s="11" t="s">
        <v>13</v>
      </c>
      <c r="AI15" s="7" t="s">
        <v>11</v>
      </c>
      <c r="AJ15" s="7" t="s">
        <v>13</v>
      </c>
      <c r="AK15" s="7" t="s">
        <v>11</v>
      </c>
      <c r="AL15" s="7" t="s">
        <v>13</v>
      </c>
      <c r="AM15" s="7" t="s">
        <v>11</v>
      </c>
      <c r="AN15" s="7" t="s">
        <v>13</v>
      </c>
    </row>
    <row r="16" spans="1:40" customFormat="1" ht="19.5" customHeight="1">
      <c r="A16" s="324">
        <v>2</v>
      </c>
      <c r="B16" s="323" t="s">
        <v>14</v>
      </c>
      <c r="C16" s="234" t="s">
        <v>15</v>
      </c>
      <c r="D16" s="234" t="s">
        <v>16</v>
      </c>
      <c r="E16" s="326" t="s">
        <v>401</v>
      </c>
      <c r="F16" s="8">
        <v>12</v>
      </c>
      <c r="G16" s="8">
        <v>6</v>
      </c>
      <c r="H16" s="13">
        <f t="shared" ref="H16:H50" si="0">(F16*2+G16)/3</f>
        <v>10</v>
      </c>
      <c r="I16" s="8">
        <v>10</v>
      </c>
      <c r="J16" s="8">
        <v>10.5</v>
      </c>
      <c r="K16" s="13">
        <f t="shared" ref="K16:K50" si="1">(I16*2+J16)/3</f>
        <v>10.166666666666666</v>
      </c>
      <c r="L16" s="8">
        <v>10</v>
      </c>
      <c r="M16" s="8">
        <v>10</v>
      </c>
      <c r="N16" s="13">
        <f t="shared" ref="N16:N50" si="2">(L16*2+M16)/3</f>
        <v>10</v>
      </c>
      <c r="O16" s="8">
        <v>13</v>
      </c>
      <c r="P16" s="13">
        <f t="shared" ref="P16:P50" si="3">O16</f>
        <v>13</v>
      </c>
      <c r="Q16" s="147">
        <v>10</v>
      </c>
      <c r="R16" s="149">
        <f t="shared" ref="R16:R50" si="4">Q16</f>
        <v>10</v>
      </c>
      <c r="S16" s="150">
        <v>10</v>
      </c>
      <c r="T16" s="13">
        <f t="shared" ref="T16:T50" si="5">S16</f>
        <v>10</v>
      </c>
      <c r="U16" s="150">
        <v>10</v>
      </c>
      <c r="V16" s="16">
        <f t="shared" ref="V16:V50" si="6">U16</f>
        <v>10</v>
      </c>
      <c r="W16" s="21"/>
      <c r="X16" s="364">
        <v>11</v>
      </c>
      <c r="Y16" s="364">
        <v>11</v>
      </c>
      <c r="Z16" s="365">
        <f t="shared" ref="Z16:Z50" si="7">(X16*2+Y16)/3</f>
        <v>11</v>
      </c>
      <c r="AA16" s="364">
        <v>11.83</v>
      </c>
      <c r="AB16" s="364">
        <v>11.83</v>
      </c>
      <c r="AC16" s="365">
        <f t="shared" ref="AC16:AC50" si="8">(AA16*2+AB16)/3</f>
        <v>11.83</v>
      </c>
      <c r="AD16" s="364">
        <v>10</v>
      </c>
      <c r="AE16" s="364">
        <v>10</v>
      </c>
      <c r="AF16" s="365">
        <f t="shared" ref="AF16:AF50" si="9">(AD16*2+AE16)/3</f>
        <v>10</v>
      </c>
      <c r="AG16" s="364">
        <v>12.5</v>
      </c>
      <c r="AH16" s="365">
        <f t="shared" ref="AH16:AH50" si="10">AG16</f>
        <v>12.5</v>
      </c>
      <c r="AI16" s="366">
        <v>8</v>
      </c>
      <c r="AJ16" s="365">
        <f t="shared" ref="AJ16:AJ50" si="11">AI16</f>
        <v>8</v>
      </c>
      <c r="AK16" s="367">
        <v>10</v>
      </c>
      <c r="AL16" s="365">
        <f t="shared" ref="AL16:AL50" si="12">AK16</f>
        <v>10</v>
      </c>
      <c r="AM16" s="368">
        <v>14</v>
      </c>
      <c r="AN16" s="369">
        <f t="shared" ref="AN16:AN50" si="13">AM16</f>
        <v>14</v>
      </c>
    </row>
    <row r="17" spans="1:40" customFormat="1" ht="19.5" customHeight="1">
      <c r="A17" s="324">
        <v>8</v>
      </c>
      <c r="B17" s="323" t="s">
        <v>409</v>
      </c>
      <c r="C17" s="234" t="s">
        <v>410</v>
      </c>
      <c r="D17" s="234" t="s">
        <v>411</v>
      </c>
      <c r="E17" s="326" t="s">
        <v>401</v>
      </c>
      <c r="F17" s="8">
        <v>13</v>
      </c>
      <c r="G17" s="8">
        <v>11.5</v>
      </c>
      <c r="H17" s="13">
        <f t="shared" si="0"/>
        <v>12.5</v>
      </c>
      <c r="I17" s="8">
        <v>1.5</v>
      </c>
      <c r="J17" s="8">
        <v>9.25</v>
      </c>
      <c r="K17" s="13">
        <f t="shared" si="1"/>
        <v>4.083333333333333</v>
      </c>
      <c r="L17" s="8">
        <v>10</v>
      </c>
      <c r="M17" s="8">
        <v>10</v>
      </c>
      <c r="N17" s="13">
        <f t="shared" si="2"/>
        <v>10</v>
      </c>
      <c r="O17" s="8">
        <v>6</v>
      </c>
      <c r="P17" s="13">
        <f t="shared" si="3"/>
        <v>6</v>
      </c>
      <c r="Q17" s="147">
        <v>10</v>
      </c>
      <c r="R17" s="149">
        <f t="shared" si="4"/>
        <v>10</v>
      </c>
      <c r="S17" s="150">
        <v>11.5</v>
      </c>
      <c r="T17" s="13">
        <f t="shared" si="5"/>
        <v>11.5</v>
      </c>
      <c r="U17" s="150">
        <v>1</v>
      </c>
      <c r="V17" s="16">
        <f t="shared" si="6"/>
        <v>1</v>
      </c>
      <c r="W17" s="21"/>
      <c r="X17" s="8"/>
      <c r="Y17" s="8"/>
      <c r="Z17" s="13" t="s">
        <v>967</v>
      </c>
      <c r="AA17" s="8">
        <v>1</v>
      </c>
      <c r="AB17" s="8">
        <v>9</v>
      </c>
      <c r="AC17" s="13">
        <f t="shared" si="8"/>
        <v>3.6666666666666665</v>
      </c>
      <c r="AD17" s="8">
        <v>1.5</v>
      </c>
      <c r="AE17" s="8" t="s">
        <v>967</v>
      </c>
      <c r="AF17" s="13" t="e">
        <f t="shared" si="9"/>
        <v>#VALUE!</v>
      </c>
      <c r="AG17" s="8">
        <v>1</v>
      </c>
      <c r="AH17" s="13">
        <f t="shared" si="10"/>
        <v>1</v>
      </c>
      <c r="AI17" s="147">
        <v>8</v>
      </c>
      <c r="AJ17" s="13">
        <f t="shared" si="11"/>
        <v>8</v>
      </c>
      <c r="AK17" s="150" t="s">
        <v>967</v>
      </c>
      <c r="AL17" s="13" t="str">
        <f t="shared" si="12"/>
        <v>Exclu</v>
      </c>
      <c r="AM17" s="151">
        <v>5.5</v>
      </c>
      <c r="AN17" s="172">
        <f t="shared" si="13"/>
        <v>5.5</v>
      </c>
    </row>
    <row r="18" spans="1:40" customFormat="1" ht="19.5" customHeight="1">
      <c r="A18" s="324">
        <v>10</v>
      </c>
      <c r="B18" s="323" t="s">
        <v>414</v>
      </c>
      <c r="C18" s="234" t="s">
        <v>415</v>
      </c>
      <c r="D18" s="234" t="s">
        <v>416</v>
      </c>
      <c r="E18" s="326" t="s">
        <v>401</v>
      </c>
      <c r="F18" s="8">
        <v>10</v>
      </c>
      <c r="G18" s="8">
        <v>11.5</v>
      </c>
      <c r="H18" s="13">
        <f t="shared" si="0"/>
        <v>10.5</v>
      </c>
      <c r="I18" s="8">
        <v>13</v>
      </c>
      <c r="J18" s="8">
        <v>11.75</v>
      </c>
      <c r="K18" s="13">
        <f t="shared" si="1"/>
        <v>12.583333333333334</v>
      </c>
      <c r="L18" s="8">
        <v>16</v>
      </c>
      <c r="M18" s="8">
        <v>10.5</v>
      </c>
      <c r="N18" s="13">
        <f t="shared" si="2"/>
        <v>14.166666666666666</v>
      </c>
      <c r="O18" s="8">
        <v>11</v>
      </c>
      <c r="P18" s="13">
        <f t="shared" si="3"/>
        <v>11</v>
      </c>
      <c r="Q18" s="147">
        <v>10</v>
      </c>
      <c r="R18" s="149">
        <f t="shared" si="4"/>
        <v>10</v>
      </c>
      <c r="S18" s="150">
        <v>12</v>
      </c>
      <c r="T18" s="13">
        <f t="shared" si="5"/>
        <v>12</v>
      </c>
      <c r="U18" s="150">
        <v>10.5</v>
      </c>
      <c r="V18" s="16">
        <f t="shared" si="6"/>
        <v>10.5</v>
      </c>
      <c r="W18" s="21"/>
      <c r="X18" s="8">
        <v>8</v>
      </c>
      <c r="Y18" s="8">
        <v>11</v>
      </c>
      <c r="Z18" s="13">
        <f t="shared" si="7"/>
        <v>9</v>
      </c>
      <c r="AA18" s="8">
        <v>13</v>
      </c>
      <c r="AB18" s="8">
        <v>13.5</v>
      </c>
      <c r="AC18" s="13">
        <f t="shared" si="8"/>
        <v>13.166666666666666</v>
      </c>
      <c r="AD18" s="8">
        <v>9.5</v>
      </c>
      <c r="AE18" s="8">
        <v>13</v>
      </c>
      <c r="AF18" s="13">
        <f t="shared" si="9"/>
        <v>10.666666666666666</v>
      </c>
      <c r="AG18" s="8">
        <v>11</v>
      </c>
      <c r="AH18" s="13">
        <f t="shared" si="10"/>
        <v>11</v>
      </c>
      <c r="AI18" s="147">
        <v>10</v>
      </c>
      <c r="AJ18" s="13">
        <f t="shared" si="11"/>
        <v>10</v>
      </c>
      <c r="AK18" s="150">
        <v>11.5</v>
      </c>
      <c r="AL18" s="13">
        <f t="shared" si="12"/>
        <v>11.5</v>
      </c>
      <c r="AM18" s="151">
        <v>10</v>
      </c>
      <c r="AN18" s="172">
        <f t="shared" si="13"/>
        <v>10</v>
      </c>
    </row>
    <row r="19" spans="1:40" customFormat="1" ht="19.5" customHeight="1">
      <c r="A19" s="324">
        <v>14</v>
      </c>
      <c r="B19" s="323" t="s">
        <v>419</v>
      </c>
      <c r="C19" s="234" t="s">
        <v>418</v>
      </c>
      <c r="D19" s="234" t="s">
        <v>420</v>
      </c>
      <c r="E19" s="326" t="s">
        <v>401</v>
      </c>
      <c r="F19" s="9">
        <v>12</v>
      </c>
      <c r="G19" s="9">
        <v>11</v>
      </c>
      <c r="H19" s="13">
        <f t="shared" si="0"/>
        <v>11.666666666666666</v>
      </c>
      <c r="I19" s="9">
        <v>6</v>
      </c>
      <c r="J19" s="9">
        <v>10.75</v>
      </c>
      <c r="K19" s="13">
        <f t="shared" si="1"/>
        <v>7.583333333333333</v>
      </c>
      <c r="L19" s="9">
        <v>9</v>
      </c>
      <c r="M19" s="9">
        <v>11</v>
      </c>
      <c r="N19" s="13">
        <f t="shared" si="2"/>
        <v>9.6666666666666661</v>
      </c>
      <c r="O19" s="9">
        <v>11.5</v>
      </c>
      <c r="P19" s="13">
        <f t="shared" si="3"/>
        <v>11.5</v>
      </c>
      <c r="Q19" s="148">
        <v>10</v>
      </c>
      <c r="R19" s="149">
        <f t="shared" si="4"/>
        <v>10</v>
      </c>
      <c r="S19" s="151">
        <v>11.5</v>
      </c>
      <c r="T19" s="13">
        <f t="shared" si="5"/>
        <v>11.5</v>
      </c>
      <c r="U19" s="151">
        <v>5</v>
      </c>
      <c r="V19" s="16">
        <f t="shared" si="6"/>
        <v>5</v>
      </c>
      <c r="W19" s="21"/>
      <c r="X19" s="370">
        <v>12</v>
      </c>
      <c r="Y19" s="370">
        <v>10.5</v>
      </c>
      <c r="Z19" s="365">
        <f t="shared" si="7"/>
        <v>11.5</v>
      </c>
      <c r="AA19" s="370">
        <v>14.5</v>
      </c>
      <c r="AB19" s="370">
        <v>13</v>
      </c>
      <c r="AC19" s="365">
        <f t="shared" si="8"/>
        <v>14</v>
      </c>
      <c r="AD19" s="370">
        <v>11.5</v>
      </c>
      <c r="AE19" s="370">
        <v>12</v>
      </c>
      <c r="AF19" s="365">
        <f t="shared" si="9"/>
        <v>11.666666666666666</v>
      </c>
      <c r="AG19" s="370">
        <v>11</v>
      </c>
      <c r="AH19" s="365">
        <f t="shared" si="10"/>
        <v>11</v>
      </c>
      <c r="AI19" s="371">
        <v>15</v>
      </c>
      <c r="AJ19" s="365">
        <f t="shared" si="11"/>
        <v>15</v>
      </c>
      <c r="AK19" s="368">
        <v>16.5</v>
      </c>
      <c r="AL19" s="365">
        <f t="shared" si="12"/>
        <v>16.5</v>
      </c>
      <c r="AM19" s="368">
        <v>8.5</v>
      </c>
      <c r="AN19" s="369">
        <f t="shared" si="13"/>
        <v>8.5</v>
      </c>
    </row>
    <row r="20" spans="1:40" customFormat="1" ht="19.5" customHeight="1">
      <c r="A20" s="324">
        <v>15</v>
      </c>
      <c r="B20" s="323" t="s">
        <v>421</v>
      </c>
      <c r="C20" s="234" t="s">
        <v>418</v>
      </c>
      <c r="D20" s="234" t="s">
        <v>50</v>
      </c>
      <c r="E20" s="326" t="s">
        <v>401</v>
      </c>
      <c r="F20" s="9">
        <v>11</v>
      </c>
      <c r="G20" s="9">
        <v>11</v>
      </c>
      <c r="H20" s="13">
        <f t="shared" si="0"/>
        <v>11</v>
      </c>
      <c r="I20" s="9">
        <v>12</v>
      </c>
      <c r="J20" s="9">
        <v>10</v>
      </c>
      <c r="K20" s="13">
        <f t="shared" si="1"/>
        <v>11.333333333333334</v>
      </c>
      <c r="L20" s="9">
        <v>8</v>
      </c>
      <c r="M20" s="9">
        <v>10</v>
      </c>
      <c r="N20" s="13">
        <f t="shared" si="2"/>
        <v>8.6666666666666661</v>
      </c>
      <c r="O20" s="9">
        <v>10</v>
      </c>
      <c r="P20" s="13">
        <f t="shared" si="3"/>
        <v>10</v>
      </c>
      <c r="Q20" s="148">
        <v>10</v>
      </c>
      <c r="R20" s="149">
        <f t="shared" si="4"/>
        <v>10</v>
      </c>
      <c r="S20" s="151">
        <v>11.5</v>
      </c>
      <c r="T20" s="13">
        <f t="shared" si="5"/>
        <v>11.5</v>
      </c>
      <c r="U20" s="151">
        <v>11</v>
      </c>
      <c r="V20" s="16">
        <f t="shared" si="6"/>
        <v>11</v>
      </c>
      <c r="W20" s="21"/>
      <c r="X20" s="370">
        <v>10</v>
      </c>
      <c r="Y20" s="370">
        <v>12</v>
      </c>
      <c r="Z20" s="365">
        <f t="shared" si="7"/>
        <v>10.666666666666666</v>
      </c>
      <c r="AA20" s="370">
        <v>5</v>
      </c>
      <c r="AB20" s="370">
        <v>12</v>
      </c>
      <c r="AC20" s="365">
        <f t="shared" si="8"/>
        <v>7.333333333333333</v>
      </c>
      <c r="AD20" s="370">
        <v>7</v>
      </c>
      <c r="AE20" s="370">
        <v>11</v>
      </c>
      <c r="AF20" s="365">
        <f t="shared" si="9"/>
        <v>8.3333333333333339</v>
      </c>
      <c r="AG20" s="370">
        <v>12</v>
      </c>
      <c r="AH20" s="365">
        <f t="shared" si="10"/>
        <v>12</v>
      </c>
      <c r="AI20" s="371">
        <v>11.5</v>
      </c>
      <c r="AJ20" s="365">
        <f t="shared" si="11"/>
        <v>11.5</v>
      </c>
      <c r="AK20" s="368">
        <v>13</v>
      </c>
      <c r="AL20" s="365">
        <f t="shared" si="12"/>
        <v>13</v>
      </c>
      <c r="AM20" s="368">
        <v>11</v>
      </c>
      <c r="AN20" s="369">
        <f t="shared" si="13"/>
        <v>11</v>
      </c>
    </row>
    <row r="21" spans="1:40" customFormat="1" ht="19.5" customHeight="1">
      <c r="A21" s="324">
        <v>19</v>
      </c>
      <c r="B21" s="323" t="s">
        <v>423</v>
      </c>
      <c r="C21" s="234" t="s">
        <v>424</v>
      </c>
      <c r="D21" s="234" t="s">
        <v>425</v>
      </c>
      <c r="E21" s="326" t="s">
        <v>401</v>
      </c>
      <c r="F21" s="370">
        <v>8</v>
      </c>
      <c r="G21" s="370">
        <v>8</v>
      </c>
      <c r="H21" s="365">
        <f t="shared" si="0"/>
        <v>8</v>
      </c>
      <c r="I21" s="370">
        <v>14.5</v>
      </c>
      <c r="J21" s="370">
        <v>11.5</v>
      </c>
      <c r="K21" s="365">
        <f t="shared" si="1"/>
        <v>13.5</v>
      </c>
      <c r="L21" s="370">
        <v>9</v>
      </c>
      <c r="M21" s="370">
        <v>11</v>
      </c>
      <c r="N21" s="365">
        <f t="shared" si="2"/>
        <v>9.6666666666666661</v>
      </c>
      <c r="O21" s="370">
        <v>10</v>
      </c>
      <c r="P21" s="365">
        <f t="shared" si="3"/>
        <v>10</v>
      </c>
      <c r="Q21" s="371">
        <v>10</v>
      </c>
      <c r="R21" s="366">
        <f t="shared" si="4"/>
        <v>10</v>
      </c>
      <c r="S21" s="368">
        <v>11.5</v>
      </c>
      <c r="T21" s="365">
        <f t="shared" si="5"/>
        <v>11.5</v>
      </c>
      <c r="U21" s="368">
        <v>10</v>
      </c>
      <c r="V21" s="372">
        <f t="shared" si="6"/>
        <v>10</v>
      </c>
      <c r="W21" s="21"/>
      <c r="X21" s="9">
        <v>6.5</v>
      </c>
      <c r="Y21" s="9">
        <v>13.5</v>
      </c>
      <c r="Z21" s="13">
        <f t="shared" si="7"/>
        <v>8.8333333333333339</v>
      </c>
      <c r="AA21" s="9">
        <v>9</v>
      </c>
      <c r="AB21" s="9">
        <v>12</v>
      </c>
      <c r="AC21" s="13">
        <f t="shared" si="8"/>
        <v>10</v>
      </c>
      <c r="AD21" s="9">
        <v>9</v>
      </c>
      <c r="AE21" s="9">
        <v>12.5</v>
      </c>
      <c r="AF21" s="13">
        <f t="shared" si="9"/>
        <v>10.166666666666666</v>
      </c>
      <c r="AG21" s="9">
        <v>13.5</v>
      </c>
      <c r="AH21" s="13">
        <f t="shared" si="10"/>
        <v>13.5</v>
      </c>
      <c r="AI21" s="148">
        <v>14</v>
      </c>
      <c r="AJ21" s="13">
        <f t="shared" si="11"/>
        <v>14</v>
      </c>
      <c r="AK21" s="151">
        <v>12.5</v>
      </c>
      <c r="AL21" s="13">
        <f t="shared" si="12"/>
        <v>12.5</v>
      </c>
      <c r="AM21" s="151">
        <v>10</v>
      </c>
      <c r="AN21" s="172">
        <f t="shared" si="13"/>
        <v>10</v>
      </c>
    </row>
    <row r="22" spans="1:40" customFormat="1" ht="19.5" customHeight="1">
      <c r="A22" s="324">
        <v>20</v>
      </c>
      <c r="B22" s="323" t="s">
        <v>426</v>
      </c>
      <c r="C22" s="234" t="s">
        <v>427</v>
      </c>
      <c r="D22" s="234" t="s">
        <v>278</v>
      </c>
      <c r="E22" s="326" t="s">
        <v>401</v>
      </c>
      <c r="F22" s="9">
        <v>10</v>
      </c>
      <c r="G22" s="9">
        <v>11</v>
      </c>
      <c r="H22" s="13">
        <f t="shared" si="0"/>
        <v>10.333333333333334</v>
      </c>
      <c r="I22" s="9">
        <v>8</v>
      </c>
      <c r="J22" s="9">
        <v>11</v>
      </c>
      <c r="K22" s="13">
        <f t="shared" si="1"/>
        <v>9</v>
      </c>
      <c r="L22" s="9">
        <v>11</v>
      </c>
      <c r="M22" s="9">
        <v>11</v>
      </c>
      <c r="N22" s="13">
        <f t="shared" si="2"/>
        <v>11</v>
      </c>
      <c r="O22" s="9">
        <v>11</v>
      </c>
      <c r="P22" s="13">
        <f t="shared" si="3"/>
        <v>11</v>
      </c>
      <c r="Q22" s="148">
        <v>6.5</v>
      </c>
      <c r="R22" s="149">
        <f t="shared" si="4"/>
        <v>6.5</v>
      </c>
      <c r="S22" s="151">
        <v>13.5</v>
      </c>
      <c r="T22" s="13">
        <f t="shared" si="5"/>
        <v>13.5</v>
      </c>
      <c r="U22" s="151">
        <v>11</v>
      </c>
      <c r="V22" s="16">
        <f t="shared" si="6"/>
        <v>11</v>
      </c>
      <c r="W22" s="21"/>
      <c r="X22" s="370">
        <v>9</v>
      </c>
      <c r="Y22" s="370">
        <v>11</v>
      </c>
      <c r="Z22" s="365">
        <f t="shared" si="7"/>
        <v>9.6666666666666661</v>
      </c>
      <c r="AA22" s="370">
        <v>9</v>
      </c>
      <c r="AB22" s="370">
        <v>12</v>
      </c>
      <c r="AC22" s="365">
        <f t="shared" si="8"/>
        <v>10</v>
      </c>
      <c r="AD22" s="370">
        <v>10</v>
      </c>
      <c r="AE22" s="370">
        <v>11</v>
      </c>
      <c r="AF22" s="365">
        <f t="shared" si="9"/>
        <v>10.333333333333334</v>
      </c>
      <c r="AG22" s="370">
        <v>14</v>
      </c>
      <c r="AH22" s="365">
        <f t="shared" si="10"/>
        <v>14</v>
      </c>
      <c r="AI22" s="371">
        <v>6.5</v>
      </c>
      <c r="AJ22" s="365">
        <f t="shared" si="11"/>
        <v>6.5</v>
      </c>
      <c r="AK22" s="368">
        <v>13</v>
      </c>
      <c r="AL22" s="365">
        <f t="shared" si="12"/>
        <v>13</v>
      </c>
      <c r="AM22" s="368">
        <v>13.5</v>
      </c>
      <c r="AN22" s="369">
        <f t="shared" si="13"/>
        <v>13.5</v>
      </c>
    </row>
    <row r="23" spans="1:40" customFormat="1" ht="19.5" customHeight="1">
      <c r="A23" s="324">
        <v>21</v>
      </c>
      <c r="B23" s="323" t="s">
        <v>428</v>
      </c>
      <c r="C23" s="234" t="s">
        <v>429</v>
      </c>
      <c r="D23" s="234" t="s">
        <v>53</v>
      </c>
      <c r="E23" s="326" t="s">
        <v>401</v>
      </c>
      <c r="F23" s="9">
        <v>6</v>
      </c>
      <c r="G23" s="9">
        <v>10</v>
      </c>
      <c r="H23" s="13">
        <f t="shared" si="0"/>
        <v>7.333333333333333</v>
      </c>
      <c r="I23" s="9">
        <v>5</v>
      </c>
      <c r="J23" s="9">
        <v>9.5</v>
      </c>
      <c r="K23" s="13">
        <f t="shared" si="1"/>
        <v>6.5</v>
      </c>
      <c r="L23" s="9">
        <v>10</v>
      </c>
      <c r="M23" s="9">
        <v>10.5</v>
      </c>
      <c r="N23" s="13">
        <f t="shared" si="2"/>
        <v>10.166666666666666</v>
      </c>
      <c r="O23" s="9">
        <v>10</v>
      </c>
      <c r="P23" s="13">
        <f t="shared" si="3"/>
        <v>10</v>
      </c>
      <c r="Q23" s="148">
        <v>5.5</v>
      </c>
      <c r="R23" s="149">
        <f t="shared" si="4"/>
        <v>5.5</v>
      </c>
      <c r="S23" s="151">
        <v>10</v>
      </c>
      <c r="T23" s="13">
        <f t="shared" si="5"/>
        <v>10</v>
      </c>
      <c r="U23" s="151">
        <v>7</v>
      </c>
      <c r="V23" s="16">
        <f t="shared" si="6"/>
        <v>7</v>
      </c>
      <c r="W23" s="21"/>
      <c r="X23" s="9">
        <v>1</v>
      </c>
      <c r="Y23" s="9">
        <v>8</v>
      </c>
      <c r="Z23" s="13">
        <f t="shared" si="7"/>
        <v>3.3333333333333335</v>
      </c>
      <c r="AA23" s="9">
        <v>1</v>
      </c>
      <c r="AB23" s="9">
        <v>11</v>
      </c>
      <c r="AC23" s="13">
        <f t="shared" si="8"/>
        <v>4.333333333333333</v>
      </c>
      <c r="AD23" s="9">
        <v>6.5</v>
      </c>
      <c r="AE23" s="9" t="s">
        <v>967</v>
      </c>
      <c r="AF23" s="13" t="e">
        <f t="shared" si="9"/>
        <v>#VALUE!</v>
      </c>
      <c r="AG23" s="9">
        <v>1.5</v>
      </c>
      <c r="AH23" s="13">
        <f t="shared" si="10"/>
        <v>1.5</v>
      </c>
      <c r="AI23" s="148">
        <v>5</v>
      </c>
      <c r="AJ23" s="13">
        <f t="shared" si="11"/>
        <v>5</v>
      </c>
      <c r="AK23" s="151">
        <v>11</v>
      </c>
      <c r="AL23" s="13">
        <f t="shared" si="12"/>
        <v>11</v>
      </c>
      <c r="AM23" s="151">
        <v>12.5</v>
      </c>
      <c r="AN23" s="172">
        <f t="shared" si="13"/>
        <v>12.5</v>
      </c>
    </row>
    <row r="24" spans="1:40" customFormat="1" ht="19.5" customHeight="1">
      <c r="A24" s="324">
        <v>26</v>
      </c>
      <c r="B24" s="323" t="s">
        <v>440</v>
      </c>
      <c r="C24" s="234" t="s">
        <v>441</v>
      </c>
      <c r="D24" s="234" t="s">
        <v>442</v>
      </c>
      <c r="E24" s="326" t="s">
        <v>439</v>
      </c>
      <c r="F24" s="9">
        <v>12</v>
      </c>
      <c r="G24" s="9">
        <v>12</v>
      </c>
      <c r="H24" s="13">
        <f t="shared" si="0"/>
        <v>12</v>
      </c>
      <c r="I24" s="9">
        <v>11</v>
      </c>
      <c r="J24" s="9">
        <v>10.5</v>
      </c>
      <c r="K24" s="13">
        <f t="shared" si="1"/>
        <v>10.833333333333334</v>
      </c>
      <c r="L24" s="9">
        <v>12</v>
      </c>
      <c r="M24" s="9">
        <v>11.5</v>
      </c>
      <c r="N24" s="13">
        <f t="shared" si="2"/>
        <v>11.833333333333334</v>
      </c>
      <c r="O24" s="9">
        <v>7.5</v>
      </c>
      <c r="P24" s="13">
        <f t="shared" si="3"/>
        <v>7.5</v>
      </c>
      <c r="Q24" s="148">
        <v>10</v>
      </c>
      <c r="R24" s="149">
        <f t="shared" si="4"/>
        <v>10</v>
      </c>
      <c r="S24" s="151">
        <v>10.5</v>
      </c>
      <c r="T24" s="13">
        <f t="shared" si="5"/>
        <v>10.5</v>
      </c>
      <c r="U24" s="151">
        <v>11</v>
      </c>
      <c r="V24" s="16">
        <f t="shared" si="6"/>
        <v>11</v>
      </c>
      <c r="W24" s="21"/>
      <c r="X24" s="9">
        <v>10</v>
      </c>
      <c r="Y24" s="9">
        <v>11.5</v>
      </c>
      <c r="Z24" s="13">
        <f t="shared" si="7"/>
        <v>10.5</v>
      </c>
      <c r="AA24" s="9">
        <v>10</v>
      </c>
      <c r="AB24" s="9">
        <v>10</v>
      </c>
      <c r="AC24" s="13">
        <f t="shared" si="8"/>
        <v>10</v>
      </c>
      <c r="AD24" s="9">
        <v>10.5</v>
      </c>
      <c r="AE24" s="9">
        <v>10</v>
      </c>
      <c r="AF24" s="13">
        <f t="shared" si="9"/>
        <v>10.333333333333334</v>
      </c>
      <c r="AG24" s="9">
        <v>11</v>
      </c>
      <c r="AH24" s="13">
        <f t="shared" si="10"/>
        <v>11</v>
      </c>
      <c r="AI24" s="148">
        <v>14</v>
      </c>
      <c r="AJ24" s="13">
        <f t="shared" si="11"/>
        <v>14</v>
      </c>
      <c r="AK24" s="151">
        <v>12</v>
      </c>
      <c r="AL24" s="13">
        <f t="shared" si="12"/>
        <v>12</v>
      </c>
      <c r="AM24" s="151">
        <v>10</v>
      </c>
      <c r="AN24" s="172">
        <f t="shared" si="13"/>
        <v>10</v>
      </c>
    </row>
    <row r="25" spans="1:40" customFormat="1" ht="19.5" customHeight="1">
      <c r="A25" s="324">
        <v>27</v>
      </c>
      <c r="B25" s="323" t="s">
        <v>443</v>
      </c>
      <c r="C25" s="234" t="s">
        <v>444</v>
      </c>
      <c r="D25" s="234" t="s">
        <v>333</v>
      </c>
      <c r="E25" s="326" t="s">
        <v>439</v>
      </c>
      <c r="F25" s="9">
        <v>13.5</v>
      </c>
      <c r="G25" s="9">
        <v>12</v>
      </c>
      <c r="H25" s="13">
        <f t="shared" si="0"/>
        <v>13</v>
      </c>
      <c r="I25" s="9">
        <v>7</v>
      </c>
      <c r="J25" s="9">
        <v>14.5</v>
      </c>
      <c r="K25" s="13">
        <f t="shared" si="1"/>
        <v>9.5</v>
      </c>
      <c r="L25" s="9">
        <v>10</v>
      </c>
      <c r="M25" s="9">
        <v>10</v>
      </c>
      <c r="N25" s="13">
        <f t="shared" si="2"/>
        <v>10</v>
      </c>
      <c r="O25" s="9">
        <v>6</v>
      </c>
      <c r="P25" s="13">
        <f t="shared" si="3"/>
        <v>6</v>
      </c>
      <c r="Q25" s="148">
        <v>7</v>
      </c>
      <c r="R25" s="149">
        <f t="shared" si="4"/>
        <v>7</v>
      </c>
      <c r="S25" s="151">
        <v>10.5</v>
      </c>
      <c r="T25" s="13">
        <f t="shared" si="5"/>
        <v>10.5</v>
      </c>
      <c r="U25" s="151">
        <v>10</v>
      </c>
      <c r="V25" s="16">
        <f t="shared" si="6"/>
        <v>10</v>
      </c>
      <c r="W25" s="21"/>
      <c r="X25" s="9">
        <v>7.5</v>
      </c>
      <c r="Y25" s="9">
        <v>11</v>
      </c>
      <c r="Z25" s="13">
        <f t="shared" si="7"/>
        <v>8.6666666666666661</v>
      </c>
      <c r="AA25" s="9">
        <v>9</v>
      </c>
      <c r="AB25" s="9">
        <v>8</v>
      </c>
      <c r="AC25" s="13">
        <f t="shared" si="8"/>
        <v>8.6666666666666661</v>
      </c>
      <c r="AD25" s="9">
        <v>13.5</v>
      </c>
      <c r="AE25" s="9">
        <v>8</v>
      </c>
      <c r="AF25" s="13">
        <f t="shared" si="9"/>
        <v>11.666666666666666</v>
      </c>
      <c r="AG25" s="9">
        <v>10.5</v>
      </c>
      <c r="AH25" s="13">
        <f t="shared" si="10"/>
        <v>10.5</v>
      </c>
      <c r="AI25" s="148">
        <v>10</v>
      </c>
      <c r="AJ25" s="13">
        <f t="shared" si="11"/>
        <v>10</v>
      </c>
      <c r="AK25" s="151">
        <v>10</v>
      </c>
      <c r="AL25" s="13">
        <f t="shared" si="12"/>
        <v>10</v>
      </c>
      <c r="AM25" s="151">
        <v>12.5</v>
      </c>
      <c r="AN25" s="172">
        <f t="shared" si="13"/>
        <v>12.5</v>
      </c>
    </row>
    <row r="26" spans="1:40" customFormat="1" ht="19.5" customHeight="1">
      <c r="A26" s="324">
        <v>28</v>
      </c>
      <c r="B26" s="323" t="s">
        <v>445</v>
      </c>
      <c r="C26" s="234" t="s">
        <v>446</v>
      </c>
      <c r="D26" s="234" t="s">
        <v>447</v>
      </c>
      <c r="E26" s="326" t="s">
        <v>439</v>
      </c>
      <c r="F26" s="370">
        <v>12</v>
      </c>
      <c r="G26" s="370">
        <v>13</v>
      </c>
      <c r="H26" s="365">
        <f t="shared" si="0"/>
        <v>12.333333333333334</v>
      </c>
      <c r="I26" s="370">
        <v>8</v>
      </c>
      <c r="J26" s="370">
        <v>14</v>
      </c>
      <c r="K26" s="365">
        <f t="shared" si="1"/>
        <v>10</v>
      </c>
      <c r="L26" s="370">
        <v>10</v>
      </c>
      <c r="M26" s="370">
        <v>11.5</v>
      </c>
      <c r="N26" s="365">
        <f t="shared" si="2"/>
        <v>10.5</v>
      </c>
      <c r="O26" s="370">
        <v>11</v>
      </c>
      <c r="P26" s="365">
        <f t="shared" si="3"/>
        <v>11</v>
      </c>
      <c r="Q26" s="371">
        <v>10</v>
      </c>
      <c r="R26" s="366">
        <f t="shared" si="4"/>
        <v>10</v>
      </c>
      <c r="S26" s="368">
        <v>11.5</v>
      </c>
      <c r="T26" s="365">
        <f t="shared" si="5"/>
        <v>11.5</v>
      </c>
      <c r="U26" s="368">
        <v>11.5</v>
      </c>
      <c r="V26" s="372">
        <f t="shared" si="6"/>
        <v>11.5</v>
      </c>
      <c r="W26" s="21"/>
      <c r="X26" s="9">
        <v>8</v>
      </c>
      <c r="Y26" s="9">
        <v>11</v>
      </c>
      <c r="Z26" s="13">
        <f t="shared" si="7"/>
        <v>9</v>
      </c>
      <c r="AA26" s="9">
        <v>12</v>
      </c>
      <c r="AB26" s="9">
        <v>10</v>
      </c>
      <c r="AC26" s="13">
        <f t="shared" si="8"/>
        <v>11.333333333333334</v>
      </c>
      <c r="AD26" s="9">
        <v>10</v>
      </c>
      <c r="AE26" s="9">
        <v>11</v>
      </c>
      <c r="AF26" s="13">
        <f t="shared" si="9"/>
        <v>10.333333333333334</v>
      </c>
      <c r="AG26" s="9">
        <v>10</v>
      </c>
      <c r="AH26" s="13">
        <f t="shared" si="10"/>
        <v>10</v>
      </c>
      <c r="AI26" s="148">
        <v>11</v>
      </c>
      <c r="AJ26" s="13">
        <f t="shared" si="11"/>
        <v>11</v>
      </c>
      <c r="AK26" s="151">
        <v>11</v>
      </c>
      <c r="AL26" s="13">
        <f t="shared" si="12"/>
        <v>11</v>
      </c>
      <c r="AM26" s="151">
        <v>13.5</v>
      </c>
      <c r="AN26" s="172">
        <f t="shared" si="13"/>
        <v>13.5</v>
      </c>
    </row>
    <row r="27" spans="1:40" customFormat="1" ht="19.5" customHeight="1">
      <c r="A27" s="324">
        <v>29</v>
      </c>
      <c r="B27" s="325" t="s">
        <v>769</v>
      </c>
      <c r="C27" s="234" t="s">
        <v>772</v>
      </c>
      <c r="D27" s="234" t="s">
        <v>299</v>
      </c>
      <c r="E27" s="326" t="s">
        <v>439</v>
      </c>
      <c r="F27" s="9">
        <v>15</v>
      </c>
      <c r="G27" s="9">
        <v>11.5</v>
      </c>
      <c r="H27" s="13">
        <f t="shared" si="0"/>
        <v>13.833333333333334</v>
      </c>
      <c r="I27" s="9">
        <v>9.5</v>
      </c>
      <c r="J27" s="9">
        <v>8</v>
      </c>
      <c r="K27" s="13">
        <f t="shared" si="1"/>
        <v>9</v>
      </c>
      <c r="L27" s="9">
        <v>10.5</v>
      </c>
      <c r="M27" s="9">
        <v>9</v>
      </c>
      <c r="N27" s="13">
        <f t="shared" si="2"/>
        <v>10</v>
      </c>
      <c r="O27" s="9">
        <v>10</v>
      </c>
      <c r="P27" s="13">
        <f t="shared" si="3"/>
        <v>10</v>
      </c>
      <c r="Q27" s="148">
        <v>7</v>
      </c>
      <c r="R27" s="149">
        <f t="shared" si="4"/>
        <v>7</v>
      </c>
      <c r="S27" s="151">
        <v>10.5</v>
      </c>
      <c r="T27" s="13">
        <f t="shared" si="5"/>
        <v>10.5</v>
      </c>
      <c r="U27" s="151">
        <v>10</v>
      </c>
      <c r="V27" s="16">
        <f t="shared" si="6"/>
        <v>10</v>
      </c>
      <c r="W27" s="21"/>
      <c r="X27" s="9">
        <v>7</v>
      </c>
      <c r="Y27" s="9">
        <v>11</v>
      </c>
      <c r="Z27" s="13">
        <f t="shared" si="7"/>
        <v>8.3333333333333339</v>
      </c>
      <c r="AA27" s="9">
        <v>10.5</v>
      </c>
      <c r="AB27" s="9">
        <v>10</v>
      </c>
      <c r="AC27" s="13">
        <f t="shared" si="8"/>
        <v>10.333333333333334</v>
      </c>
      <c r="AD27" s="9">
        <v>11</v>
      </c>
      <c r="AE27" s="9">
        <v>11.5</v>
      </c>
      <c r="AF27" s="13">
        <f t="shared" si="9"/>
        <v>11.166666666666666</v>
      </c>
      <c r="AG27" s="9">
        <v>12</v>
      </c>
      <c r="AH27" s="13">
        <f t="shared" si="10"/>
        <v>12</v>
      </c>
      <c r="AI27" s="148">
        <v>13</v>
      </c>
      <c r="AJ27" s="13">
        <f t="shared" si="11"/>
        <v>13</v>
      </c>
      <c r="AK27" s="151">
        <v>11</v>
      </c>
      <c r="AL27" s="13">
        <f t="shared" si="12"/>
        <v>11</v>
      </c>
      <c r="AM27" s="151">
        <v>10</v>
      </c>
      <c r="AN27" s="172">
        <f t="shared" si="13"/>
        <v>10</v>
      </c>
    </row>
    <row r="28" spans="1:40" customFormat="1" ht="19.5" customHeight="1">
      <c r="A28" s="324">
        <v>30</v>
      </c>
      <c r="B28" s="323" t="s">
        <v>448</v>
      </c>
      <c r="C28" s="234" t="s">
        <v>449</v>
      </c>
      <c r="D28" s="234" t="s">
        <v>70</v>
      </c>
      <c r="E28" s="326" t="s">
        <v>439</v>
      </c>
      <c r="F28" s="370">
        <v>13</v>
      </c>
      <c r="G28" s="370">
        <v>12</v>
      </c>
      <c r="H28" s="365">
        <f t="shared" si="0"/>
        <v>12.666666666666666</v>
      </c>
      <c r="I28" s="370">
        <v>8.5</v>
      </c>
      <c r="J28" s="370">
        <v>10.5</v>
      </c>
      <c r="K28" s="365">
        <f t="shared" si="1"/>
        <v>9.1666666666666661</v>
      </c>
      <c r="L28" s="370">
        <v>11</v>
      </c>
      <c r="M28" s="370">
        <v>10</v>
      </c>
      <c r="N28" s="365">
        <f t="shared" si="2"/>
        <v>10.666666666666666</v>
      </c>
      <c r="O28" s="370">
        <v>10</v>
      </c>
      <c r="P28" s="365">
        <f t="shared" si="3"/>
        <v>10</v>
      </c>
      <c r="Q28" s="371">
        <v>8.5</v>
      </c>
      <c r="R28" s="366">
        <f t="shared" si="4"/>
        <v>8.5</v>
      </c>
      <c r="S28" s="368">
        <v>10.5</v>
      </c>
      <c r="T28" s="365">
        <f t="shared" si="5"/>
        <v>10.5</v>
      </c>
      <c r="U28" s="368">
        <v>7</v>
      </c>
      <c r="V28" s="372">
        <f t="shared" si="6"/>
        <v>7</v>
      </c>
      <c r="W28" s="21"/>
      <c r="X28" s="9">
        <v>5</v>
      </c>
      <c r="Y28" s="9">
        <v>11</v>
      </c>
      <c r="Z28" s="13">
        <f t="shared" si="7"/>
        <v>7</v>
      </c>
      <c r="AA28" s="9">
        <v>15</v>
      </c>
      <c r="AB28" s="9">
        <v>10</v>
      </c>
      <c r="AC28" s="13">
        <f t="shared" si="8"/>
        <v>13.333333333333334</v>
      </c>
      <c r="AD28" s="9">
        <v>10.5</v>
      </c>
      <c r="AE28" s="9">
        <v>10</v>
      </c>
      <c r="AF28" s="13">
        <f t="shared" si="9"/>
        <v>10.333333333333334</v>
      </c>
      <c r="AG28" s="9">
        <v>14</v>
      </c>
      <c r="AH28" s="13">
        <f t="shared" si="10"/>
        <v>14</v>
      </c>
      <c r="AI28" s="148">
        <v>11</v>
      </c>
      <c r="AJ28" s="13">
        <f t="shared" si="11"/>
        <v>11</v>
      </c>
      <c r="AK28" s="151">
        <v>6</v>
      </c>
      <c r="AL28" s="13">
        <f t="shared" si="12"/>
        <v>6</v>
      </c>
      <c r="AM28" s="151">
        <v>13.5</v>
      </c>
      <c r="AN28" s="172">
        <f t="shared" si="13"/>
        <v>13.5</v>
      </c>
    </row>
    <row r="29" spans="1:40" customFormat="1" ht="19.5" customHeight="1">
      <c r="A29" s="324">
        <v>31</v>
      </c>
      <c r="B29" s="323" t="s">
        <v>450</v>
      </c>
      <c r="C29" s="234" t="s">
        <v>280</v>
      </c>
      <c r="D29" s="234" t="s">
        <v>451</v>
      </c>
      <c r="E29" s="326" t="s">
        <v>439</v>
      </c>
      <c r="F29" s="9">
        <v>8</v>
      </c>
      <c r="G29" s="9">
        <v>12.5</v>
      </c>
      <c r="H29" s="13">
        <f t="shared" si="0"/>
        <v>9.5</v>
      </c>
      <c r="I29" s="9">
        <v>10</v>
      </c>
      <c r="J29" s="9">
        <v>11</v>
      </c>
      <c r="K29" s="13">
        <f t="shared" si="1"/>
        <v>10.333333333333334</v>
      </c>
      <c r="L29" s="9">
        <v>11</v>
      </c>
      <c r="M29" s="9">
        <v>10</v>
      </c>
      <c r="N29" s="13">
        <f t="shared" si="2"/>
        <v>10.666666666666666</v>
      </c>
      <c r="O29" s="9">
        <v>12</v>
      </c>
      <c r="P29" s="13">
        <f t="shared" si="3"/>
        <v>12</v>
      </c>
      <c r="Q29" s="148">
        <v>5</v>
      </c>
      <c r="R29" s="149">
        <f t="shared" si="4"/>
        <v>5</v>
      </c>
      <c r="S29" s="151">
        <v>14</v>
      </c>
      <c r="T29" s="13">
        <f t="shared" si="5"/>
        <v>14</v>
      </c>
      <c r="U29" s="151">
        <v>8</v>
      </c>
      <c r="V29" s="16">
        <f t="shared" si="6"/>
        <v>8</v>
      </c>
      <c r="W29" s="21"/>
      <c r="X29" s="9">
        <v>11</v>
      </c>
      <c r="Y29" s="9">
        <v>11.5</v>
      </c>
      <c r="Z29" s="13">
        <f t="shared" si="7"/>
        <v>11.166666666666666</v>
      </c>
      <c r="AA29" s="9">
        <v>10.5</v>
      </c>
      <c r="AB29" s="9">
        <v>8.5</v>
      </c>
      <c r="AC29" s="13">
        <f t="shared" si="8"/>
        <v>9.8333333333333339</v>
      </c>
      <c r="AD29" s="9">
        <v>7.5</v>
      </c>
      <c r="AE29" s="9">
        <v>11</v>
      </c>
      <c r="AF29" s="13">
        <f t="shared" si="9"/>
        <v>8.6666666666666661</v>
      </c>
      <c r="AG29" s="9">
        <v>12</v>
      </c>
      <c r="AH29" s="13">
        <f t="shared" si="10"/>
        <v>12</v>
      </c>
      <c r="AI29" s="148">
        <v>13</v>
      </c>
      <c r="AJ29" s="13">
        <f t="shared" si="11"/>
        <v>13</v>
      </c>
      <c r="AK29" s="151">
        <v>10</v>
      </c>
      <c r="AL29" s="13">
        <f t="shared" si="12"/>
        <v>10</v>
      </c>
      <c r="AM29" s="151">
        <v>12</v>
      </c>
      <c r="AN29" s="172">
        <f t="shared" si="13"/>
        <v>12</v>
      </c>
    </row>
    <row r="30" spans="1:40" customFormat="1" ht="19.5" customHeight="1">
      <c r="A30" s="324">
        <v>36</v>
      </c>
      <c r="B30" s="323" t="s">
        <v>281</v>
      </c>
      <c r="C30" s="234" t="s">
        <v>282</v>
      </c>
      <c r="D30" s="234" t="s">
        <v>37</v>
      </c>
      <c r="E30" s="326" t="s">
        <v>439</v>
      </c>
      <c r="F30" s="9">
        <v>4</v>
      </c>
      <c r="G30" s="9">
        <v>8.5</v>
      </c>
      <c r="H30" s="13">
        <f t="shared" si="0"/>
        <v>5.5</v>
      </c>
      <c r="I30" s="9">
        <v>1</v>
      </c>
      <c r="J30" s="9">
        <v>9.5</v>
      </c>
      <c r="K30" s="13">
        <f t="shared" si="1"/>
        <v>3.8333333333333335</v>
      </c>
      <c r="L30" s="9">
        <v>9</v>
      </c>
      <c r="M30" s="9">
        <v>8.75</v>
      </c>
      <c r="N30" s="13">
        <f t="shared" si="2"/>
        <v>8.9166666666666661</v>
      </c>
      <c r="O30" s="146">
        <v>7</v>
      </c>
      <c r="P30" s="13">
        <f t="shared" si="3"/>
        <v>7</v>
      </c>
      <c r="Q30" s="148">
        <v>10</v>
      </c>
      <c r="R30" s="149">
        <f t="shared" si="4"/>
        <v>10</v>
      </c>
      <c r="S30" s="151">
        <v>10</v>
      </c>
      <c r="T30" s="13">
        <f t="shared" si="5"/>
        <v>10</v>
      </c>
      <c r="U30" s="151">
        <v>7.5</v>
      </c>
      <c r="V30" s="16">
        <f t="shared" si="6"/>
        <v>7.5</v>
      </c>
      <c r="W30" s="21"/>
      <c r="X30" s="9">
        <v>5</v>
      </c>
      <c r="Y30" s="9">
        <v>11</v>
      </c>
      <c r="Z30" s="13">
        <f t="shared" si="7"/>
        <v>7</v>
      </c>
      <c r="AA30" s="9">
        <v>4</v>
      </c>
      <c r="AB30" s="9">
        <v>6.5</v>
      </c>
      <c r="AC30" s="13">
        <f t="shared" si="8"/>
        <v>4.833333333333333</v>
      </c>
      <c r="AD30" s="9">
        <v>7</v>
      </c>
      <c r="AE30" s="9">
        <v>6</v>
      </c>
      <c r="AF30" s="13">
        <f t="shared" si="9"/>
        <v>6.666666666666667</v>
      </c>
      <c r="AG30" s="306">
        <v>12</v>
      </c>
      <c r="AH30" s="13">
        <f t="shared" si="10"/>
        <v>12</v>
      </c>
      <c r="AI30" s="148">
        <v>11</v>
      </c>
      <c r="AJ30" s="13">
        <f t="shared" si="11"/>
        <v>11</v>
      </c>
      <c r="AK30" s="151">
        <v>13</v>
      </c>
      <c r="AL30" s="13">
        <f t="shared" si="12"/>
        <v>13</v>
      </c>
      <c r="AM30" s="151">
        <v>14.5</v>
      </c>
      <c r="AN30" s="172">
        <f t="shared" si="13"/>
        <v>14.5</v>
      </c>
    </row>
    <row r="31" spans="1:40" customFormat="1" ht="19.5" customHeight="1">
      <c r="A31" s="324">
        <v>38</v>
      </c>
      <c r="B31" s="323" t="s">
        <v>283</v>
      </c>
      <c r="C31" s="234" t="s">
        <v>284</v>
      </c>
      <c r="D31" s="234" t="s">
        <v>285</v>
      </c>
      <c r="E31" s="326" t="s">
        <v>439</v>
      </c>
      <c r="F31" s="8">
        <v>11.33</v>
      </c>
      <c r="G31" s="8">
        <v>11.33</v>
      </c>
      <c r="H31" s="13">
        <f t="shared" si="0"/>
        <v>11.33</v>
      </c>
      <c r="I31" s="8">
        <v>1.5</v>
      </c>
      <c r="J31" s="8">
        <v>11.5</v>
      </c>
      <c r="K31" s="13">
        <f t="shared" si="1"/>
        <v>4.833333333333333</v>
      </c>
      <c r="L31" s="8">
        <v>8</v>
      </c>
      <c r="M31" s="8">
        <v>8.75</v>
      </c>
      <c r="N31" s="13">
        <f t="shared" si="2"/>
        <v>8.25</v>
      </c>
      <c r="O31" s="8">
        <v>8.5</v>
      </c>
      <c r="P31" s="13">
        <f t="shared" si="3"/>
        <v>8.5</v>
      </c>
      <c r="Q31" s="147">
        <v>13</v>
      </c>
      <c r="R31" s="149">
        <f t="shared" si="4"/>
        <v>13</v>
      </c>
      <c r="S31" s="150">
        <v>12</v>
      </c>
      <c r="T31" s="13">
        <f t="shared" si="5"/>
        <v>12</v>
      </c>
      <c r="U31" s="150">
        <v>10</v>
      </c>
      <c r="V31" s="16">
        <f t="shared" si="6"/>
        <v>10</v>
      </c>
      <c r="W31" s="21"/>
      <c r="X31" s="364">
        <v>9.33</v>
      </c>
      <c r="Y31" s="364">
        <v>9.33</v>
      </c>
      <c r="Z31" s="365">
        <f t="shared" si="7"/>
        <v>9.33</v>
      </c>
      <c r="AA31" s="364">
        <v>11.33</v>
      </c>
      <c r="AB31" s="364">
        <v>11.33</v>
      </c>
      <c r="AC31" s="365">
        <f t="shared" si="8"/>
        <v>11.33</v>
      </c>
      <c r="AD31" s="364">
        <v>9.83</v>
      </c>
      <c r="AE31" s="364">
        <v>9.83</v>
      </c>
      <c r="AF31" s="365">
        <f t="shared" si="9"/>
        <v>9.83</v>
      </c>
      <c r="AG31" s="364">
        <v>12</v>
      </c>
      <c r="AH31" s="365">
        <f t="shared" si="10"/>
        <v>12</v>
      </c>
      <c r="AI31" s="366">
        <v>10</v>
      </c>
      <c r="AJ31" s="365">
        <f t="shared" si="11"/>
        <v>10</v>
      </c>
      <c r="AK31" s="367">
        <v>12</v>
      </c>
      <c r="AL31" s="365">
        <f t="shared" si="12"/>
        <v>12</v>
      </c>
      <c r="AM31" s="368">
        <v>11.5</v>
      </c>
      <c r="AN31" s="369">
        <f t="shared" si="13"/>
        <v>11.5</v>
      </c>
    </row>
    <row r="32" spans="1:40" customFormat="1" ht="19.5" customHeight="1">
      <c r="A32" s="324">
        <v>40</v>
      </c>
      <c r="B32" s="323" t="s">
        <v>464</v>
      </c>
      <c r="C32" s="234" t="s">
        <v>463</v>
      </c>
      <c r="D32" s="234" t="s">
        <v>465</v>
      </c>
      <c r="E32" s="326" t="s">
        <v>439</v>
      </c>
      <c r="F32" s="8">
        <v>7</v>
      </c>
      <c r="G32" s="8">
        <v>11.5</v>
      </c>
      <c r="H32" s="13">
        <f t="shared" si="0"/>
        <v>8.5</v>
      </c>
      <c r="I32" s="8">
        <v>8</v>
      </c>
      <c r="J32" s="8">
        <v>13</v>
      </c>
      <c r="K32" s="13">
        <f t="shared" si="1"/>
        <v>9.6666666666666661</v>
      </c>
      <c r="L32" s="8">
        <v>14</v>
      </c>
      <c r="M32" s="8">
        <v>10.25</v>
      </c>
      <c r="N32" s="13">
        <f t="shared" si="2"/>
        <v>12.75</v>
      </c>
      <c r="O32" s="8">
        <v>7.5</v>
      </c>
      <c r="P32" s="13">
        <f t="shared" si="3"/>
        <v>7.5</v>
      </c>
      <c r="Q32" s="147">
        <v>4.5</v>
      </c>
      <c r="R32" s="149">
        <f t="shared" si="4"/>
        <v>4.5</v>
      </c>
      <c r="S32" s="150">
        <v>10.5</v>
      </c>
      <c r="T32" s="13">
        <f t="shared" si="5"/>
        <v>10.5</v>
      </c>
      <c r="U32" s="150">
        <v>13</v>
      </c>
      <c r="V32" s="16">
        <f t="shared" si="6"/>
        <v>13</v>
      </c>
      <c r="W32" s="21"/>
      <c r="X32" s="364">
        <v>8.5</v>
      </c>
      <c r="Y32" s="364">
        <v>11</v>
      </c>
      <c r="Z32" s="365">
        <f t="shared" si="7"/>
        <v>9.3333333333333339</v>
      </c>
      <c r="AA32" s="364">
        <v>10.5</v>
      </c>
      <c r="AB32" s="364">
        <v>9</v>
      </c>
      <c r="AC32" s="365">
        <f t="shared" si="8"/>
        <v>10</v>
      </c>
      <c r="AD32" s="364">
        <v>12.5</v>
      </c>
      <c r="AE32" s="364">
        <v>9</v>
      </c>
      <c r="AF32" s="365">
        <f t="shared" si="9"/>
        <v>11.333333333333334</v>
      </c>
      <c r="AG32" s="364">
        <v>10.5</v>
      </c>
      <c r="AH32" s="365">
        <f t="shared" si="10"/>
        <v>10.5</v>
      </c>
      <c r="AI32" s="366">
        <v>13</v>
      </c>
      <c r="AJ32" s="365">
        <f t="shared" si="11"/>
        <v>13</v>
      </c>
      <c r="AK32" s="367">
        <v>10</v>
      </c>
      <c r="AL32" s="365">
        <f t="shared" si="12"/>
        <v>10</v>
      </c>
      <c r="AM32" s="368">
        <v>10</v>
      </c>
      <c r="AN32" s="369">
        <f t="shared" si="13"/>
        <v>10</v>
      </c>
    </row>
    <row r="33" spans="1:40" customFormat="1" ht="19.5" customHeight="1">
      <c r="A33" s="324">
        <v>41</v>
      </c>
      <c r="B33" s="323" t="s">
        <v>466</v>
      </c>
      <c r="C33" s="234" t="s">
        <v>467</v>
      </c>
      <c r="D33" s="234" t="s">
        <v>468</v>
      </c>
      <c r="E33" s="326" t="s">
        <v>439</v>
      </c>
      <c r="F33" s="364">
        <v>17</v>
      </c>
      <c r="G33" s="364">
        <v>12</v>
      </c>
      <c r="H33" s="365">
        <f t="shared" si="0"/>
        <v>15.333333333333334</v>
      </c>
      <c r="I33" s="364">
        <v>5</v>
      </c>
      <c r="J33" s="364">
        <v>10</v>
      </c>
      <c r="K33" s="365">
        <f t="shared" si="1"/>
        <v>6.666666666666667</v>
      </c>
      <c r="L33" s="364">
        <v>8.5</v>
      </c>
      <c r="M33" s="364">
        <v>9.5</v>
      </c>
      <c r="N33" s="365">
        <f t="shared" si="2"/>
        <v>8.8333333333333339</v>
      </c>
      <c r="O33" s="364">
        <v>10</v>
      </c>
      <c r="P33" s="365">
        <f t="shared" si="3"/>
        <v>10</v>
      </c>
      <c r="Q33" s="366">
        <v>5.5</v>
      </c>
      <c r="R33" s="366">
        <f t="shared" si="4"/>
        <v>5.5</v>
      </c>
      <c r="S33" s="367">
        <v>10.5</v>
      </c>
      <c r="T33" s="365">
        <f t="shared" si="5"/>
        <v>10.5</v>
      </c>
      <c r="U33" s="367">
        <v>14</v>
      </c>
      <c r="V33" s="372">
        <f t="shared" si="6"/>
        <v>14</v>
      </c>
      <c r="W33" s="21"/>
      <c r="X33" s="8">
        <v>7</v>
      </c>
      <c r="Y33" s="8">
        <v>10</v>
      </c>
      <c r="Z33" s="13">
        <f t="shared" si="7"/>
        <v>8</v>
      </c>
      <c r="AA33" s="8">
        <v>10</v>
      </c>
      <c r="AB33" s="8">
        <v>8.5</v>
      </c>
      <c r="AC33" s="13">
        <f t="shared" si="8"/>
        <v>9.5</v>
      </c>
      <c r="AD33" s="8">
        <v>9</v>
      </c>
      <c r="AE33" s="8">
        <v>9</v>
      </c>
      <c r="AF33" s="13">
        <f t="shared" si="9"/>
        <v>9</v>
      </c>
      <c r="AG33" s="8">
        <v>17</v>
      </c>
      <c r="AH33" s="13">
        <f t="shared" si="10"/>
        <v>17</v>
      </c>
      <c r="AI33" s="147">
        <v>15.5</v>
      </c>
      <c r="AJ33" s="13">
        <f t="shared" si="11"/>
        <v>15.5</v>
      </c>
      <c r="AK33" s="150">
        <v>12</v>
      </c>
      <c r="AL33" s="13">
        <f t="shared" si="12"/>
        <v>12</v>
      </c>
      <c r="AM33" s="151">
        <v>8</v>
      </c>
      <c r="AN33" s="172">
        <f t="shared" si="13"/>
        <v>8</v>
      </c>
    </row>
    <row r="34" spans="1:40" customFormat="1" ht="19.5" customHeight="1">
      <c r="A34" s="324">
        <v>42</v>
      </c>
      <c r="B34" s="323" t="s">
        <v>469</v>
      </c>
      <c r="C34" s="234" t="s">
        <v>470</v>
      </c>
      <c r="D34" s="234" t="s">
        <v>37</v>
      </c>
      <c r="E34" s="326" t="s">
        <v>439</v>
      </c>
      <c r="F34" s="8">
        <v>10</v>
      </c>
      <c r="G34" s="8">
        <v>11</v>
      </c>
      <c r="H34" s="13">
        <f t="shared" si="0"/>
        <v>10.333333333333334</v>
      </c>
      <c r="I34" s="8">
        <v>9</v>
      </c>
      <c r="J34" s="8">
        <v>11</v>
      </c>
      <c r="K34" s="13">
        <f t="shared" si="1"/>
        <v>9.6666666666666661</v>
      </c>
      <c r="L34" s="8">
        <v>16.5</v>
      </c>
      <c r="M34" s="8">
        <v>11.5</v>
      </c>
      <c r="N34" s="13">
        <f t="shared" si="2"/>
        <v>14.833333333333334</v>
      </c>
      <c r="O34" s="8">
        <v>12</v>
      </c>
      <c r="P34" s="13">
        <f t="shared" si="3"/>
        <v>12</v>
      </c>
      <c r="Q34" s="147">
        <v>7</v>
      </c>
      <c r="R34" s="149">
        <f t="shared" si="4"/>
        <v>7</v>
      </c>
      <c r="S34" s="150">
        <v>10.5</v>
      </c>
      <c r="T34" s="13">
        <f t="shared" si="5"/>
        <v>10.5</v>
      </c>
      <c r="U34" s="150">
        <v>12</v>
      </c>
      <c r="V34" s="16">
        <f t="shared" si="6"/>
        <v>12</v>
      </c>
      <c r="W34" s="21"/>
      <c r="X34" s="364">
        <v>10</v>
      </c>
      <c r="Y34" s="364">
        <v>12</v>
      </c>
      <c r="Z34" s="365">
        <f t="shared" si="7"/>
        <v>10.666666666666666</v>
      </c>
      <c r="AA34" s="364">
        <v>14</v>
      </c>
      <c r="AB34" s="364">
        <v>9.5</v>
      </c>
      <c r="AC34" s="365">
        <f t="shared" si="8"/>
        <v>12.5</v>
      </c>
      <c r="AD34" s="364">
        <v>9</v>
      </c>
      <c r="AE34" s="364">
        <v>11</v>
      </c>
      <c r="AF34" s="365">
        <f t="shared" si="9"/>
        <v>9.6666666666666661</v>
      </c>
      <c r="AG34" s="364">
        <v>10</v>
      </c>
      <c r="AH34" s="365">
        <f t="shared" si="10"/>
        <v>10</v>
      </c>
      <c r="AI34" s="366">
        <v>13</v>
      </c>
      <c r="AJ34" s="365">
        <f t="shared" si="11"/>
        <v>13</v>
      </c>
      <c r="AK34" s="367">
        <v>9</v>
      </c>
      <c r="AL34" s="365">
        <f t="shared" si="12"/>
        <v>9</v>
      </c>
      <c r="AM34" s="368">
        <v>13</v>
      </c>
      <c r="AN34" s="369">
        <f t="shared" si="13"/>
        <v>13</v>
      </c>
    </row>
    <row r="35" spans="1:40" customFormat="1" ht="19.5" customHeight="1">
      <c r="A35" s="324">
        <v>43</v>
      </c>
      <c r="B35" s="323" t="s">
        <v>471</v>
      </c>
      <c r="C35" s="234" t="s">
        <v>472</v>
      </c>
      <c r="D35" s="234" t="s">
        <v>473</v>
      </c>
      <c r="E35" s="326" t="s">
        <v>439</v>
      </c>
      <c r="F35" s="8">
        <v>12</v>
      </c>
      <c r="G35" s="8">
        <v>12</v>
      </c>
      <c r="H35" s="13">
        <f t="shared" si="0"/>
        <v>12</v>
      </c>
      <c r="I35" s="8">
        <v>9</v>
      </c>
      <c r="J35" s="8">
        <v>9.5</v>
      </c>
      <c r="K35" s="13">
        <f t="shared" si="1"/>
        <v>9.1666666666666661</v>
      </c>
      <c r="L35" s="8">
        <v>10</v>
      </c>
      <c r="M35" s="8">
        <v>9.5</v>
      </c>
      <c r="N35" s="13">
        <f t="shared" si="2"/>
        <v>9.8333333333333339</v>
      </c>
      <c r="O35" s="8">
        <v>10.5</v>
      </c>
      <c r="P35" s="13">
        <f t="shared" si="3"/>
        <v>10.5</v>
      </c>
      <c r="Q35" s="147">
        <v>6.5</v>
      </c>
      <c r="R35" s="149">
        <f t="shared" si="4"/>
        <v>6.5</v>
      </c>
      <c r="S35" s="150">
        <v>10.5</v>
      </c>
      <c r="T35" s="13">
        <f t="shared" si="5"/>
        <v>10.5</v>
      </c>
      <c r="U35" s="150">
        <v>8</v>
      </c>
      <c r="V35" s="16">
        <f t="shared" si="6"/>
        <v>8</v>
      </c>
      <c r="W35" s="21"/>
      <c r="X35" s="8">
        <v>5</v>
      </c>
      <c r="Y35" s="8">
        <v>12</v>
      </c>
      <c r="Z35" s="13">
        <f t="shared" si="7"/>
        <v>7.333333333333333</v>
      </c>
      <c r="AA35" s="8">
        <v>8</v>
      </c>
      <c r="AB35" s="8">
        <v>10</v>
      </c>
      <c r="AC35" s="13">
        <f t="shared" si="8"/>
        <v>8.6666666666666661</v>
      </c>
      <c r="AD35" s="8">
        <v>8</v>
      </c>
      <c r="AE35" s="8">
        <v>9.5</v>
      </c>
      <c r="AF35" s="13">
        <f t="shared" si="9"/>
        <v>8.5</v>
      </c>
      <c r="AG35" s="8">
        <v>9</v>
      </c>
      <c r="AH35" s="13">
        <f t="shared" si="10"/>
        <v>9</v>
      </c>
      <c r="AI35" s="147">
        <v>12</v>
      </c>
      <c r="AJ35" s="13">
        <f t="shared" si="11"/>
        <v>12</v>
      </c>
      <c r="AK35" s="150">
        <v>11</v>
      </c>
      <c r="AL35" s="13">
        <f t="shared" si="12"/>
        <v>11</v>
      </c>
      <c r="AM35" s="151">
        <v>12</v>
      </c>
      <c r="AN35" s="172">
        <f t="shared" si="13"/>
        <v>12</v>
      </c>
    </row>
    <row r="36" spans="1:40" customFormat="1" ht="19.5" customHeight="1">
      <c r="A36" s="324">
        <v>44</v>
      </c>
      <c r="B36" s="323" t="s">
        <v>286</v>
      </c>
      <c r="C36" s="234" t="s">
        <v>287</v>
      </c>
      <c r="D36" s="234" t="s">
        <v>71</v>
      </c>
      <c r="E36" s="326" t="s">
        <v>439</v>
      </c>
      <c r="F36" s="8">
        <v>10</v>
      </c>
      <c r="G36" s="8">
        <v>11.5</v>
      </c>
      <c r="H36" s="13">
        <f t="shared" si="0"/>
        <v>10.5</v>
      </c>
      <c r="I36" s="8">
        <v>10</v>
      </c>
      <c r="J36" s="8">
        <v>10</v>
      </c>
      <c r="K36" s="13">
        <f t="shared" si="1"/>
        <v>10</v>
      </c>
      <c r="L36" s="8">
        <v>11</v>
      </c>
      <c r="M36" s="8">
        <v>11</v>
      </c>
      <c r="N36" s="13">
        <f t="shared" si="2"/>
        <v>11</v>
      </c>
      <c r="O36" s="8">
        <v>8.5</v>
      </c>
      <c r="P36" s="13">
        <f t="shared" si="3"/>
        <v>8.5</v>
      </c>
      <c r="Q36" s="147">
        <v>12</v>
      </c>
      <c r="R36" s="149">
        <f t="shared" si="4"/>
        <v>12</v>
      </c>
      <c r="S36" s="150">
        <v>10</v>
      </c>
      <c r="T36" s="13">
        <f t="shared" si="5"/>
        <v>10</v>
      </c>
      <c r="U36" s="150">
        <v>12</v>
      </c>
      <c r="V36" s="16">
        <f t="shared" si="6"/>
        <v>12</v>
      </c>
      <c r="W36" s="21"/>
      <c r="X36" s="364">
        <v>10.17</v>
      </c>
      <c r="Y36" s="364">
        <v>10.17</v>
      </c>
      <c r="Z36" s="365">
        <f t="shared" si="7"/>
        <v>10.17</v>
      </c>
      <c r="AA36" s="364">
        <v>13.33</v>
      </c>
      <c r="AB36" s="364">
        <v>13.33</v>
      </c>
      <c r="AC36" s="365">
        <f t="shared" si="8"/>
        <v>13.33</v>
      </c>
      <c r="AD36" s="364">
        <v>7.33</v>
      </c>
      <c r="AE36" s="364">
        <v>7.33</v>
      </c>
      <c r="AF36" s="365">
        <f t="shared" si="9"/>
        <v>7.330000000000001</v>
      </c>
      <c r="AG36" s="364">
        <v>10</v>
      </c>
      <c r="AH36" s="365">
        <f t="shared" si="10"/>
        <v>10</v>
      </c>
      <c r="AI36" s="366">
        <v>11.5</v>
      </c>
      <c r="AJ36" s="365">
        <f t="shared" si="11"/>
        <v>11.5</v>
      </c>
      <c r="AK36" s="367">
        <v>12</v>
      </c>
      <c r="AL36" s="365">
        <f t="shared" si="12"/>
        <v>12</v>
      </c>
      <c r="AM36" s="368">
        <v>11</v>
      </c>
      <c r="AN36" s="369">
        <f t="shared" si="13"/>
        <v>11</v>
      </c>
    </row>
    <row r="37" spans="1:40" customFormat="1" ht="19.5" customHeight="1">
      <c r="A37" s="324">
        <v>45</v>
      </c>
      <c r="B37" s="323" t="s">
        <v>288</v>
      </c>
      <c r="C37" s="234" t="s">
        <v>49</v>
      </c>
      <c r="D37" s="234" t="s">
        <v>81</v>
      </c>
      <c r="E37" s="326" t="s">
        <v>439</v>
      </c>
      <c r="F37" s="8">
        <v>10</v>
      </c>
      <c r="G37" s="8">
        <v>9.5</v>
      </c>
      <c r="H37" s="13">
        <f t="shared" si="0"/>
        <v>9.8333333333333339</v>
      </c>
      <c r="I37" s="8">
        <v>5.4</v>
      </c>
      <c r="J37" s="8">
        <v>9.5</v>
      </c>
      <c r="K37" s="13">
        <f t="shared" si="1"/>
        <v>6.7666666666666666</v>
      </c>
      <c r="L37" s="8">
        <v>10.67</v>
      </c>
      <c r="M37" s="8">
        <v>10.67</v>
      </c>
      <c r="N37" s="13">
        <f t="shared" si="2"/>
        <v>10.67</v>
      </c>
      <c r="O37" s="8">
        <v>10.5</v>
      </c>
      <c r="P37" s="13">
        <f t="shared" si="3"/>
        <v>10.5</v>
      </c>
      <c r="Q37" s="147">
        <v>14</v>
      </c>
      <c r="R37" s="149">
        <f t="shared" si="4"/>
        <v>14</v>
      </c>
      <c r="S37" s="150">
        <v>11</v>
      </c>
      <c r="T37" s="13">
        <f t="shared" si="5"/>
        <v>11</v>
      </c>
      <c r="U37" s="150">
        <v>10</v>
      </c>
      <c r="V37" s="16">
        <f t="shared" si="6"/>
        <v>10</v>
      </c>
      <c r="W37" s="21"/>
      <c r="X37" s="364">
        <v>8.17</v>
      </c>
      <c r="Y37" s="364">
        <v>8.17</v>
      </c>
      <c r="Z37" s="365">
        <f t="shared" si="7"/>
        <v>8.17</v>
      </c>
      <c r="AA37" s="364">
        <v>10</v>
      </c>
      <c r="AB37" s="364">
        <v>10</v>
      </c>
      <c r="AC37" s="365">
        <f t="shared" si="8"/>
        <v>10</v>
      </c>
      <c r="AD37" s="364">
        <v>9.83</v>
      </c>
      <c r="AE37" s="364">
        <v>9.83</v>
      </c>
      <c r="AF37" s="365">
        <f t="shared" si="9"/>
        <v>9.83</v>
      </c>
      <c r="AG37" s="364">
        <v>11.5</v>
      </c>
      <c r="AH37" s="365">
        <f t="shared" si="10"/>
        <v>11.5</v>
      </c>
      <c r="AI37" s="366">
        <v>10</v>
      </c>
      <c r="AJ37" s="365">
        <f t="shared" si="11"/>
        <v>10</v>
      </c>
      <c r="AK37" s="367">
        <v>11</v>
      </c>
      <c r="AL37" s="365">
        <f t="shared" si="12"/>
        <v>11</v>
      </c>
      <c r="AM37" s="368">
        <v>16.5</v>
      </c>
      <c r="AN37" s="369">
        <f t="shared" si="13"/>
        <v>16.5</v>
      </c>
    </row>
    <row r="38" spans="1:40" customFormat="1" ht="19.5" customHeight="1">
      <c r="A38" s="324">
        <v>46</v>
      </c>
      <c r="B38" s="323" t="s">
        <v>474</v>
      </c>
      <c r="C38" s="234" t="s">
        <v>475</v>
      </c>
      <c r="D38" s="234" t="s">
        <v>28</v>
      </c>
      <c r="E38" s="326" t="s">
        <v>439</v>
      </c>
      <c r="F38" s="8">
        <v>9</v>
      </c>
      <c r="G38" s="8">
        <v>13</v>
      </c>
      <c r="H38" s="13">
        <f t="shared" si="0"/>
        <v>10.333333333333334</v>
      </c>
      <c r="I38" s="8">
        <v>8</v>
      </c>
      <c r="J38" s="8">
        <v>12</v>
      </c>
      <c r="K38" s="13">
        <f t="shared" si="1"/>
        <v>9.3333333333333339</v>
      </c>
      <c r="L38" s="8">
        <v>10.5</v>
      </c>
      <c r="M38" s="8">
        <v>11.75</v>
      </c>
      <c r="N38" s="13">
        <f t="shared" si="2"/>
        <v>10.916666666666666</v>
      </c>
      <c r="O38" s="8">
        <v>10</v>
      </c>
      <c r="P38" s="13">
        <f t="shared" si="3"/>
        <v>10</v>
      </c>
      <c r="Q38" s="147">
        <v>7</v>
      </c>
      <c r="R38" s="149">
        <f t="shared" si="4"/>
        <v>7</v>
      </c>
      <c r="S38" s="150">
        <v>10.5</v>
      </c>
      <c r="T38" s="13">
        <f t="shared" si="5"/>
        <v>10.5</v>
      </c>
      <c r="U38" s="150">
        <v>17</v>
      </c>
      <c r="V38" s="16">
        <f t="shared" si="6"/>
        <v>17</v>
      </c>
      <c r="W38" s="21"/>
      <c r="X38" s="364">
        <v>12</v>
      </c>
      <c r="Y38" s="364">
        <v>11</v>
      </c>
      <c r="Z38" s="365">
        <f t="shared" si="7"/>
        <v>11.666666666666666</v>
      </c>
      <c r="AA38" s="364">
        <v>8.5</v>
      </c>
      <c r="AB38" s="364">
        <v>11</v>
      </c>
      <c r="AC38" s="365">
        <f t="shared" si="8"/>
        <v>9.3333333333333339</v>
      </c>
      <c r="AD38" s="364">
        <v>10</v>
      </c>
      <c r="AE38" s="364">
        <v>11.5</v>
      </c>
      <c r="AF38" s="365">
        <f t="shared" si="9"/>
        <v>10.5</v>
      </c>
      <c r="AG38" s="364">
        <v>17</v>
      </c>
      <c r="AH38" s="365">
        <f t="shared" si="10"/>
        <v>17</v>
      </c>
      <c r="AI38" s="366">
        <v>11</v>
      </c>
      <c r="AJ38" s="365">
        <f t="shared" si="11"/>
        <v>11</v>
      </c>
      <c r="AK38" s="367">
        <v>12</v>
      </c>
      <c r="AL38" s="365">
        <f t="shared" si="12"/>
        <v>12</v>
      </c>
      <c r="AM38" s="368">
        <v>12.5</v>
      </c>
      <c r="AN38" s="369">
        <f t="shared" si="13"/>
        <v>12.5</v>
      </c>
    </row>
    <row r="39" spans="1:40" customFormat="1" ht="19.5" customHeight="1">
      <c r="A39" s="324">
        <v>48</v>
      </c>
      <c r="B39" s="323" t="s">
        <v>310</v>
      </c>
      <c r="C39" s="234" t="s">
        <v>311</v>
      </c>
      <c r="D39" s="234" t="s">
        <v>312</v>
      </c>
      <c r="E39" s="326" t="s">
        <v>439</v>
      </c>
      <c r="F39" s="8">
        <v>12</v>
      </c>
      <c r="G39" s="8">
        <v>11.5</v>
      </c>
      <c r="H39" s="13">
        <f t="shared" si="0"/>
        <v>11.833333333333334</v>
      </c>
      <c r="I39" s="8">
        <v>1</v>
      </c>
      <c r="J39" s="8">
        <v>9.5</v>
      </c>
      <c r="K39" s="13">
        <f t="shared" si="1"/>
        <v>3.8333333333333335</v>
      </c>
      <c r="L39" s="8">
        <v>4</v>
      </c>
      <c r="M39" s="8">
        <v>8.75</v>
      </c>
      <c r="N39" s="13">
        <f t="shared" si="2"/>
        <v>5.583333333333333</v>
      </c>
      <c r="O39" s="8">
        <v>7.5</v>
      </c>
      <c r="P39" s="13">
        <f t="shared" si="3"/>
        <v>7.5</v>
      </c>
      <c r="Q39" s="147">
        <v>4.5</v>
      </c>
      <c r="R39" s="149">
        <f t="shared" si="4"/>
        <v>4.5</v>
      </c>
      <c r="S39" s="150">
        <v>10.5</v>
      </c>
      <c r="T39" s="13">
        <f t="shared" si="5"/>
        <v>10.5</v>
      </c>
      <c r="U39" s="150">
        <v>1</v>
      </c>
      <c r="V39" s="16">
        <f t="shared" si="6"/>
        <v>1</v>
      </c>
      <c r="W39" s="21"/>
      <c r="X39" s="8">
        <v>11</v>
      </c>
      <c r="Y39" s="8">
        <v>11.5</v>
      </c>
      <c r="Z39" s="13">
        <f t="shared" si="7"/>
        <v>11.166666666666666</v>
      </c>
      <c r="AA39" s="8">
        <v>8</v>
      </c>
      <c r="AB39" s="8">
        <v>7.5</v>
      </c>
      <c r="AC39" s="13">
        <f t="shared" si="8"/>
        <v>7.833333333333333</v>
      </c>
      <c r="AD39" s="8">
        <v>12</v>
      </c>
      <c r="AE39" s="8">
        <v>7</v>
      </c>
      <c r="AF39" s="13">
        <f t="shared" si="9"/>
        <v>10.333333333333334</v>
      </c>
      <c r="AG39" s="8">
        <v>6</v>
      </c>
      <c r="AH39" s="13">
        <f t="shared" si="10"/>
        <v>6</v>
      </c>
      <c r="AI39" s="147">
        <v>10</v>
      </c>
      <c r="AJ39" s="13">
        <f t="shared" si="11"/>
        <v>10</v>
      </c>
      <c r="AK39" s="150">
        <v>11.75</v>
      </c>
      <c r="AL39" s="13">
        <f t="shared" si="12"/>
        <v>11.75</v>
      </c>
      <c r="AM39" s="151">
        <v>12.5</v>
      </c>
      <c r="AN39" s="172">
        <f t="shared" si="13"/>
        <v>12.5</v>
      </c>
    </row>
    <row r="40" spans="1:40" customFormat="1" ht="19.5" customHeight="1">
      <c r="A40" s="324">
        <v>49</v>
      </c>
      <c r="B40" s="323" t="s">
        <v>479</v>
      </c>
      <c r="C40" s="234" t="s">
        <v>480</v>
      </c>
      <c r="D40" s="234" t="s">
        <v>481</v>
      </c>
      <c r="E40" s="326" t="s">
        <v>482</v>
      </c>
      <c r="F40" s="8">
        <v>5</v>
      </c>
      <c r="G40" s="8">
        <v>10.5</v>
      </c>
      <c r="H40" s="13">
        <f t="shared" si="0"/>
        <v>6.833333333333333</v>
      </c>
      <c r="I40" s="8">
        <v>2</v>
      </c>
      <c r="J40" s="8">
        <v>13</v>
      </c>
      <c r="K40" s="13">
        <f t="shared" si="1"/>
        <v>5.666666666666667</v>
      </c>
      <c r="L40" s="8">
        <v>2.5</v>
      </c>
      <c r="M40" s="8">
        <v>10</v>
      </c>
      <c r="N40" s="13">
        <f t="shared" si="2"/>
        <v>5</v>
      </c>
      <c r="O40" s="8">
        <v>4</v>
      </c>
      <c r="P40" s="13">
        <f t="shared" si="3"/>
        <v>4</v>
      </c>
      <c r="Q40" s="147">
        <v>5</v>
      </c>
      <c r="R40" s="149">
        <f t="shared" si="4"/>
        <v>5</v>
      </c>
      <c r="S40" s="150">
        <v>11</v>
      </c>
      <c r="T40" s="13">
        <f t="shared" si="5"/>
        <v>11</v>
      </c>
      <c r="U40" s="150">
        <v>1.5</v>
      </c>
      <c r="V40" s="16">
        <f t="shared" si="6"/>
        <v>1.5</v>
      </c>
      <c r="W40" s="21"/>
      <c r="X40" s="8">
        <v>2</v>
      </c>
      <c r="Y40" s="8">
        <v>10</v>
      </c>
      <c r="Z40" s="13">
        <f t="shared" si="7"/>
        <v>4.666666666666667</v>
      </c>
      <c r="AA40" s="8">
        <v>1.5</v>
      </c>
      <c r="AB40" s="8">
        <v>11.5</v>
      </c>
      <c r="AC40" s="13">
        <f t="shared" si="8"/>
        <v>4.833333333333333</v>
      </c>
      <c r="AD40" s="8">
        <v>2.5</v>
      </c>
      <c r="AE40" s="8">
        <v>10</v>
      </c>
      <c r="AF40" s="13">
        <f t="shared" si="9"/>
        <v>5</v>
      </c>
      <c r="AG40" s="8">
        <v>1</v>
      </c>
      <c r="AH40" s="13">
        <f t="shared" si="10"/>
        <v>1</v>
      </c>
      <c r="AI40" s="147">
        <v>5.5</v>
      </c>
      <c r="AJ40" s="13">
        <f t="shared" si="11"/>
        <v>5.5</v>
      </c>
      <c r="AK40" s="150">
        <v>12</v>
      </c>
      <c r="AL40" s="13">
        <f t="shared" si="12"/>
        <v>12</v>
      </c>
      <c r="AM40" s="151">
        <v>3</v>
      </c>
      <c r="AN40" s="172">
        <f t="shared" si="13"/>
        <v>3</v>
      </c>
    </row>
    <row r="41" spans="1:40" customFormat="1" ht="19.5" customHeight="1">
      <c r="A41" s="324">
        <v>50</v>
      </c>
      <c r="B41" s="323" t="s">
        <v>483</v>
      </c>
      <c r="C41" s="234" t="s">
        <v>289</v>
      </c>
      <c r="D41" s="234" t="s">
        <v>29</v>
      </c>
      <c r="E41" s="326" t="s">
        <v>482</v>
      </c>
      <c r="F41" s="9">
        <v>10</v>
      </c>
      <c r="G41" s="9">
        <v>10</v>
      </c>
      <c r="H41" s="13">
        <f t="shared" si="0"/>
        <v>10</v>
      </c>
      <c r="I41" s="9">
        <v>3.5</v>
      </c>
      <c r="J41" s="9">
        <v>12.5</v>
      </c>
      <c r="K41" s="13">
        <f t="shared" si="1"/>
        <v>6.5</v>
      </c>
      <c r="L41" s="9">
        <v>7</v>
      </c>
      <c r="M41" s="9">
        <v>10.5</v>
      </c>
      <c r="N41" s="13">
        <f t="shared" si="2"/>
        <v>8.1666666666666661</v>
      </c>
      <c r="O41" s="9">
        <v>6</v>
      </c>
      <c r="P41" s="13">
        <f t="shared" si="3"/>
        <v>6</v>
      </c>
      <c r="Q41" s="148">
        <v>5</v>
      </c>
      <c r="R41" s="149">
        <f t="shared" si="4"/>
        <v>5</v>
      </c>
      <c r="S41" s="151">
        <v>12</v>
      </c>
      <c r="T41" s="13">
        <f t="shared" si="5"/>
        <v>12</v>
      </c>
      <c r="U41" s="151">
        <v>2</v>
      </c>
      <c r="V41" s="16">
        <f t="shared" si="6"/>
        <v>2</v>
      </c>
      <c r="W41" s="21"/>
      <c r="X41" s="9">
        <v>3</v>
      </c>
      <c r="Y41" s="9">
        <v>10</v>
      </c>
      <c r="Z41" s="13">
        <f t="shared" si="7"/>
        <v>5.333333333333333</v>
      </c>
      <c r="AA41" s="9">
        <v>6</v>
      </c>
      <c r="AB41" s="9">
        <v>12.5</v>
      </c>
      <c r="AC41" s="13">
        <f t="shared" si="8"/>
        <v>8.1666666666666661</v>
      </c>
      <c r="AD41" s="9">
        <v>2</v>
      </c>
      <c r="AE41" s="9">
        <v>10.5</v>
      </c>
      <c r="AF41" s="13">
        <f t="shared" si="9"/>
        <v>4.833333333333333</v>
      </c>
      <c r="AG41" s="9">
        <v>1.5</v>
      </c>
      <c r="AH41" s="13">
        <f t="shared" si="10"/>
        <v>1.5</v>
      </c>
      <c r="AI41" s="148">
        <v>8</v>
      </c>
      <c r="AJ41" s="13">
        <f t="shared" si="11"/>
        <v>8</v>
      </c>
      <c r="AK41" s="151">
        <v>13</v>
      </c>
      <c r="AL41" s="13">
        <f t="shared" si="12"/>
        <v>13</v>
      </c>
      <c r="AM41" s="151">
        <v>6.5</v>
      </c>
      <c r="AN41" s="172">
        <f t="shared" si="13"/>
        <v>6.5</v>
      </c>
    </row>
    <row r="42" spans="1:40" customFormat="1" ht="19.5" customHeight="1">
      <c r="A42" s="324">
        <v>51</v>
      </c>
      <c r="B42" s="323" t="s">
        <v>290</v>
      </c>
      <c r="C42" s="234" t="s">
        <v>291</v>
      </c>
      <c r="D42" s="234" t="s">
        <v>292</v>
      </c>
      <c r="E42" s="326" t="s">
        <v>482</v>
      </c>
      <c r="F42" s="9">
        <v>11</v>
      </c>
      <c r="G42" s="9">
        <v>11</v>
      </c>
      <c r="H42" s="13">
        <f t="shared" si="0"/>
        <v>11</v>
      </c>
      <c r="I42" s="9">
        <v>11</v>
      </c>
      <c r="J42" s="9">
        <v>12</v>
      </c>
      <c r="K42" s="13">
        <f t="shared" si="1"/>
        <v>11.333333333333334</v>
      </c>
      <c r="L42" s="9">
        <v>9</v>
      </c>
      <c r="M42" s="9">
        <v>10</v>
      </c>
      <c r="N42" s="13">
        <f t="shared" si="2"/>
        <v>9.3333333333333339</v>
      </c>
      <c r="O42" s="9">
        <v>6</v>
      </c>
      <c r="P42" s="13">
        <f t="shared" si="3"/>
        <v>6</v>
      </c>
      <c r="Q42" s="148">
        <v>11</v>
      </c>
      <c r="R42" s="149">
        <f t="shared" si="4"/>
        <v>11</v>
      </c>
      <c r="S42" s="151">
        <v>12</v>
      </c>
      <c r="T42" s="13">
        <f t="shared" si="5"/>
        <v>12</v>
      </c>
      <c r="U42" s="151">
        <v>10</v>
      </c>
      <c r="V42" s="16">
        <f t="shared" si="6"/>
        <v>10</v>
      </c>
      <c r="W42" s="21"/>
      <c r="X42" s="364">
        <v>9.17</v>
      </c>
      <c r="Y42" s="364">
        <v>9.17</v>
      </c>
      <c r="Z42" s="365">
        <f t="shared" si="7"/>
        <v>9.17</v>
      </c>
      <c r="AA42" s="364">
        <v>11.5</v>
      </c>
      <c r="AB42" s="364">
        <v>11.5</v>
      </c>
      <c r="AC42" s="365">
        <f t="shared" si="8"/>
        <v>11.5</v>
      </c>
      <c r="AD42" s="364">
        <v>8.67</v>
      </c>
      <c r="AE42" s="364">
        <v>8.67</v>
      </c>
      <c r="AF42" s="365">
        <f t="shared" si="9"/>
        <v>8.67</v>
      </c>
      <c r="AG42" s="364">
        <v>9</v>
      </c>
      <c r="AH42" s="365">
        <f t="shared" si="10"/>
        <v>9</v>
      </c>
      <c r="AI42" s="366">
        <v>14</v>
      </c>
      <c r="AJ42" s="365">
        <f t="shared" si="11"/>
        <v>14</v>
      </c>
      <c r="AK42" s="367">
        <v>11</v>
      </c>
      <c r="AL42" s="365">
        <f t="shared" si="12"/>
        <v>11</v>
      </c>
      <c r="AM42" s="368">
        <v>8.5</v>
      </c>
      <c r="AN42" s="369">
        <f t="shared" si="13"/>
        <v>8.5</v>
      </c>
    </row>
    <row r="43" spans="1:40" customFormat="1" ht="19.5" customHeight="1">
      <c r="A43" s="324">
        <v>54</v>
      </c>
      <c r="B43" s="323" t="s">
        <v>487</v>
      </c>
      <c r="C43" s="234" t="s">
        <v>488</v>
      </c>
      <c r="D43" s="234" t="s">
        <v>489</v>
      </c>
      <c r="E43" s="326" t="s">
        <v>482</v>
      </c>
      <c r="F43" s="9">
        <v>13</v>
      </c>
      <c r="G43" s="9">
        <v>12.5</v>
      </c>
      <c r="H43" s="13">
        <f t="shared" si="0"/>
        <v>12.833333333333334</v>
      </c>
      <c r="I43" s="9">
        <v>12</v>
      </c>
      <c r="J43" s="9">
        <v>10.5</v>
      </c>
      <c r="K43" s="13">
        <f t="shared" si="1"/>
        <v>11.5</v>
      </c>
      <c r="L43" s="9">
        <v>11</v>
      </c>
      <c r="M43" s="9">
        <v>11</v>
      </c>
      <c r="N43" s="13">
        <f t="shared" si="2"/>
        <v>11</v>
      </c>
      <c r="O43" s="9">
        <v>12</v>
      </c>
      <c r="P43" s="13">
        <f t="shared" si="3"/>
        <v>12</v>
      </c>
      <c r="Q43" s="148">
        <v>5</v>
      </c>
      <c r="R43" s="149">
        <f t="shared" si="4"/>
        <v>5</v>
      </c>
      <c r="S43" s="151">
        <v>12.5</v>
      </c>
      <c r="T43" s="13">
        <f t="shared" si="5"/>
        <v>12.5</v>
      </c>
      <c r="U43" s="151">
        <v>13</v>
      </c>
      <c r="V43" s="16">
        <f t="shared" si="6"/>
        <v>13</v>
      </c>
      <c r="W43" s="21"/>
      <c r="X43" s="364">
        <v>6</v>
      </c>
      <c r="Y43" s="364">
        <v>11</v>
      </c>
      <c r="Z43" s="365">
        <f t="shared" si="7"/>
        <v>7.666666666666667</v>
      </c>
      <c r="AA43" s="364">
        <v>12</v>
      </c>
      <c r="AB43" s="364">
        <v>15.5</v>
      </c>
      <c r="AC43" s="365">
        <f t="shared" si="8"/>
        <v>13.166666666666666</v>
      </c>
      <c r="AD43" s="364">
        <v>8.5</v>
      </c>
      <c r="AE43" s="364">
        <v>10</v>
      </c>
      <c r="AF43" s="365">
        <f t="shared" si="9"/>
        <v>9</v>
      </c>
      <c r="AG43" s="364">
        <v>11.5</v>
      </c>
      <c r="AH43" s="365">
        <f t="shared" si="10"/>
        <v>11.5</v>
      </c>
      <c r="AI43" s="366">
        <v>13</v>
      </c>
      <c r="AJ43" s="365">
        <f t="shared" si="11"/>
        <v>13</v>
      </c>
      <c r="AK43" s="367">
        <v>12</v>
      </c>
      <c r="AL43" s="365">
        <f t="shared" si="12"/>
        <v>12</v>
      </c>
      <c r="AM43" s="368">
        <v>11.5</v>
      </c>
      <c r="AN43" s="369">
        <f t="shared" si="13"/>
        <v>11.5</v>
      </c>
    </row>
    <row r="44" spans="1:40" customFormat="1" ht="19.5" customHeight="1">
      <c r="A44" s="324">
        <v>55</v>
      </c>
      <c r="B44" s="323" t="s">
        <v>490</v>
      </c>
      <c r="C44" s="234" t="s">
        <v>491</v>
      </c>
      <c r="D44" s="234" t="s">
        <v>492</v>
      </c>
      <c r="E44" s="326" t="s">
        <v>482</v>
      </c>
      <c r="F44" s="9">
        <v>12</v>
      </c>
      <c r="G44" s="9">
        <v>11</v>
      </c>
      <c r="H44" s="13">
        <f t="shared" si="0"/>
        <v>11.666666666666666</v>
      </c>
      <c r="I44" s="9">
        <v>8</v>
      </c>
      <c r="J44" s="9">
        <v>13.5</v>
      </c>
      <c r="K44" s="13">
        <f t="shared" si="1"/>
        <v>9.8333333333333339</v>
      </c>
      <c r="L44" s="9">
        <v>7.5</v>
      </c>
      <c r="M44" s="9">
        <v>10.5</v>
      </c>
      <c r="N44" s="13">
        <f t="shared" si="2"/>
        <v>8.5</v>
      </c>
      <c r="O44" s="9">
        <v>8.5</v>
      </c>
      <c r="P44" s="13">
        <f t="shared" si="3"/>
        <v>8.5</v>
      </c>
      <c r="Q44" s="148">
        <v>10</v>
      </c>
      <c r="R44" s="149">
        <f t="shared" si="4"/>
        <v>10</v>
      </c>
      <c r="S44" s="151">
        <v>12.5</v>
      </c>
      <c r="T44" s="13">
        <f t="shared" si="5"/>
        <v>12.5</v>
      </c>
      <c r="U44" s="151">
        <v>17</v>
      </c>
      <c r="V44" s="16">
        <f t="shared" si="6"/>
        <v>17</v>
      </c>
      <c r="W44" s="21"/>
      <c r="X44" s="9">
        <v>6.5</v>
      </c>
      <c r="Y44" s="9">
        <v>11</v>
      </c>
      <c r="Z44" s="13">
        <f t="shared" si="7"/>
        <v>8</v>
      </c>
      <c r="AA44" s="9">
        <v>8</v>
      </c>
      <c r="AB44" s="9">
        <v>13</v>
      </c>
      <c r="AC44" s="13">
        <f t="shared" si="8"/>
        <v>9.6666666666666661</v>
      </c>
      <c r="AD44" s="9">
        <v>10</v>
      </c>
      <c r="AE44" s="9">
        <v>12.5</v>
      </c>
      <c r="AF44" s="13">
        <f t="shared" si="9"/>
        <v>10.833333333333334</v>
      </c>
      <c r="AG44" s="9">
        <v>13</v>
      </c>
      <c r="AH44" s="13">
        <f t="shared" si="10"/>
        <v>13</v>
      </c>
      <c r="AI44" s="148">
        <v>10.5</v>
      </c>
      <c r="AJ44" s="13">
        <f t="shared" si="11"/>
        <v>10.5</v>
      </c>
      <c r="AK44" s="151">
        <v>12</v>
      </c>
      <c r="AL44" s="13">
        <f t="shared" si="12"/>
        <v>12</v>
      </c>
      <c r="AM44" s="151">
        <v>12</v>
      </c>
      <c r="AN44" s="172">
        <f t="shared" si="13"/>
        <v>12</v>
      </c>
    </row>
    <row r="45" spans="1:40" customFormat="1" ht="19.5" customHeight="1">
      <c r="A45" s="324">
        <v>57</v>
      </c>
      <c r="B45" s="323" t="s">
        <v>496</v>
      </c>
      <c r="C45" s="234" t="s">
        <v>497</v>
      </c>
      <c r="D45" s="234" t="s">
        <v>498</v>
      </c>
      <c r="E45" s="326" t="s">
        <v>482</v>
      </c>
      <c r="F45" s="9">
        <v>18</v>
      </c>
      <c r="G45" s="9">
        <v>11</v>
      </c>
      <c r="H45" s="13">
        <f t="shared" si="0"/>
        <v>15.666666666666666</v>
      </c>
      <c r="I45" s="9">
        <v>2.5</v>
      </c>
      <c r="J45" s="9">
        <v>10.5</v>
      </c>
      <c r="K45" s="13">
        <f t="shared" si="1"/>
        <v>5.166666666666667</v>
      </c>
      <c r="L45" s="9">
        <v>7</v>
      </c>
      <c r="M45" s="9">
        <v>10</v>
      </c>
      <c r="N45" s="13">
        <f t="shared" si="2"/>
        <v>8</v>
      </c>
      <c r="O45" s="9">
        <v>10</v>
      </c>
      <c r="P45" s="13">
        <f t="shared" si="3"/>
        <v>10</v>
      </c>
      <c r="Q45" s="148">
        <v>5</v>
      </c>
      <c r="R45" s="149">
        <f t="shared" si="4"/>
        <v>5</v>
      </c>
      <c r="S45" s="151">
        <v>11</v>
      </c>
      <c r="T45" s="13">
        <f t="shared" si="5"/>
        <v>11</v>
      </c>
      <c r="U45" s="151">
        <v>5</v>
      </c>
      <c r="V45" s="16">
        <f t="shared" si="6"/>
        <v>5</v>
      </c>
      <c r="W45" s="21"/>
      <c r="X45" s="9" t="s">
        <v>963</v>
      </c>
      <c r="Y45" s="9" t="s">
        <v>963</v>
      </c>
      <c r="Z45" s="13" t="e">
        <f t="shared" si="7"/>
        <v>#VALUE!</v>
      </c>
      <c r="AA45" s="9" t="s">
        <v>967</v>
      </c>
      <c r="AB45" s="9">
        <v>5.5</v>
      </c>
      <c r="AC45" s="13" t="e">
        <f t="shared" si="8"/>
        <v>#VALUE!</v>
      </c>
      <c r="AD45" s="9" t="s">
        <v>963</v>
      </c>
      <c r="AE45" s="9" t="s">
        <v>967</v>
      </c>
      <c r="AF45" s="13" t="e">
        <f t="shared" si="9"/>
        <v>#VALUE!</v>
      </c>
      <c r="AG45" s="9" t="s">
        <v>965</v>
      </c>
      <c r="AH45" s="13" t="str">
        <f t="shared" si="10"/>
        <v>ABS</v>
      </c>
      <c r="AI45" s="148" t="s">
        <v>963</v>
      </c>
      <c r="AJ45" s="13" t="str">
        <f t="shared" si="11"/>
        <v>\</v>
      </c>
      <c r="AK45" s="151" t="s">
        <v>963</v>
      </c>
      <c r="AL45" s="13" t="str">
        <f t="shared" si="12"/>
        <v>\</v>
      </c>
      <c r="AM45" s="151" t="s">
        <v>963</v>
      </c>
      <c r="AN45" s="172" t="str">
        <f t="shared" si="13"/>
        <v>\</v>
      </c>
    </row>
    <row r="46" spans="1:40" customFormat="1" ht="19.5" customHeight="1">
      <c r="A46" s="324">
        <v>58</v>
      </c>
      <c r="B46" s="323" t="s">
        <v>499</v>
      </c>
      <c r="C46" s="234" t="s">
        <v>295</v>
      </c>
      <c r="D46" s="234" t="s">
        <v>500</v>
      </c>
      <c r="E46" s="326" t="s">
        <v>482</v>
      </c>
      <c r="F46" s="9">
        <v>13</v>
      </c>
      <c r="G46" s="9">
        <v>14</v>
      </c>
      <c r="H46" s="13">
        <f t="shared" si="0"/>
        <v>13.333333333333334</v>
      </c>
      <c r="I46" s="9">
        <v>11</v>
      </c>
      <c r="J46" s="9">
        <v>10</v>
      </c>
      <c r="K46" s="13">
        <f t="shared" si="1"/>
        <v>10.666666666666666</v>
      </c>
      <c r="L46" s="9">
        <v>10.5</v>
      </c>
      <c r="M46" s="9">
        <v>10</v>
      </c>
      <c r="N46" s="13">
        <f t="shared" si="2"/>
        <v>10.333333333333334</v>
      </c>
      <c r="O46" s="9">
        <v>12.5</v>
      </c>
      <c r="P46" s="13">
        <f t="shared" si="3"/>
        <v>12.5</v>
      </c>
      <c r="Q46" s="148">
        <v>5</v>
      </c>
      <c r="R46" s="149">
        <f t="shared" si="4"/>
        <v>5</v>
      </c>
      <c r="S46" s="151">
        <v>11</v>
      </c>
      <c r="T46" s="13">
        <f t="shared" si="5"/>
        <v>11</v>
      </c>
      <c r="U46" s="151">
        <v>10</v>
      </c>
      <c r="V46" s="16">
        <f t="shared" si="6"/>
        <v>10</v>
      </c>
      <c r="W46" s="21"/>
      <c r="X46" s="364">
        <v>7</v>
      </c>
      <c r="Y46" s="364">
        <v>10</v>
      </c>
      <c r="Z46" s="365">
        <f t="shared" si="7"/>
        <v>8</v>
      </c>
      <c r="AA46" s="364">
        <v>11.5</v>
      </c>
      <c r="AB46" s="364">
        <v>13.5</v>
      </c>
      <c r="AC46" s="365">
        <f t="shared" si="8"/>
        <v>12.166666666666666</v>
      </c>
      <c r="AD46" s="364">
        <v>10</v>
      </c>
      <c r="AE46" s="364">
        <v>9.5</v>
      </c>
      <c r="AF46" s="365">
        <f t="shared" si="9"/>
        <v>9.8333333333333339</v>
      </c>
      <c r="AG46" s="364">
        <v>9</v>
      </c>
      <c r="AH46" s="365">
        <f t="shared" si="10"/>
        <v>9</v>
      </c>
      <c r="AI46" s="366">
        <v>15.5</v>
      </c>
      <c r="AJ46" s="365">
        <f t="shared" si="11"/>
        <v>15.5</v>
      </c>
      <c r="AK46" s="367">
        <v>11</v>
      </c>
      <c r="AL46" s="365">
        <f t="shared" si="12"/>
        <v>11</v>
      </c>
      <c r="AM46" s="368">
        <v>8.5</v>
      </c>
      <c r="AN46" s="369">
        <f t="shared" si="13"/>
        <v>8.5</v>
      </c>
    </row>
    <row r="47" spans="1:40" customFormat="1" ht="19.5" customHeight="1">
      <c r="A47" s="324">
        <v>59</v>
      </c>
      <c r="B47" s="323" t="s">
        <v>296</v>
      </c>
      <c r="C47" s="234" t="s">
        <v>297</v>
      </c>
      <c r="D47" s="234" t="s">
        <v>298</v>
      </c>
      <c r="E47" s="326" t="s">
        <v>482</v>
      </c>
      <c r="F47" s="370">
        <v>14</v>
      </c>
      <c r="G47" s="370">
        <v>13</v>
      </c>
      <c r="H47" s="365">
        <f t="shared" si="0"/>
        <v>13.666666666666666</v>
      </c>
      <c r="I47" s="370">
        <v>6.5</v>
      </c>
      <c r="J47" s="370">
        <v>11.5</v>
      </c>
      <c r="K47" s="365">
        <f t="shared" si="1"/>
        <v>8.1666666666666661</v>
      </c>
      <c r="L47" s="370">
        <v>10.67</v>
      </c>
      <c r="M47" s="370">
        <v>10.67</v>
      </c>
      <c r="N47" s="365">
        <f t="shared" si="2"/>
        <v>10.67</v>
      </c>
      <c r="O47" s="370">
        <v>11.5</v>
      </c>
      <c r="P47" s="365">
        <f t="shared" si="3"/>
        <v>11.5</v>
      </c>
      <c r="Q47" s="371">
        <v>10.5</v>
      </c>
      <c r="R47" s="366">
        <f t="shared" si="4"/>
        <v>10.5</v>
      </c>
      <c r="S47" s="368">
        <v>3.75</v>
      </c>
      <c r="T47" s="365">
        <f t="shared" si="5"/>
        <v>3.75</v>
      </c>
      <c r="U47" s="368">
        <v>10</v>
      </c>
      <c r="V47" s="372">
        <f t="shared" si="6"/>
        <v>10</v>
      </c>
      <c r="W47" s="21"/>
      <c r="X47" s="9" t="s">
        <v>963</v>
      </c>
      <c r="Y47" s="9" t="s">
        <v>963</v>
      </c>
      <c r="Z47" s="13" t="e">
        <f t="shared" si="7"/>
        <v>#VALUE!</v>
      </c>
      <c r="AA47" s="9">
        <v>10.67</v>
      </c>
      <c r="AB47" s="9">
        <v>10.67</v>
      </c>
      <c r="AC47" s="13">
        <f t="shared" si="8"/>
        <v>10.67</v>
      </c>
      <c r="AD47" s="9" t="s">
        <v>963</v>
      </c>
      <c r="AE47" s="9" t="s">
        <v>967</v>
      </c>
      <c r="AF47" s="13" t="e">
        <f t="shared" si="9"/>
        <v>#VALUE!</v>
      </c>
      <c r="AG47" s="9">
        <v>13.5</v>
      </c>
      <c r="AH47" s="13">
        <f t="shared" si="10"/>
        <v>13.5</v>
      </c>
      <c r="AI47" s="148">
        <v>10.5</v>
      </c>
      <c r="AJ47" s="13">
        <f t="shared" si="11"/>
        <v>10.5</v>
      </c>
      <c r="AK47" s="151">
        <v>10</v>
      </c>
      <c r="AL47" s="13">
        <f t="shared" si="12"/>
        <v>10</v>
      </c>
      <c r="AM47" s="151">
        <v>12</v>
      </c>
      <c r="AN47" s="172">
        <f t="shared" si="13"/>
        <v>12</v>
      </c>
    </row>
    <row r="48" spans="1:40" customFormat="1" ht="19.5" customHeight="1">
      <c r="A48" s="324">
        <v>61</v>
      </c>
      <c r="B48" s="323" t="s">
        <v>503</v>
      </c>
      <c r="C48" s="234" t="s">
        <v>504</v>
      </c>
      <c r="D48" s="234" t="s">
        <v>505</v>
      </c>
      <c r="E48" s="326" t="s">
        <v>482</v>
      </c>
      <c r="F48" s="9">
        <v>10</v>
      </c>
      <c r="G48" s="9">
        <v>12</v>
      </c>
      <c r="H48" s="13">
        <f t="shared" si="0"/>
        <v>10.666666666666666</v>
      </c>
      <c r="I48" s="9">
        <v>10</v>
      </c>
      <c r="J48" s="9">
        <v>15.5</v>
      </c>
      <c r="K48" s="13">
        <f t="shared" si="1"/>
        <v>11.833333333333334</v>
      </c>
      <c r="L48" s="9">
        <v>10</v>
      </c>
      <c r="M48" s="9">
        <v>13</v>
      </c>
      <c r="N48" s="13">
        <f t="shared" si="2"/>
        <v>11</v>
      </c>
      <c r="O48" s="9">
        <v>8</v>
      </c>
      <c r="P48" s="13">
        <f t="shared" si="3"/>
        <v>8</v>
      </c>
      <c r="Q48" s="148">
        <v>6.5</v>
      </c>
      <c r="R48" s="149">
        <f t="shared" si="4"/>
        <v>6.5</v>
      </c>
      <c r="S48" s="151">
        <v>11.5</v>
      </c>
      <c r="T48" s="13">
        <f t="shared" si="5"/>
        <v>11.5</v>
      </c>
      <c r="U48" s="151">
        <v>10</v>
      </c>
      <c r="V48" s="16">
        <f t="shared" si="6"/>
        <v>10</v>
      </c>
      <c r="W48" s="21"/>
      <c r="X48" s="364">
        <v>6</v>
      </c>
      <c r="Y48" s="364">
        <v>12</v>
      </c>
      <c r="Z48" s="365">
        <f t="shared" si="7"/>
        <v>8</v>
      </c>
      <c r="AA48" s="364">
        <v>12</v>
      </c>
      <c r="AB48" s="364">
        <v>12.5</v>
      </c>
      <c r="AC48" s="365">
        <f t="shared" si="8"/>
        <v>12.166666666666666</v>
      </c>
      <c r="AD48" s="364">
        <v>10.5</v>
      </c>
      <c r="AE48" s="364">
        <v>11</v>
      </c>
      <c r="AF48" s="365">
        <f t="shared" si="9"/>
        <v>10.666666666666666</v>
      </c>
      <c r="AG48" s="364">
        <v>6</v>
      </c>
      <c r="AH48" s="365">
        <f t="shared" si="10"/>
        <v>6</v>
      </c>
      <c r="AI48" s="366">
        <v>12</v>
      </c>
      <c r="AJ48" s="365">
        <f t="shared" si="11"/>
        <v>12</v>
      </c>
      <c r="AK48" s="367">
        <v>12.5</v>
      </c>
      <c r="AL48" s="365">
        <f t="shared" si="12"/>
        <v>12.5</v>
      </c>
      <c r="AM48" s="368">
        <v>13.5</v>
      </c>
      <c r="AN48" s="369">
        <f t="shared" si="13"/>
        <v>13.5</v>
      </c>
    </row>
    <row r="49" spans="1:40" customFormat="1" ht="19.5" customHeight="1">
      <c r="A49" s="324">
        <v>62</v>
      </c>
      <c r="B49" s="323" t="s">
        <v>506</v>
      </c>
      <c r="C49" s="234" t="s">
        <v>507</v>
      </c>
      <c r="D49" s="234" t="s">
        <v>33</v>
      </c>
      <c r="E49" s="326" t="s">
        <v>482</v>
      </c>
      <c r="F49" s="370">
        <v>15</v>
      </c>
      <c r="G49" s="370">
        <v>13.5</v>
      </c>
      <c r="H49" s="365">
        <f t="shared" si="0"/>
        <v>14.5</v>
      </c>
      <c r="I49" s="370">
        <v>8.5</v>
      </c>
      <c r="J49" s="370">
        <v>13</v>
      </c>
      <c r="K49" s="365">
        <f t="shared" si="1"/>
        <v>10</v>
      </c>
      <c r="L49" s="370">
        <v>13</v>
      </c>
      <c r="M49" s="370">
        <v>10.5</v>
      </c>
      <c r="N49" s="365">
        <f t="shared" si="2"/>
        <v>12.166666666666666</v>
      </c>
      <c r="O49" s="370">
        <v>12.5</v>
      </c>
      <c r="P49" s="365">
        <f t="shared" si="3"/>
        <v>12.5</v>
      </c>
      <c r="Q49" s="371">
        <v>4</v>
      </c>
      <c r="R49" s="366">
        <f t="shared" si="4"/>
        <v>4</v>
      </c>
      <c r="S49" s="368">
        <v>11.5</v>
      </c>
      <c r="T49" s="365">
        <f t="shared" si="5"/>
        <v>11.5</v>
      </c>
      <c r="U49" s="368">
        <v>7.5</v>
      </c>
      <c r="V49" s="372">
        <f t="shared" si="6"/>
        <v>7.5</v>
      </c>
      <c r="W49" s="21"/>
      <c r="X49" s="9">
        <v>7</v>
      </c>
      <c r="Y49" s="9">
        <v>12</v>
      </c>
      <c r="Z49" s="13">
        <f t="shared" si="7"/>
        <v>8.6666666666666661</v>
      </c>
      <c r="AA49" s="9">
        <v>11.5</v>
      </c>
      <c r="AB49" s="9">
        <v>15</v>
      </c>
      <c r="AC49" s="13">
        <f t="shared" si="8"/>
        <v>12.666666666666666</v>
      </c>
      <c r="AD49" s="9">
        <v>11.5</v>
      </c>
      <c r="AE49" s="9">
        <v>10</v>
      </c>
      <c r="AF49" s="13">
        <f t="shared" si="9"/>
        <v>11</v>
      </c>
      <c r="AG49" s="9">
        <v>10</v>
      </c>
      <c r="AH49" s="13">
        <f t="shared" si="10"/>
        <v>10</v>
      </c>
      <c r="AI49" s="148">
        <v>10</v>
      </c>
      <c r="AJ49" s="13">
        <f t="shared" si="11"/>
        <v>10</v>
      </c>
      <c r="AK49" s="151">
        <v>12</v>
      </c>
      <c r="AL49" s="13">
        <f t="shared" si="12"/>
        <v>12</v>
      </c>
      <c r="AM49" s="151">
        <v>12</v>
      </c>
      <c r="AN49" s="172">
        <f t="shared" si="13"/>
        <v>12</v>
      </c>
    </row>
    <row r="50" spans="1:40" customFormat="1" ht="19.5" customHeight="1">
      <c r="A50" s="324">
        <v>64</v>
      </c>
      <c r="B50" s="323" t="s">
        <v>510</v>
      </c>
      <c r="C50" s="234" t="s">
        <v>511</v>
      </c>
      <c r="D50" s="234" t="s">
        <v>512</v>
      </c>
      <c r="E50" s="326" t="s">
        <v>482</v>
      </c>
      <c r="F50" s="9">
        <v>13</v>
      </c>
      <c r="G50" s="9">
        <v>12.5</v>
      </c>
      <c r="H50" s="13">
        <f t="shared" si="0"/>
        <v>12.833333333333334</v>
      </c>
      <c r="I50" s="9">
        <v>7</v>
      </c>
      <c r="J50" s="9">
        <v>10</v>
      </c>
      <c r="K50" s="13">
        <f t="shared" si="1"/>
        <v>8</v>
      </c>
      <c r="L50" s="9">
        <v>12</v>
      </c>
      <c r="M50" s="9">
        <v>10</v>
      </c>
      <c r="N50" s="13">
        <f t="shared" si="2"/>
        <v>11.333333333333334</v>
      </c>
      <c r="O50" s="306">
        <v>10</v>
      </c>
      <c r="P50" s="13">
        <f t="shared" si="3"/>
        <v>10</v>
      </c>
      <c r="Q50" s="148">
        <v>10</v>
      </c>
      <c r="R50" s="149">
        <f t="shared" si="4"/>
        <v>10</v>
      </c>
      <c r="S50" s="151">
        <v>11</v>
      </c>
      <c r="T50" s="13">
        <f t="shared" si="5"/>
        <v>11</v>
      </c>
      <c r="U50" s="151">
        <v>11.5</v>
      </c>
      <c r="V50" s="16">
        <f t="shared" si="6"/>
        <v>11.5</v>
      </c>
      <c r="W50" s="21"/>
      <c r="X50" s="364">
        <v>8.5</v>
      </c>
      <c r="Y50" s="364">
        <v>11</v>
      </c>
      <c r="Z50" s="365">
        <f t="shared" si="7"/>
        <v>9.3333333333333339</v>
      </c>
      <c r="AA50" s="364">
        <v>8.5</v>
      </c>
      <c r="AB50" s="364">
        <v>12.5</v>
      </c>
      <c r="AC50" s="365">
        <f t="shared" si="8"/>
        <v>9.8333333333333339</v>
      </c>
      <c r="AD50" s="364">
        <v>12</v>
      </c>
      <c r="AE50" s="364">
        <v>12.5</v>
      </c>
      <c r="AF50" s="365">
        <f t="shared" si="9"/>
        <v>12.166666666666666</v>
      </c>
      <c r="AG50" s="364">
        <v>12</v>
      </c>
      <c r="AH50" s="365">
        <f t="shared" si="10"/>
        <v>12</v>
      </c>
      <c r="AI50" s="366">
        <v>15</v>
      </c>
      <c r="AJ50" s="365">
        <f t="shared" si="11"/>
        <v>15</v>
      </c>
      <c r="AK50" s="367">
        <v>10.5</v>
      </c>
      <c r="AL50" s="365">
        <f t="shared" si="12"/>
        <v>10.5</v>
      </c>
      <c r="AM50" s="368">
        <v>12.5</v>
      </c>
      <c r="AN50" s="369">
        <f t="shared" si="13"/>
        <v>12.5</v>
      </c>
    </row>
    <row r="51" spans="1:40" customFormat="1" ht="19.5" customHeight="1">
      <c r="A51" s="324">
        <v>68</v>
      </c>
      <c r="B51" s="323" t="s">
        <v>302</v>
      </c>
      <c r="C51" s="234" t="s">
        <v>303</v>
      </c>
      <c r="D51" s="234" t="s">
        <v>304</v>
      </c>
      <c r="E51" s="326" t="s">
        <v>482</v>
      </c>
      <c r="F51" s="9">
        <v>10</v>
      </c>
      <c r="G51" s="9">
        <v>10</v>
      </c>
      <c r="H51" s="13">
        <f t="shared" ref="H51:H52" si="14">(F51*2+G51)/3</f>
        <v>10</v>
      </c>
      <c r="I51" s="9">
        <v>7</v>
      </c>
      <c r="J51" s="9">
        <v>10.5</v>
      </c>
      <c r="K51" s="13">
        <f t="shared" ref="K51:K52" si="15">(I51*2+J51)/3</f>
        <v>8.1666666666666661</v>
      </c>
      <c r="L51" s="9">
        <v>9</v>
      </c>
      <c r="M51" s="9">
        <v>13.5</v>
      </c>
      <c r="N51" s="13">
        <f t="shared" ref="N51:N52" si="16">(L51*2+M51)/3</f>
        <v>10.5</v>
      </c>
      <c r="O51" s="9">
        <v>10</v>
      </c>
      <c r="P51" s="13">
        <f t="shared" ref="P51:P52" si="17">O51</f>
        <v>10</v>
      </c>
      <c r="Q51" s="148">
        <v>13.5</v>
      </c>
      <c r="R51" s="149">
        <f t="shared" ref="R51:R52" si="18">Q51</f>
        <v>13.5</v>
      </c>
      <c r="S51" s="151">
        <v>10</v>
      </c>
      <c r="T51" s="13">
        <f t="shared" ref="T51:T52" si="19">S51</f>
        <v>10</v>
      </c>
      <c r="U51" s="151">
        <v>17</v>
      </c>
      <c r="V51" s="16">
        <f t="shared" ref="V51:V52" si="20">U51</f>
        <v>17</v>
      </c>
      <c r="W51" s="21"/>
      <c r="X51" s="364">
        <v>7.17</v>
      </c>
      <c r="Y51" s="364">
        <v>7.17</v>
      </c>
      <c r="Z51" s="365">
        <f t="shared" ref="Z51:Z52" si="21">(X51*2+Y51)/3</f>
        <v>7.169999999999999</v>
      </c>
      <c r="AA51" s="364">
        <v>9.5</v>
      </c>
      <c r="AB51" s="364">
        <v>9.5</v>
      </c>
      <c r="AC51" s="365">
        <f t="shared" ref="AC51:AC52" si="22">(AA51*2+AB51)/3</f>
        <v>9.5</v>
      </c>
      <c r="AD51" s="364">
        <v>11.33</v>
      </c>
      <c r="AE51" s="364">
        <v>11.33</v>
      </c>
      <c r="AF51" s="365">
        <f t="shared" ref="AF51:AF52" si="23">(AD51*2+AE51)/3</f>
        <v>11.33</v>
      </c>
      <c r="AG51" s="364">
        <v>14.5</v>
      </c>
      <c r="AH51" s="365">
        <f t="shared" ref="AH51:AH52" si="24">AG51</f>
        <v>14.5</v>
      </c>
      <c r="AI51" s="366">
        <v>11</v>
      </c>
      <c r="AJ51" s="365">
        <f t="shared" ref="AJ51:AJ52" si="25">AI51</f>
        <v>11</v>
      </c>
      <c r="AK51" s="367">
        <v>12.5</v>
      </c>
      <c r="AL51" s="365">
        <f t="shared" ref="AL51:AL52" si="26">AK51</f>
        <v>12.5</v>
      </c>
      <c r="AM51" s="368">
        <v>11.5</v>
      </c>
      <c r="AN51" s="369">
        <f t="shared" ref="AN51:AN52" si="27">AM51</f>
        <v>11.5</v>
      </c>
    </row>
    <row r="52" spans="1:40" customFormat="1" ht="19.5" customHeight="1">
      <c r="A52" s="324">
        <v>70</v>
      </c>
      <c r="B52" s="323" t="s">
        <v>519</v>
      </c>
      <c r="C52" s="234" t="s">
        <v>520</v>
      </c>
      <c r="D52" s="234" t="s">
        <v>521</v>
      </c>
      <c r="E52" s="326" t="s">
        <v>482</v>
      </c>
      <c r="F52" s="9">
        <v>13</v>
      </c>
      <c r="G52" s="9">
        <v>11.5</v>
      </c>
      <c r="H52" s="13">
        <f t="shared" si="14"/>
        <v>12.5</v>
      </c>
      <c r="I52" s="9">
        <v>2</v>
      </c>
      <c r="J52" s="9">
        <v>13.5</v>
      </c>
      <c r="K52" s="13">
        <f t="shared" si="15"/>
        <v>5.833333333333333</v>
      </c>
      <c r="L52" s="9">
        <v>6</v>
      </c>
      <c r="M52" s="9">
        <v>10</v>
      </c>
      <c r="N52" s="13">
        <f t="shared" si="16"/>
        <v>7.333333333333333</v>
      </c>
      <c r="O52" s="9">
        <v>4</v>
      </c>
      <c r="P52" s="13">
        <f t="shared" si="17"/>
        <v>4</v>
      </c>
      <c r="Q52" s="148">
        <v>10</v>
      </c>
      <c r="R52" s="149">
        <f t="shared" si="18"/>
        <v>10</v>
      </c>
      <c r="S52" s="151">
        <v>11.5</v>
      </c>
      <c r="T52" s="13">
        <f t="shared" si="19"/>
        <v>11.5</v>
      </c>
      <c r="U52" s="151">
        <v>3.5</v>
      </c>
      <c r="V52" s="16">
        <f t="shared" si="20"/>
        <v>3.5</v>
      </c>
      <c r="W52" s="21"/>
      <c r="X52" s="9">
        <v>8.5</v>
      </c>
      <c r="Y52" s="9">
        <v>10</v>
      </c>
      <c r="Z52" s="13">
        <f t="shared" si="21"/>
        <v>9</v>
      </c>
      <c r="AA52" s="9">
        <v>8</v>
      </c>
      <c r="AB52" s="9">
        <v>13</v>
      </c>
      <c r="AC52" s="13">
        <f t="shared" si="22"/>
        <v>9.6666666666666661</v>
      </c>
      <c r="AD52" s="9">
        <v>10</v>
      </c>
      <c r="AE52" s="9">
        <v>11</v>
      </c>
      <c r="AF52" s="13">
        <f t="shared" si="23"/>
        <v>10.333333333333334</v>
      </c>
      <c r="AG52" s="9">
        <v>7</v>
      </c>
      <c r="AH52" s="13">
        <f t="shared" si="24"/>
        <v>7</v>
      </c>
      <c r="AI52" s="148">
        <v>5</v>
      </c>
      <c r="AJ52" s="13">
        <f t="shared" si="25"/>
        <v>5</v>
      </c>
      <c r="AK52" s="151">
        <v>12</v>
      </c>
      <c r="AL52" s="13">
        <f t="shared" si="26"/>
        <v>12</v>
      </c>
      <c r="AM52" s="151">
        <v>6.5</v>
      </c>
      <c r="AN52" s="172">
        <f t="shared" si="27"/>
        <v>6.5</v>
      </c>
    </row>
    <row r="53" spans="1:40" customFormat="1" ht="19.5" customHeight="1">
      <c r="A53" s="324">
        <v>72</v>
      </c>
      <c r="B53" s="323" t="s">
        <v>522</v>
      </c>
      <c r="C53" s="234" t="s">
        <v>523</v>
      </c>
      <c r="D53" s="234" t="s">
        <v>18</v>
      </c>
      <c r="E53" s="326" t="s">
        <v>524</v>
      </c>
      <c r="F53" s="370">
        <v>11</v>
      </c>
      <c r="G53" s="370">
        <v>14</v>
      </c>
      <c r="H53" s="365">
        <f t="shared" ref="H53:H85" si="28">(F53*2+G53)/3</f>
        <v>12</v>
      </c>
      <c r="I53" s="370">
        <v>12</v>
      </c>
      <c r="J53" s="370">
        <v>7</v>
      </c>
      <c r="K53" s="365">
        <f t="shared" ref="K53:K85" si="29">(I53*2+J53)/3</f>
        <v>10.333333333333334</v>
      </c>
      <c r="L53" s="370">
        <v>15</v>
      </c>
      <c r="M53" s="370">
        <v>12.25</v>
      </c>
      <c r="N53" s="365">
        <f t="shared" ref="N53:N85" si="30">(L53*2+M53)/3</f>
        <v>14.083333333333334</v>
      </c>
      <c r="O53" s="370">
        <v>12.5</v>
      </c>
      <c r="P53" s="365">
        <f t="shared" ref="P53:P85" si="31">O53</f>
        <v>12.5</v>
      </c>
      <c r="Q53" s="371">
        <v>7</v>
      </c>
      <c r="R53" s="366">
        <f t="shared" ref="R53:R85" si="32">Q53</f>
        <v>7</v>
      </c>
      <c r="S53" s="368">
        <v>13</v>
      </c>
      <c r="T53" s="365">
        <f t="shared" ref="T53:T85" si="33">S53</f>
        <v>13</v>
      </c>
      <c r="U53" s="368">
        <v>13</v>
      </c>
      <c r="V53" s="372">
        <f t="shared" ref="V53:V85" si="34">U53</f>
        <v>13</v>
      </c>
      <c r="W53" s="21"/>
      <c r="X53" s="9">
        <v>5</v>
      </c>
      <c r="Y53" s="9">
        <v>10</v>
      </c>
      <c r="Z53" s="13">
        <f t="shared" ref="Z53:Z85" si="35">(X53*2+Y53)/3</f>
        <v>6.666666666666667</v>
      </c>
      <c r="AA53" s="9">
        <v>8</v>
      </c>
      <c r="AB53" s="9">
        <v>13.5</v>
      </c>
      <c r="AC53" s="13">
        <f t="shared" ref="AC53:AC85" si="36">(AA53*2+AB53)/3</f>
        <v>9.8333333333333339</v>
      </c>
      <c r="AD53" s="9">
        <v>12</v>
      </c>
      <c r="AE53" s="9">
        <v>15</v>
      </c>
      <c r="AF53" s="13">
        <f t="shared" ref="AF53:AF85" si="37">(AD53*2+AE53)/3</f>
        <v>13</v>
      </c>
      <c r="AG53" s="9">
        <v>10</v>
      </c>
      <c r="AH53" s="13">
        <f t="shared" ref="AH53:AH85" si="38">AG53</f>
        <v>10</v>
      </c>
      <c r="AI53" s="148">
        <v>10</v>
      </c>
      <c r="AJ53" s="13">
        <f t="shared" ref="AJ53:AJ85" si="39">AI53</f>
        <v>10</v>
      </c>
      <c r="AK53" s="151">
        <v>9</v>
      </c>
      <c r="AL53" s="13">
        <f t="shared" ref="AL53:AL85" si="40">AK53</f>
        <v>9</v>
      </c>
      <c r="AM53" s="151">
        <v>12.5</v>
      </c>
      <c r="AN53" s="172">
        <f t="shared" ref="AN53:AN85" si="41">AM53</f>
        <v>12.5</v>
      </c>
    </row>
    <row r="54" spans="1:40" customFormat="1" ht="19.5" customHeight="1">
      <c r="A54" s="324">
        <v>73</v>
      </c>
      <c r="B54" s="323" t="s">
        <v>525</v>
      </c>
      <c r="C54" s="234" t="s">
        <v>526</v>
      </c>
      <c r="D54" s="234" t="s">
        <v>85</v>
      </c>
      <c r="E54" s="326" t="s">
        <v>524</v>
      </c>
      <c r="F54" s="370">
        <v>12</v>
      </c>
      <c r="G54" s="370">
        <v>14</v>
      </c>
      <c r="H54" s="365">
        <f t="shared" si="28"/>
        <v>12.666666666666666</v>
      </c>
      <c r="I54" s="370">
        <v>11</v>
      </c>
      <c r="J54" s="370">
        <v>8.5</v>
      </c>
      <c r="K54" s="365">
        <f t="shared" si="29"/>
        <v>10.166666666666666</v>
      </c>
      <c r="L54" s="370">
        <v>8</v>
      </c>
      <c r="M54" s="370">
        <v>11</v>
      </c>
      <c r="N54" s="365">
        <f t="shared" si="30"/>
        <v>9</v>
      </c>
      <c r="O54" s="370">
        <v>10</v>
      </c>
      <c r="P54" s="365">
        <f t="shared" si="31"/>
        <v>10</v>
      </c>
      <c r="Q54" s="371">
        <v>10</v>
      </c>
      <c r="R54" s="366">
        <f t="shared" si="32"/>
        <v>10</v>
      </c>
      <c r="S54" s="368">
        <v>13</v>
      </c>
      <c r="T54" s="365">
        <f t="shared" si="33"/>
        <v>13</v>
      </c>
      <c r="U54" s="368">
        <v>10</v>
      </c>
      <c r="V54" s="372">
        <f t="shared" si="34"/>
        <v>10</v>
      </c>
      <c r="W54" s="21"/>
      <c r="X54" s="9">
        <v>8</v>
      </c>
      <c r="Y54" s="9">
        <v>10.5</v>
      </c>
      <c r="Z54" s="13">
        <f t="shared" si="35"/>
        <v>8.8333333333333339</v>
      </c>
      <c r="AA54" s="9">
        <v>9</v>
      </c>
      <c r="AB54" s="9">
        <v>13.5</v>
      </c>
      <c r="AC54" s="13">
        <f t="shared" si="36"/>
        <v>10.5</v>
      </c>
      <c r="AD54" s="9">
        <v>8</v>
      </c>
      <c r="AE54" s="9">
        <v>13.5</v>
      </c>
      <c r="AF54" s="13">
        <f t="shared" si="37"/>
        <v>9.8333333333333339</v>
      </c>
      <c r="AG54" s="9">
        <v>12</v>
      </c>
      <c r="AH54" s="13">
        <f t="shared" si="38"/>
        <v>12</v>
      </c>
      <c r="AI54" s="148">
        <v>8</v>
      </c>
      <c r="AJ54" s="13">
        <f t="shared" si="39"/>
        <v>8</v>
      </c>
      <c r="AK54" s="151">
        <v>12</v>
      </c>
      <c r="AL54" s="13">
        <f t="shared" si="40"/>
        <v>12</v>
      </c>
      <c r="AM54" s="151">
        <v>11.5</v>
      </c>
      <c r="AN54" s="172">
        <f t="shared" si="41"/>
        <v>11.5</v>
      </c>
    </row>
    <row r="55" spans="1:40" customFormat="1" ht="19.5" customHeight="1">
      <c r="A55" s="324">
        <v>75</v>
      </c>
      <c r="B55" s="323" t="s">
        <v>307</v>
      </c>
      <c r="C55" s="234" t="s">
        <v>308</v>
      </c>
      <c r="D55" s="234" t="s">
        <v>309</v>
      </c>
      <c r="E55" s="326" t="s">
        <v>524</v>
      </c>
      <c r="F55" s="9">
        <v>16</v>
      </c>
      <c r="G55" s="9">
        <v>9</v>
      </c>
      <c r="H55" s="13">
        <f t="shared" si="28"/>
        <v>13.666666666666666</v>
      </c>
      <c r="I55" s="9">
        <v>8</v>
      </c>
      <c r="J55" s="9">
        <v>9</v>
      </c>
      <c r="K55" s="13">
        <f t="shared" si="29"/>
        <v>8.3333333333333339</v>
      </c>
      <c r="L55" s="9">
        <v>11.83</v>
      </c>
      <c r="M55" s="9">
        <v>11.83</v>
      </c>
      <c r="N55" s="13">
        <f t="shared" si="30"/>
        <v>11.83</v>
      </c>
      <c r="O55" s="9">
        <v>11</v>
      </c>
      <c r="P55" s="13">
        <f t="shared" si="31"/>
        <v>11</v>
      </c>
      <c r="Q55" s="148">
        <v>12.5</v>
      </c>
      <c r="R55" s="149">
        <f t="shared" si="32"/>
        <v>12.5</v>
      </c>
      <c r="S55" s="151">
        <v>10.5</v>
      </c>
      <c r="T55" s="13">
        <f t="shared" si="33"/>
        <v>10.5</v>
      </c>
      <c r="U55" s="151">
        <v>10.5</v>
      </c>
      <c r="V55" s="16">
        <f t="shared" si="34"/>
        <v>10.5</v>
      </c>
      <c r="W55" s="21"/>
      <c r="X55" s="9">
        <v>3</v>
      </c>
      <c r="Y55" s="9">
        <v>10</v>
      </c>
      <c r="Z55" s="13">
        <f t="shared" si="35"/>
        <v>5.333333333333333</v>
      </c>
      <c r="AA55" s="9">
        <v>10</v>
      </c>
      <c r="AB55" s="9">
        <v>11.5</v>
      </c>
      <c r="AC55" s="13">
        <f t="shared" si="36"/>
        <v>10.5</v>
      </c>
      <c r="AD55" s="9">
        <v>11.5</v>
      </c>
      <c r="AE55" s="9">
        <v>13.5</v>
      </c>
      <c r="AF55" s="13">
        <f t="shared" si="37"/>
        <v>12.166666666666666</v>
      </c>
      <c r="AG55" s="9">
        <v>10</v>
      </c>
      <c r="AH55" s="13">
        <f t="shared" si="38"/>
        <v>10</v>
      </c>
      <c r="AI55" s="148">
        <v>10</v>
      </c>
      <c r="AJ55" s="13">
        <f t="shared" si="39"/>
        <v>10</v>
      </c>
      <c r="AK55" s="151">
        <v>10.5</v>
      </c>
      <c r="AL55" s="13">
        <f t="shared" si="40"/>
        <v>10.5</v>
      </c>
      <c r="AM55" s="151">
        <v>16</v>
      </c>
      <c r="AN55" s="172">
        <f t="shared" si="41"/>
        <v>16</v>
      </c>
    </row>
    <row r="56" spans="1:40" customFormat="1" ht="19.5" customHeight="1">
      <c r="A56" s="324">
        <v>76</v>
      </c>
      <c r="B56" s="323" t="s">
        <v>529</v>
      </c>
      <c r="C56" s="234" t="s">
        <v>530</v>
      </c>
      <c r="D56" s="234" t="s">
        <v>531</v>
      </c>
      <c r="E56" s="326" t="s">
        <v>524</v>
      </c>
      <c r="F56" s="370">
        <v>15</v>
      </c>
      <c r="G56" s="370">
        <v>11</v>
      </c>
      <c r="H56" s="365">
        <f t="shared" si="28"/>
        <v>13.666666666666666</v>
      </c>
      <c r="I56" s="370">
        <v>8</v>
      </c>
      <c r="J56" s="370">
        <v>8</v>
      </c>
      <c r="K56" s="365">
        <f t="shared" si="29"/>
        <v>8</v>
      </c>
      <c r="L56" s="370">
        <v>7.5</v>
      </c>
      <c r="M56" s="370">
        <v>11</v>
      </c>
      <c r="N56" s="365">
        <f t="shared" si="30"/>
        <v>8.6666666666666661</v>
      </c>
      <c r="O56" s="370">
        <v>14</v>
      </c>
      <c r="P56" s="365">
        <f t="shared" si="31"/>
        <v>14</v>
      </c>
      <c r="Q56" s="371">
        <v>12</v>
      </c>
      <c r="R56" s="366">
        <f t="shared" si="32"/>
        <v>12</v>
      </c>
      <c r="S56" s="368">
        <v>10.5</v>
      </c>
      <c r="T56" s="365">
        <f t="shared" si="33"/>
        <v>10.5</v>
      </c>
      <c r="U56" s="368">
        <v>5.5</v>
      </c>
      <c r="V56" s="372">
        <f t="shared" si="34"/>
        <v>5.5</v>
      </c>
      <c r="W56" s="21"/>
      <c r="X56" s="9">
        <v>5</v>
      </c>
      <c r="Y56" s="9">
        <v>10.5</v>
      </c>
      <c r="Z56" s="13">
        <f t="shared" si="35"/>
        <v>6.833333333333333</v>
      </c>
      <c r="AA56" s="9">
        <v>15.5</v>
      </c>
      <c r="AB56" s="9">
        <v>14</v>
      </c>
      <c r="AC56" s="13">
        <f t="shared" si="36"/>
        <v>15</v>
      </c>
      <c r="AD56" s="9">
        <v>11</v>
      </c>
      <c r="AE56" s="9">
        <v>14.5</v>
      </c>
      <c r="AF56" s="13">
        <f t="shared" si="37"/>
        <v>12.166666666666666</v>
      </c>
      <c r="AG56" s="9">
        <v>12.5</v>
      </c>
      <c r="AH56" s="13">
        <f t="shared" si="38"/>
        <v>12.5</v>
      </c>
      <c r="AI56" s="148">
        <v>12</v>
      </c>
      <c r="AJ56" s="13">
        <f t="shared" si="39"/>
        <v>12</v>
      </c>
      <c r="AK56" s="151">
        <v>12.5</v>
      </c>
      <c r="AL56" s="13">
        <f t="shared" si="40"/>
        <v>12.5</v>
      </c>
      <c r="AM56" s="151">
        <v>15</v>
      </c>
      <c r="AN56" s="172">
        <f t="shared" si="41"/>
        <v>15</v>
      </c>
    </row>
    <row r="57" spans="1:40" customFormat="1" ht="19.5" customHeight="1">
      <c r="A57" s="324">
        <v>77</v>
      </c>
      <c r="B57" s="323" t="s">
        <v>532</v>
      </c>
      <c r="C57" s="234" t="s">
        <v>533</v>
      </c>
      <c r="D57" s="234" t="s">
        <v>362</v>
      </c>
      <c r="E57" s="326" t="s">
        <v>524</v>
      </c>
      <c r="F57" s="9">
        <v>14</v>
      </c>
      <c r="G57" s="9">
        <v>10</v>
      </c>
      <c r="H57" s="13">
        <f t="shared" si="28"/>
        <v>12.666666666666666</v>
      </c>
      <c r="I57" s="9">
        <v>12</v>
      </c>
      <c r="J57" s="9">
        <v>11</v>
      </c>
      <c r="K57" s="13">
        <f t="shared" si="29"/>
        <v>11.666666666666666</v>
      </c>
      <c r="L57" s="9">
        <v>10</v>
      </c>
      <c r="M57" s="9">
        <v>10.75</v>
      </c>
      <c r="N57" s="13">
        <f t="shared" si="30"/>
        <v>10.25</v>
      </c>
      <c r="O57" s="9">
        <v>11.5</v>
      </c>
      <c r="P57" s="13">
        <f t="shared" si="31"/>
        <v>11.5</v>
      </c>
      <c r="Q57" s="148">
        <v>10</v>
      </c>
      <c r="R57" s="149">
        <f t="shared" si="32"/>
        <v>10</v>
      </c>
      <c r="S57" s="151">
        <v>10</v>
      </c>
      <c r="T57" s="13">
        <f t="shared" si="33"/>
        <v>10</v>
      </c>
      <c r="U57" s="151">
        <v>10</v>
      </c>
      <c r="V57" s="16">
        <f t="shared" si="34"/>
        <v>10</v>
      </c>
      <c r="W57" s="21"/>
      <c r="X57" s="364">
        <v>12</v>
      </c>
      <c r="Y57" s="364">
        <v>8.5</v>
      </c>
      <c r="Z57" s="365">
        <f t="shared" si="35"/>
        <v>10.833333333333334</v>
      </c>
      <c r="AA57" s="364">
        <v>10</v>
      </c>
      <c r="AB57" s="364">
        <v>11</v>
      </c>
      <c r="AC57" s="365">
        <f t="shared" si="36"/>
        <v>10.333333333333334</v>
      </c>
      <c r="AD57" s="364">
        <v>9.5</v>
      </c>
      <c r="AE57" s="364">
        <v>13.5</v>
      </c>
      <c r="AF57" s="365">
        <f t="shared" si="37"/>
        <v>10.833333333333334</v>
      </c>
      <c r="AG57" s="364">
        <v>12</v>
      </c>
      <c r="AH57" s="365">
        <f t="shared" si="38"/>
        <v>12</v>
      </c>
      <c r="AI57" s="366">
        <v>10.5</v>
      </c>
      <c r="AJ57" s="365">
        <f t="shared" si="39"/>
        <v>10.5</v>
      </c>
      <c r="AK57" s="367">
        <v>13</v>
      </c>
      <c r="AL57" s="365">
        <f t="shared" si="40"/>
        <v>13</v>
      </c>
      <c r="AM57" s="368">
        <v>13</v>
      </c>
      <c r="AN57" s="369">
        <f t="shared" si="41"/>
        <v>13</v>
      </c>
    </row>
    <row r="58" spans="1:40" customFormat="1" ht="19.5" customHeight="1">
      <c r="A58" s="324">
        <v>78</v>
      </c>
      <c r="B58" s="323" t="s">
        <v>534</v>
      </c>
      <c r="C58" s="234" t="s">
        <v>535</v>
      </c>
      <c r="D58" s="234" t="s">
        <v>536</v>
      </c>
      <c r="E58" s="326" t="s">
        <v>524</v>
      </c>
      <c r="F58" s="9">
        <v>10</v>
      </c>
      <c r="G58" s="9">
        <v>12</v>
      </c>
      <c r="H58" s="13">
        <f t="shared" si="28"/>
        <v>10.666666666666666</v>
      </c>
      <c r="I58" s="9">
        <v>8.5</v>
      </c>
      <c r="J58" s="9">
        <v>9.5</v>
      </c>
      <c r="K58" s="13">
        <f t="shared" si="29"/>
        <v>8.8333333333333339</v>
      </c>
      <c r="L58" s="9">
        <v>10</v>
      </c>
      <c r="M58" s="9">
        <v>10.5</v>
      </c>
      <c r="N58" s="13">
        <f t="shared" si="30"/>
        <v>10.166666666666666</v>
      </c>
      <c r="O58" s="9">
        <v>10</v>
      </c>
      <c r="P58" s="13">
        <f t="shared" si="31"/>
        <v>10</v>
      </c>
      <c r="Q58" s="148">
        <v>8.6999999999999993</v>
      </c>
      <c r="R58" s="149">
        <f t="shared" si="32"/>
        <v>8.6999999999999993</v>
      </c>
      <c r="S58" s="151">
        <v>11.5</v>
      </c>
      <c r="T58" s="13">
        <f t="shared" si="33"/>
        <v>11.5</v>
      </c>
      <c r="U58" s="151">
        <v>10.5</v>
      </c>
      <c r="V58" s="16">
        <f t="shared" si="34"/>
        <v>10.5</v>
      </c>
      <c r="W58" s="21"/>
      <c r="X58" s="9">
        <v>10</v>
      </c>
      <c r="Y58" s="9">
        <v>9.5</v>
      </c>
      <c r="Z58" s="13">
        <f t="shared" si="35"/>
        <v>9.8333333333333339</v>
      </c>
      <c r="AA58" s="9">
        <v>15.5</v>
      </c>
      <c r="AB58" s="9">
        <v>15</v>
      </c>
      <c r="AC58" s="13">
        <f t="shared" si="36"/>
        <v>15.333333333333334</v>
      </c>
      <c r="AD58" s="9">
        <v>9</v>
      </c>
      <c r="AE58" s="9">
        <v>13.5</v>
      </c>
      <c r="AF58" s="13">
        <f t="shared" si="37"/>
        <v>10.5</v>
      </c>
      <c r="AG58" s="9">
        <v>10.5</v>
      </c>
      <c r="AH58" s="13">
        <f t="shared" si="38"/>
        <v>10.5</v>
      </c>
      <c r="AI58" s="148">
        <v>12.5</v>
      </c>
      <c r="AJ58" s="13">
        <f t="shared" si="39"/>
        <v>12.5</v>
      </c>
      <c r="AK58" s="151">
        <v>13</v>
      </c>
      <c r="AL58" s="13">
        <f t="shared" si="40"/>
        <v>13</v>
      </c>
      <c r="AM58" s="151">
        <v>12</v>
      </c>
      <c r="AN58" s="172">
        <f t="shared" si="41"/>
        <v>12</v>
      </c>
    </row>
    <row r="59" spans="1:40" customFormat="1" ht="19.5" customHeight="1">
      <c r="A59" s="324">
        <v>81</v>
      </c>
      <c r="B59" s="323" t="s">
        <v>542</v>
      </c>
      <c r="C59" s="234" t="s">
        <v>543</v>
      </c>
      <c r="D59" s="234" t="s">
        <v>378</v>
      </c>
      <c r="E59" s="326" t="s">
        <v>524</v>
      </c>
      <c r="F59" s="9">
        <v>10</v>
      </c>
      <c r="G59" s="9">
        <v>12.5</v>
      </c>
      <c r="H59" s="13">
        <f t="shared" si="28"/>
        <v>10.833333333333334</v>
      </c>
      <c r="I59" s="9">
        <v>5</v>
      </c>
      <c r="J59" s="9">
        <v>7.5</v>
      </c>
      <c r="K59" s="13">
        <f t="shared" si="29"/>
        <v>5.833333333333333</v>
      </c>
      <c r="L59" s="9">
        <v>10</v>
      </c>
      <c r="M59" s="9">
        <v>10.75</v>
      </c>
      <c r="N59" s="13">
        <f t="shared" si="30"/>
        <v>10.25</v>
      </c>
      <c r="O59" s="9">
        <v>10.5</v>
      </c>
      <c r="P59" s="13">
        <f t="shared" si="31"/>
        <v>10.5</v>
      </c>
      <c r="Q59" s="148">
        <v>8.5</v>
      </c>
      <c r="R59" s="149">
        <f t="shared" si="32"/>
        <v>8.5</v>
      </c>
      <c r="S59" s="151">
        <v>10</v>
      </c>
      <c r="T59" s="13">
        <f t="shared" si="33"/>
        <v>10</v>
      </c>
      <c r="U59" s="151">
        <v>3</v>
      </c>
      <c r="V59" s="16">
        <f t="shared" si="34"/>
        <v>3</v>
      </c>
      <c r="W59" s="21"/>
      <c r="X59" s="9">
        <v>4</v>
      </c>
      <c r="Y59" s="9">
        <v>7.5</v>
      </c>
      <c r="Z59" s="13">
        <f t="shared" si="35"/>
        <v>5.166666666666667</v>
      </c>
      <c r="AA59" s="9">
        <v>4</v>
      </c>
      <c r="AB59" s="9">
        <v>11</v>
      </c>
      <c r="AC59" s="13">
        <f t="shared" si="36"/>
        <v>6.333333333333333</v>
      </c>
      <c r="AD59" s="9">
        <v>7.5</v>
      </c>
      <c r="AE59" s="9">
        <v>14.5</v>
      </c>
      <c r="AF59" s="13">
        <f t="shared" si="37"/>
        <v>9.8333333333333339</v>
      </c>
      <c r="AG59" s="9">
        <v>12</v>
      </c>
      <c r="AH59" s="13">
        <f t="shared" si="38"/>
        <v>12</v>
      </c>
      <c r="AI59" s="148">
        <v>10</v>
      </c>
      <c r="AJ59" s="13">
        <f t="shared" si="39"/>
        <v>10</v>
      </c>
      <c r="AK59" s="151">
        <v>11.5</v>
      </c>
      <c r="AL59" s="13">
        <f t="shared" si="40"/>
        <v>11.5</v>
      </c>
      <c r="AM59" s="151">
        <v>12.5</v>
      </c>
      <c r="AN59" s="172">
        <f t="shared" si="41"/>
        <v>12.5</v>
      </c>
    </row>
    <row r="60" spans="1:40" customFormat="1" ht="19.5" customHeight="1">
      <c r="A60" s="324">
        <v>82</v>
      </c>
      <c r="B60" s="323" t="s">
        <v>544</v>
      </c>
      <c r="C60" s="234" t="s">
        <v>545</v>
      </c>
      <c r="D60" s="234" t="s">
        <v>52</v>
      </c>
      <c r="E60" s="326" t="s">
        <v>524</v>
      </c>
      <c r="F60" s="9">
        <v>11</v>
      </c>
      <c r="G60" s="9">
        <v>11</v>
      </c>
      <c r="H60" s="13">
        <f t="shared" si="28"/>
        <v>11</v>
      </c>
      <c r="I60" s="9">
        <v>8</v>
      </c>
      <c r="J60" s="9">
        <v>6.5</v>
      </c>
      <c r="K60" s="13">
        <f t="shared" si="29"/>
        <v>7.5</v>
      </c>
      <c r="L60" s="9">
        <v>12.5</v>
      </c>
      <c r="M60" s="9">
        <v>8.5</v>
      </c>
      <c r="N60" s="13">
        <f t="shared" si="30"/>
        <v>11.166666666666666</v>
      </c>
      <c r="O60" s="9">
        <v>11</v>
      </c>
      <c r="P60" s="13">
        <f t="shared" si="31"/>
        <v>11</v>
      </c>
      <c r="Q60" s="148">
        <v>10</v>
      </c>
      <c r="R60" s="149">
        <f t="shared" si="32"/>
        <v>10</v>
      </c>
      <c r="S60" s="151">
        <v>11.5</v>
      </c>
      <c r="T60" s="13">
        <f t="shared" si="33"/>
        <v>11.5</v>
      </c>
      <c r="U60" s="151">
        <v>11</v>
      </c>
      <c r="V60" s="16">
        <f t="shared" si="34"/>
        <v>11</v>
      </c>
      <c r="W60" s="21"/>
      <c r="X60" s="9">
        <v>6</v>
      </c>
      <c r="Y60" s="9">
        <v>8</v>
      </c>
      <c r="Z60" s="13">
        <f t="shared" si="35"/>
        <v>6.666666666666667</v>
      </c>
      <c r="AA60" s="9">
        <v>11</v>
      </c>
      <c r="AB60" s="9">
        <v>11</v>
      </c>
      <c r="AC60" s="13">
        <f t="shared" si="36"/>
        <v>11</v>
      </c>
      <c r="AD60" s="9">
        <v>8</v>
      </c>
      <c r="AE60" s="9">
        <v>7.5</v>
      </c>
      <c r="AF60" s="13">
        <f t="shared" si="37"/>
        <v>7.833333333333333</v>
      </c>
      <c r="AG60" s="9">
        <v>10</v>
      </c>
      <c r="AH60" s="13">
        <f t="shared" si="38"/>
        <v>10</v>
      </c>
      <c r="AI60" s="148">
        <v>8.5</v>
      </c>
      <c r="AJ60" s="13">
        <f t="shared" si="39"/>
        <v>8.5</v>
      </c>
      <c r="AK60" s="151">
        <v>10</v>
      </c>
      <c r="AL60" s="13">
        <f t="shared" si="40"/>
        <v>10</v>
      </c>
      <c r="AM60" s="151">
        <v>12.5</v>
      </c>
      <c r="AN60" s="172">
        <f t="shared" si="41"/>
        <v>12.5</v>
      </c>
    </row>
    <row r="61" spans="1:40" customFormat="1" ht="19.5" customHeight="1">
      <c r="A61" s="324">
        <v>83</v>
      </c>
      <c r="B61" s="323" t="s">
        <v>546</v>
      </c>
      <c r="C61" s="234" t="s">
        <v>547</v>
      </c>
      <c r="D61" s="234" t="s">
        <v>548</v>
      </c>
      <c r="E61" s="326" t="s">
        <v>524</v>
      </c>
      <c r="F61" s="9">
        <v>12</v>
      </c>
      <c r="G61" s="9">
        <v>8.5</v>
      </c>
      <c r="H61" s="13">
        <f t="shared" si="28"/>
        <v>10.833333333333334</v>
      </c>
      <c r="I61" s="9">
        <v>8</v>
      </c>
      <c r="J61" s="9">
        <v>11</v>
      </c>
      <c r="K61" s="13">
        <f t="shared" si="29"/>
        <v>9</v>
      </c>
      <c r="L61" s="9">
        <v>10</v>
      </c>
      <c r="M61" s="9">
        <v>10.25</v>
      </c>
      <c r="N61" s="13">
        <f t="shared" si="30"/>
        <v>10.083333333333334</v>
      </c>
      <c r="O61" s="9">
        <v>15</v>
      </c>
      <c r="P61" s="13">
        <f t="shared" si="31"/>
        <v>15</v>
      </c>
      <c r="Q61" s="148">
        <v>10.5</v>
      </c>
      <c r="R61" s="149">
        <f t="shared" si="32"/>
        <v>10.5</v>
      </c>
      <c r="S61" s="151">
        <v>11</v>
      </c>
      <c r="T61" s="13">
        <f t="shared" si="33"/>
        <v>11</v>
      </c>
      <c r="U61" s="151">
        <v>14</v>
      </c>
      <c r="V61" s="16">
        <f t="shared" si="34"/>
        <v>14</v>
      </c>
      <c r="W61" s="21"/>
      <c r="X61" s="364">
        <v>10</v>
      </c>
      <c r="Y61" s="364">
        <v>7.5</v>
      </c>
      <c r="Z61" s="365">
        <f t="shared" si="35"/>
        <v>9.1666666666666661</v>
      </c>
      <c r="AA61" s="364">
        <v>8.5</v>
      </c>
      <c r="AB61" s="364">
        <v>13</v>
      </c>
      <c r="AC61" s="365">
        <f t="shared" si="36"/>
        <v>10</v>
      </c>
      <c r="AD61" s="364">
        <v>7</v>
      </c>
      <c r="AE61" s="364">
        <v>13</v>
      </c>
      <c r="AF61" s="365">
        <f t="shared" si="37"/>
        <v>9</v>
      </c>
      <c r="AG61" s="364">
        <v>12</v>
      </c>
      <c r="AH61" s="365">
        <f t="shared" si="38"/>
        <v>12</v>
      </c>
      <c r="AI61" s="366">
        <v>10.5</v>
      </c>
      <c r="AJ61" s="365">
        <f t="shared" si="39"/>
        <v>10.5</v>
      </c>
      <c r="AK61" s="367">
        <v>12</v>
      </c>
      <c r="AL61" s="365">
        <f t="shared" si="40"/>
        <v>12</v>
      </c>
      <c r="AM61" s="368">
        <v>11</v>
      </c>
      <c r="AN61" s="369">
        <f t="shared" si="41"/>
        <v>11</v>
      </c>
    </row>
    <row r="62" spans="1:40" customFormat="1" ht="19.5" customHeight="1">
      <c r="A62" s="324">
        <v>84</v>
      </c>
      <c r="B62" s="323" t="s">
        <v>549</v>
      </c>
      <c r="C62" s="234" t="s">
        <v>550</v>
      </c>
      <c r="D62" s="234" t="s">
        <v>36</v>
      </c>
      <c r="E62" s="326" t="s">
        <v>524</v>
      </c>
      <c r="F62" s="9">
        <v>14</v>
      </c>
      <c r="G62" s="9">
        <v>10</v>
      </c>
      <c r="H62" s="13">
        <f t="shared" si="28"/>
        <v>12.666666666666666</v>
      </c>
      <c r="I62" s="9">
        <v>7</v>
      </c>
      <c r="J62" s="9">
        <v>11.5</v>
      </c>
      <c r="K62" s="13">
        <f t="shared" si="29"/>
        <v>8.5</v>
      </c>
      <c r="L62" s="9">
        <v>7</v>
      </c>
      <c r="M62" s="9">
        <v>12</v>
      </c>
      <c r="N62" s="13">
        <f t="shared" si="30"/>
        <v>8.6666666666666661</v>
      </c>
      <c r="O62" s="9">
        <v>7</v>
      </c>
      <c r="P62" s="13">
        <f t="shared" si="31"/>
        <v>7</v>
      </c>
      <c r="Q62" s="148">
        <v>10</v>
      </c>
      <c r="R62" s="149">
        <f t="shared" si="32"/>
        <v>10</v>
      </c>
      <c r="S62" s="151">
        <v>10</v>
      </c>
      <c r="T62" s="13">
        <f t="shared" si="33"/>
        <v>10</v>
      </c>
      <c r="U62" s="151">
        <v>10</v>
      </c>
      <c r="V62" s="16">
        <f t="shared" si="34"/>
        <v>10</v>
      </c>
      <c r="W62" s="21"/>
      <c r="X62" s="9">
        <v>3</v>
      </c>
      <c r="Y62" s="9">
        <v>10</v>
      </c>
      <c r="Z62" s="13">
        <f t="shared" si="35"/>
        <v>5.333333333333333</v>
      </c>
      <c r="AA62" s="9">
        <v>10</v>
      </c>
      <c r="AB62" s="9">
        <v>11.5</v>
      </c>
      <c r="AC62" s="13">
        <f t="shared" si="36"/>
        <v>10.5</v>
      </c>
      <c r="AD62" s="9">
        <v>8</v>
      </c>
      <c r="AE62" s="9">
        <v>12.5</v>
      </c>
      <c r="AF62" s="13">
        <f t="shared" si="37"/>
        <v>9.5</v>
      </c>
      <c r="AG62" s="9">
        <v>7.5</v>
      </c>
      <c r="AH62" s="13">
        <f t="shared" si="38"/>
        <v>7.5</v>
      </c>
      <c r="AI62" s="148">
        <v>8</v>
      </c>
      <c r="AJ62" s="13">
        <f t="shared" si="39"/>
        <v>8</v>
      </c>
      <c r="AK62" s="151">
        <v>10.5</v>
      </c>
      <c r="AL62" s="13">
        <f t="shared" si="40"/>
        <v>10.5</v>
      </c>
      <c r="AM62" s="151">
        <v>10.5</v>
      </c>
      <c r="AN62" s="172">
        <f t="shared" si="41"/>
        <v>10.5</v>
      </c>
    </row>
    <row r="63" spans="1:40" customFormat="1" ht="19.5" customHeight="1">
      <c r="A63" s="324">
        <v>87</v>
      </c>
      <c r="B63" s="323" t="s">
        <v>555</v>
      </c>
      <c r="C63" s="234" t="s">
        <v>556</v>
      </c>
      <c r="D63" s="234" t="s">
        <v>557</v>
      </c>
      <c r="E63" s="326" t="s">
        <v>524</v>
      </c>
      <c r="F63" s="370">
        <v>14</v>
      </c>
      <c r="G63" s="370">
        <v>7.5</v>
      </c>
      <c r="H63" s="365">
        <f t="shared" si="28"/>
        <v>11.833333333333334</v>
      </c>
      <c r="I63" s="370">
        <v>4</v>
      </c>
      <c r="J63" s="370">
        <v>9.5</v>
      </c>
      <c r="K63" s="365">
        <f t="shared" si="29"/>
        <v>5.833333333333333</v>
      </c>
      <c r="L63" s="370">
        <v>10</v>
      </c>
      <c r="M63" s="370">
        <v>9.75</v>
      </c>
      <c r="N63" s="365">
        <f t="shared" si="30"/>
        <v>9.9166666666666661</v>
      </c>
      <c r="O63" s="370">
        <v>12.5</v>
      </c>
      <c r="P63" s="365">
        <f t="shared" si="31"/>
        <v>12.5</v>
      </c>
      <c r="Q63" s="371">
        <v>10</v>
      </c>
      <c r="R63" s="366">
        <f t="shared" si="32"/>
        <v>10</v>
      </c>
      <c r="S63" s="368">
        <v>10</v>
      </c>
      <c r="T63" s="365">
        <f t="shared" si="33"/>
        <v>10</v>
      </c>
      <c r="U63" s="368">
        <v>13</v>
      </c>
      <c r="V63" s="372">
        <f t="shared" si="34"/>
        <v>13</v>
      </c>
      <c r="W63" s="21"/>
      <c r="X63" s="9">
        <v>12.5</v>
      </c>
      <c r="Y63" s="9">
        <v>7.5</v>
      </c>
      <c r="Z63" s="13">
        <f t="shared" si="35"/>
        <v>10.833333333333334</v>
      </c>
      <c r="AA63" s="9">
        <v>10</v>
      </c>
      <c r="AB63" s="9">
        <v>13</v>
      </c>
      <c r="AC63" s="13">
        <f t="shared" si="36"/>
        <v>11</v>
      </c>
      <c r="AD63" s="9">
        <v>10</v>
      </c>
      <c r="AE63" s="9">
        <v>13</v>
      </c>
      <c r="AF63" s="13">
        <f t="shared" si="37"/>
        <v>11</v>
      </c>
      <c r="AG63" s="9">
        <v>11</v>
      </c>
      <c r="AH63" s="13">
        <f t="shared" si="38"/>
        <v>11</v>
      </c>
      <c r="AI63" s="148">
        <v>10</v>
      </c>
      <c r="AJ63" s="13">
        <f t="shared" si="39"/>
        <v>10</v>
      </c>
      <c r="AK63" s="151">
        <v>11</v>
      </c>
      <c r="AL63" s="13">
        <f t="shared" si="40"/>
        <v>11</v>
      </c>
      <c r="AM63" s="151">
        <v>8.5</v>
      </c>
      <c r="AN63" s="172">
        <f t="shared" si="41"/>
        <v>8.5</v>
      </c>
    </row>
    <row r="64" spans="1:40" customFormat="1" ht="19.5" customHeight="1">
      <c r="A64" s="324">
        <v>88</v>
      </c>
      <c r="B64" s="323" t="s">
        <v>314</v>
      </c>
      <c r="C64" s="234" t="s">
        <v>315</v>
      </c>
      <c r="D64" s="234" t="s">
        <v>316</v>
      </c>
      <c r="E64" s="326" t="s">
        <v>524</v>
      </c>
      <c r="F64" s="9">
        <v>10</v>
      </c>
      <c r="G64" s="9">
        <v>13</v>
      </c>
      <c r="H64" s="13">
        <f t="shared" si="28"/>
        <v>11</v>
      </c>
      <c r="I64" s="9">
        <v>10.33</v>
      </c>
      <c r="J64" s="9">
        <v>10.33</v>
      </c>
      <c r="K64" s="13">
        <f t="shared" si="29"/>
        <v>10.33</v>
      </c>
      <c r="L64" s="9">
        <v>18</v>
      </c>
      <c r="M64" s="9">
        <v>10</v>
      </c>
      <c r="N64" s="13">
        <f t="shared" si="30"/>
        <v>15.333333333333334</v>
      </c>
      <c r="O64" s="9">
        <v>8.5</v>
      </c>
      <c r="P64" s="13">
        <f t="shared" si="31"/>
        <v>8.5</v>
      </c>
      <c r="Q64" s="148">
        <v>13</v>
      </c>
      <c r="R64" s="149">
        <f t="shared" si="32"/>
        <v>13</v>
      </c>
      <c r="S64" s="151">
        <v>10</v>
      </c>
      <c r="T64" s="13">
        <f t="shared" si="33"/>
        <v>10</v>
      </c>
      <c r="U64" s="151">
        <v>7</v>
      </c>
      <c r="V64" s="16">
        <f t="shared" si="34"/>
        <v>7</v>
      </c>
      <c r="W64" s="21"/>
      <c r="X64" s="364">
        <v>8.67</v>
      </c>
      <c r="Y64" s="364">
        <v>8.67</v>
      </c>
      <c r="Z64" s="365">
        <f t="shared" si="35"/>
        <v>8.67</v>
      </c>
      <c r="AA64" s="364">
        <v>8.17</v>
      </c>
      <c r="AB64" s="364">
        <v>8.17</v>
      </c>
      <c r="AC64" s="365">
        <f t="shared" si="36"/>
        <v>8.17</v>
      </c>
      <c r="AD64" s="364">
        <v>12.5</v>
      </c>
      <c r="AE64" s="364">
        <v>12.5</v>
      </c>
      <c r="AF64" s="365">
        <f t="shared" si="37"/>
        <v>12.5</v>
      </c>
      <c r="AG64" s="364">
        <v>15</v>
      </c>
      <c r="AH64" s="365">
        <f t="shared" si="38"/>
        <v>15</v>
      </c>
      <c r="AI64" s="366">
        <v>10</v>
      </c>
      <c r="AJ64" s="365">
        <f t="shared" si="39"/>
        <v>10</v>
      </c>
      <c r="AK64" s="367">
        <v>11</v>
      </c>
      <c r="AL64" s="365">
        <f t="shared" si="40"/>
        <v>11</v>
      </c>
      <c r="AM64" s="368">
        <v>10</v>
      </c>
      <c r="AN64" s="369">
        <f t="shared" si="41"/>
        <v>10</v>
      </c>
    </row>
    <row r="65" spans="1:40" customFormat="1" ht="19.5" customHeight="1">
      <c r="A65" s="324">
        <v>89</v>
      </c>
      <c r="B65" s="323" t="s">
        <v>558</v>
      </c>
      <c r="C65" s="234" t="s">
        <v>559</v>
      </c>
      <c r="D65" s="234" t="s">
        <v>560</v>
      </c>
      <c r="E65" s="326" t="s">
        <v>524</v>
      </c>
      <c r="F65" s="9">
        <v>11</v>
      </c>
      <c r="G65" s="9">
        <v>11</v>
      </c>
      <c r="H65" s="13">
        <f t="shared" si="28"/>
        <v>11</v>
      </c>
      <c r="I65" s="9">
        <v>5</v>
      </c>
      <c r="J65" s="9">
        <v>11</v>
      </c>
      <c r="K65" s="13">
        <f t="shared" si="29"/>
        <v>7</v>
      </c>
      <c r="L65" s="9">
        <v>10</v>
      </c>
      <c r="M65" s="9">
        <v>10</v>
      </c>
      <c r="N65" s="13">
        <f t="shared" si="30"/>
        <v>10</v>
      </c>
      <c r="O65" s="9">
        <v>8.5</v>
      </c>
      <c r="P65" s="13">
        <f t="shared" si="31"/>
        <v>8.5</v>
      </c>
      <c r="Q65" s="148">
        <v>6</v>
      </c>
      <c r="R65" s="149">
        <f t="shared" si="32"/>
        <v>6</v>
      </c>
      <c r="S65" s="151">
        <v>12.5</v>
      </c>
      <c r="T65" s="13">
        <f t="shared" si="33"/>
        <v>12.5</v>
      </c>
      <c r="U65" s="151">
        <v>10.5</v>
      </c>
      <c r="V65" s="16">
        <f t="shared" si="34"/>
        <v>10.5</v>
      </c>
      <c r="W65" s="21"/>
      <c r="X65" s="364">
        <v>8</v>
      </c>
      <c r="Y65" s="364">
        <v>12.5</v>
      </c>
      <c r="Z65" s="365">
        <f t="shared" si="35"/>
        <v>9.5</v>
      </c>
      <c r="AA65" s="364">
        <v>8</v>
      </c>
      <c r="AB65" s="364">
        <v>11.5</v>
      </c>
      <c r="AC65" s="365">
        <f t="shared" si="36"/>
        <v>9.1666666666666661</v>
      </c>
      <c r="AD65" s="364">
        <v>11</v>
      </c>
      <c r="AE65" s="364">
        <v>14</v>
      </c>
      <c r="AF65" s="365">
        <f t="shared" si="37"/>
        <v>12</v>
      </c>
      <c r="AG65" s="364">
        <v>5</v>
      </c>
      <c r="AH65" s="365">
        <f t="shared" si="38"/>
        <v>5</v>
      </c>
      <c r="AI65" s="366">
        <v>10.5</v>
      </c>
      <c r="AJ65" s="365">
        <f t="shared" si="39"/>
        <v>10.5</v>
      </c>
      <c r="AK65" s="367">
        <v>13</v>
      </c>
      <c r="AL65" s="365">
        <f t="shared" si="40"/>
        <v>13</v>
      </c>
      <c r="AM65" s="368">
        <v>13.5</v>
      </c>
      <c r="AN65" s="369">
        <f t="shared" si="41"/>
        <v>13.5</v>
      </c>
    </row>
    <row r="66" spans="1:40" customFormat="1" ht="19.5" customHeight="1">
      <c r="A66" s="324">
        <v>90</v>
      </c>
      <c r="B66" s="323" t="s">
        <v>318</v>
      </c>
      <c r="C66" s="234" t="s">
        <v>319</v>
      </c>
      <c r="D66" s="234" t="s">
        <v>71</v>
      </c>
      <c r="E66" s="326" t="s">
        <v>524</v>
      </c>
      <c r="F66" s="9">
        <v>11.83</v>
      </c>
      <c r="G66" s="9">
        <v>11.83</v>
      </c>
      <c r="H66" s="13">
        <f t="shared" si="28"/>
        <v>11.83</v>
      </c>
      <c r="I66" s="9">
        <v>8</v>
      </c>
      <c r="J66" s="9">
        <v>7.5</v>
      </c>
      <c r="K66" s="13">
        <f t="shared" si="29"/>
        <v>7.833333333333333</v>
      </c>
      <c r="L66" s="9">
        <v>15</v>
      </c>
      <c r="M66" s="9">
        <v>12.5</v>
      </c>
      <c r="N66" s="13">
        <f t="shared" si="30"/>
        <v>14.166666666666666</v>
      </c>
      <c r="O66" s="9">
        <v>6</v>
      </c>
      <c r="P66" s="13">
        <f t="shared" si="31"/>
        <v>6</v>
      </c>
      <c r="Q66" s="148">
        <v>15.5</v>
      </c>
      <c r="R66" s="149">
        <f t="shared" si="32"/>
        <v>15.5</v>
      </c>
      <c r="S66" s="151">
        <v>10</v>
      </c>
      <c r="T66" s="13">
        <f t="shared" si="33"/>
        <v>10</v>
      </c>
      <c r="U66" s="151">
        <v>10</v>
      </c>
      <c r="V66" s="16">
        <f t="shared" si="34"/>
        <v>10</v>
      </c>
      <c r="W66" s="21"/>
      <c r="X66" s="364">
        <v>5.5</v>
      </c>
      <c r="Y66" s="364">
        <v>10</v>
      </c>
      <c r="Z66" s="365">
        <f t="shared" si="35"/>
        <v>7</v>
      </c>
      <c r="AA66" s="364">
        <v>12.17</v>
      </c>
      <c r="AB66" s="364">
        <v>12.17</v>
      </c>
      <c r="AC66" s="365">
        <f t="shared" si="36"/>
        <v>12.17</v>
      </c>
      <c r="AD66" s="364">
        <v>8.5</v>
      </c>
      <c r="AE66" s="364">
        <v>12</v>
      </c>
      <c r="AF66" s="365">
        <f t="shared" si="37"/>
        <v>9.6666666666666661</v>
      </c>
      <c r="AG66" s="364">
        <v>10</v>
      </c>
      <c r="AH66" s="365">
        <f t="shared" si="38"/>
        <v>10</v>
      </c>
      <c r="AI66" s="366">
        <v>11</v>
      </c>
      <c r="AJ66" s="365">
        <f t="shared" si="39"/>
        <v>11</v>
      </c>
      <c r="AK66" s="367">
        <v>10.5</v>
      </c>
      <c r="AL66" s="365">
        <f t="shared" si="40"/>
        <v>10.5</v>
      </c>
      <c r="AM66" s="368">
        <v>13.5</v>
      </c>
      <c r="AN66" s="369">
        <f t="shared" si="41"/>
        <v>13.5</v>
      </c>
    </row>
    <row r="67" spans="1:40" customFormat="1" ht="19.5" customHeight="1">
      <c r="A67" s="324">
        <v>91</v>
      </c>
      <c r="B67" s="323" t="s">
        <v>561</v>
      </c>
      <c r="C67" s="234" t="s">
        <v>562</v>
      </c>
      <c r="D67" s="234" t="s">
        <v>563</v>
      </c>
      <c r="E67" s="326" t="s">
        <v>524</v>
      </c>
      <c r="F67" s="9">
        <v>9</v>
      </c>
      <c r="G67" s="9">
        <v>10</v>
      </c>
      <c r="H67" s="13">
        <f t="shared" si="28"/>
        <v>9.3333333333333339</v>
      </c>
      <c r="I67" s="9">
        <v>0</v>
      </c>
      <c r="J67" s="9">
        <v>13.5</v>
      </c>
      <c r="K67" s="13">
        <f t="shared" si="29"/>
        <v>4.5</v>
      </c>
      <c r="L67" s="9">
        <v>1.5</v>
      </c>
      <c r="M67" s="9">
        <v>9.75</v>
      </c>
      <c r="N67" s="13">
        <f t="shared" si="30"/>
        <v>4.25</v>
      </c>
      <c r="O67" s="9">
        <v>6.5</v>
      </c>
      <c r="P67" s="13">
        <f t="shared" si="31"/>
        <v>6.5</v>
      </c>
      <c r="Q67" s="148">
        <v>5.5</v>
      </c>
      <c r="R67" s="149">
        <f t="shared" si="32"/>
        <v>5.5</v>
      </c>
      <c r="S67" s="151">
        <v>10</v>
      </c>
      <c r="T67" s="13">
        <f t="shared" si="33"/>
        <v>10</v>
      </c>
      <c r="U67" s="151">
        <v>3</v>
      </c>
      <c r="V67" s="16">
        <f t="shared" si="34"/>
        <v>3</v>
      </c>
      <c r="W67" s="21"/>
      <c r="X67" s="9" t="s">
        <v>963</v>
      </c>
      <c r="Y67" s="9">
        <v>7</v>
      </c>
      <c r="Z67" s="13" t="e">
        <f t="shared" si="35"/>
        <v>#VALUE!</v>
      </c>
      <c r="AA67" s="9" t="s">
        <v>963</v>
      </c>
      <c r="AB67" s="9">
        <v>11</v>
      </c>
      <c r="AC67" s="13" t="e">
        <f t="shared" si="36"/>
        <v>#VALUE!</v>
      </c>
      <c r="AD67" s="9" t="s">
        <v>963</v>
      </c>
      <c r="AE67" s="9">
        <v>12</v>
      </c>
      <c r="AF67" s="13" t="e">
        <f t="shared" si="37"/>
        <v>#VALUE!</v>
      </c>
      <c r="AG67" s="9" t="s">
        <v>965</v>
      </c>
      <c r="AH67" s="13" t="str">
        <f t="shared" si="38"/>
        <v>ABS</v>
      </c>
      <c r="AI67" s="148" t="s">
        <v>963</v>
      </c>
      <c r="AJ67" s="13" t="str">
        <f t="shared" si="39"/>
        <v>\</v>
      </c>
      <c r="AK67" s="151">
        <v>5</v>
      </c>
      <c r="AL67" s="13">
        <f t="shared" si="40"/>
        <v>5</v>
      </c>
      <c r="AM67" s="151" t="s">
        <v>963</v>
      </c>
      <c r="AN67" s="172" t="str">
        <f t="shared" si="41"/>
        <v>\</v>
      </c>
    </row>
    <row r="68" spans="1:40" customFormat="1" ht="19.5" customHeight="1">
      <c r="A68" s="324">
        <v>93</v>
      </c>
      <c r="B68" s="323" t="s">
        <v>567</v>
      </c>
      <c r="C68" s="234" t="s">
        <v>568</v>
      </c>
      <c r="D68" s="234" t="s">
        <v>569</v>
      </c>
      <c r="E68" s="326" t="s">
        <v>524</v>
      </c>
      <c r="F68" s="9">
        <v>9.5</v>
      </c>
      <c r="G68" s="9">
        <v>11</v>
      </c>
      <c r="H68" s="13">
        <f t="shared" si="28"/>
        <v>10</v>
      </c>
      <c r="I68" s="9">
        <v>11</v>
      </c>
      <c r="J68" s="9">
        <v>9</v>
      </c>
      <c r="K68" s="13">
        <f t="shared" si="29"/>
        <v>10.333333333333334</v>
      </c>
      <c r="L68" s="9">
        <v>9</v>
      </c>
      <c r="M68" s="9">
        <v>13.25</v>
      </c>
      <c r="N68" s="13">
        <f t="shared" si="30"/>
        <v>10.416666666666666</v>
      </c>
      <c r="O68" s="9">
        <v>8</v>
      </c>
      <c r="P68" s="13">
        <f t="shared" si="31"/>
        <v>8</v>
      </c>
      <c r="Q68" s="148">
        <v>6.5</v>
      </c>
      <c r="R68" s="149">
        <f t="shared" si="32"/>
        <v>6.5</v>
      </c>
      <c r="S68" s="151">
        <v>10.5</v>
      </c>
      <c r="T68" s="13">
        <f t="shared" si="33"/>
        <v>10.5</v>
      </c>
      <c r="U68" s="151">
        <v>11.5</v>
      </c>
      <c r="V68" s="16">
        <f t="shared" si="34"/>
        <v>11.5</v>
      </c>
      <c r="W68" s="21"/>
      <c r="X68" s="9">
        <v>5</v>
      </c>
      <c r="Y68" s="9">
        <v>14</v>
      </c>
      <c r="Z68" s="13">
        <f t="shared" si="35"/>
        <v>8</v>
      </c>
      <c r="AA68" s="9">
        <v>10</v>
      </c>
      <c r="AB68" s="9">
        <v>13.5</v>
      </c>
      <c r="AC68" s="13">
        <f t="shared" si="36"/>
        <v>11.166666666666666</v>
      </c>
      <c r="AD68" s="9">
        <v>10</v>
      </c>
      <c r="AE68" s="9">
        <v>13</v>
      </c>
      <c r="AF68" s="13">
        <f t="shared" si="37"/>
        <v>11</v>
      </c>
      <c r="AG68" s="9">
        <v>13</v>
      </c>
      <c r="AH68" s="13">
        <f t="shared" si="38"/>
        <v>13</v>
      </c>
      <c r="AI68" s="148">
        <v>10.5</v>
      </c>
      <c r="AJ68" s="13">
        <f t="shared" si="39"/>
        <v>10.5</v>
      </c>
      <c r="AK68" s="151">
        <v>10</v>
      </c>
      <c r="AL68" s="13">
        <f t="shared" si="40"/>
        <v>10</v>
      </c>
      <c r="AM68" s="151">
        <v>10.5</v>
      </c>
      <c r="AN68" s="172">
        <f t="shared" si="41"/>
        <v>10.5</v>
      </c>
    </row>
    <row r="69" spans="1:40" customFormat="1" ht="19.5" customHeight="1">
      <c r="A69" s="324">
        <v>96</v>
      </c>
      <c r="B69" s="323" t="s">
        <v>575</v>
      </c>
      <c r="C69" s="234" t="s">
        <v>576</v>
      </c>
      <c r="D69" s="234" t="s">
        <v>481</v>
      </c>
      <c r="E69" s="326" t="s">
        <v>574</v>
      </c>
      <c r="F69" s="9">
        <v>10</v>
      </c>
      <c r="G69" s="9">
        <v>10</v>
      </c>
      <c r="H69" s="13">
        <f t="shared" si="28"/>
        <v>10</v>
      </c>
      <c r="I69" s="9">
        <v>11.5</v>
      </c>
      <c r="J69" s="9">
        <v>10</v>
      </c>
      <c r="K69" s="13">
        <f t="shared" si="29"/>
        <v>11</v>
      </c>
      <c r="L69" s="9">
        <v>13</v>
      </c>
      <c r="M69" s="9">
        <v>11</v>
      </c>
      <c r="N69" s="13">
        <f t="shared" si="30"/>
        <v>12.333333333333334</v>
      </c>
      <c r="O69" s="9">
        <v>11</v>
      </c>
      <c r="P69" s="13">
        <f t="shared" si="31"/>
        <v>11</v>
      </c>
      <c r="Q69" s="148">
        <v>10</v>
      </c>
      <c r="R69" s="149">
        <f t="shared" si="32"/>
        <v>10</v>
      </c>
      <c r="S69" s="151">
        <v>10.5</v>
      </c>
      <c r="T69" s="13">
        <f t="shared" si="33"/>
        <v>10.5</v>
      </c>
      <c r="U69" s="151">
        <v>5</v>
      </c>
      <c r="V69" s="16">
        <f t="shared" si="34"/>
        <v>5</v>
      </c>
      <c r="W69" s="21"/>
      <c r="X69" s="9">
        <v>6</v>
      </c>
      <c r="Y69" s="9">
        <v>11</v>
      </c>
      <c r="Z69" s="13">
        <f t="shared" si="35"/>
        <v>7.666666666666667</v>
      </c>
      <c r="AA69" s="9">
        <v>8</v>
      </c>
      <c r="AB69" s="9">
        <v>10</v>
      </c>
      <c r="AC69" s="13">
        <f t="shared" si="36"/>
        <v>8.6666666666666661</v>
      </c>
      <c r="AD69" s="9">
        <v>9</v>
      </c>
      <c r="AE69" s="9">
        <v>10.5</v>
      </c>
      <c r="AF69" s="13">
        <f t="shared" si="37"/>
        <v>9.5</v>
      </c>
      <c r="AG69" s="9">
        <v>10</v>
      </c>
      <c r="AH69" s="13">
        <f t="shared" si="38"/>
        <v>10</v>
      </c>
      <c r="AI69" s="148">
        <v>10</v>
      </c>
      <c r="AJ69" s="13">
        <f t="shared" si="39"/>
        <v>10</v>
      </c>
      <c r="AK69" s="151">
        <v>10</v>
      </c>
      <c r="AL69" s="13">
        <f t="shared" si="40"/>
        <v>10</v>
      </c>
      <c r="AM69" s="151">
        <v>12</v>
      </c>
      <c r="AN69" s="172">
        <f t="shared" si="41"/>
        <v>12</v>
      </c>
    </row>
    <row r="70" spans="1:40" customFormat="1" ht="19.5" customHeight="1">
      <c r="A70" s="324">
        <v>97</v>
      </c>
      <c r="B70" s="323" t="s">
        <v>577</v>
      </c>
      <c r="C70" s="234" t="s">
        <v>578</v>
      </c>
      <c r="D70" s="234" t="s">
        <v>20</v>
      </c>
      <c r="E70" s="326" t="s">
        <v>574</v>
      </c>
      <c r="F70" s="9">
        <v>17</v>
      </c>
      <c r="G70" s="9">
        <v>11</v>
      </c>
      <c r="H70" s="13">
        <f t="shared" si="28"/>
        <v>15</v>
      </c>
      <c r="I70" s="9">
        <v>4</v>
      </c>
      <c r="J70" s="9">
        <v>6.5</v>
      </c>
      <c r="K70" s="13">
        <f t="shared" si="29"/>
        <v>4.833333333333333</v>
      </c>
      <c r="L70" s="9">
        <v>17.5</v>
      </c>
      <c r="M70" s="9">
        <v>11</v>
      </c>
      <c r="N70" s="13">
        <f t="shared" si="30"/>
        <v>15.333333333333334</v>
      </c>
      <c r="O70" s="9">
        <v>7</v>
      </c>
      <c r="P70" s="13">
        <f t="shared" si="31"/>
        <v>7</v>
      </c>
      <c r="Q70" s="148">
        <v>10</v>
      </c>
      <c r="R70" s="149">
        <f t="shared" si="32"/>
        <v>10</v>
      </c>
      <c r="S70" s="151">
        <v>11</v>
      </c>
      <c r="T70" s="13">
        <f t="shared" si="33"/>
        <v>11</v>
      </c>
      <c r="U70" s="151">
        <v>12.5</v>
      </c>
      <c r="V70" s="16">
        <f t="shared" si="34"/>
        <v>12.5</v>
      </c>
      <c r="W70" s="21"/>
      <c r="X70" s="364">
        <v>5.5</v>
      </c>
      <c r="Y70" s="364">
        <v>13</v>
      </c>
      <c r="Z70" s="365">
        <f t="shared" si="35"/>
        <v>8</v>
      </c>
      <c r="AA70" s="364">
        <v>13.5</v>
      </c>
      <c r="AB70" s="364">
        <v>12.5</v>
      </c>
      <c r="AC70" s="365">
        <f t="shared" si="36"/>
        <v>13.166666666666666</v>
      </c>
      <c r="AD70" s="364">
        <v>13.5</v>
      </c>
      <c r="AE70" s="364">
        <v>14</v>
      </c>
      <c r="AF70" s="365">
        <f t="shared" si="37"/>
        <v>13.666666666666666</v>
      </c>
      <c r="AG70" s="364">
        <v>10</v>
      </c>
      <c r="AH70" s="365">
        <f t="shared" si="38"/>
        <v>10</v>
      </c>
      <c r="AI70" s="366">
        <v>11</v>
      </c>
      <c r="AJ70" s="365">
        <f t="shared" si="39"/>
        <v>11</v>
      </c>
      <c r="AK70" s="367">
        <v>10</v>
      </c>
      <c r="AL70" s="365">
        <f t="shared" si="40"/>
        <v>10</v>
      </c>
      <c r="AM70" s="368">
        <v>14</v>
      </c>
      <c r="AN70" s="369">
        <f t="shared" si="41"/>
        <v>14</v>
      </c>
    </row>
    <row r="71" spans="1:40" customFormat="1" ht="19.5" customHeight="1">
      <c r="A71" s="324">
        <v>99</v>
      </c>
      <c r="B71" s="323" t="s">
        <v>581</v>
      </c>
      <c r="C71" s="234" t="s">
        <v>582</v>
      </c>
      <c r="D71" s="234" t="s">
        <v>48</v>
      </c>
      <c r="E71" s="326" t="s">
        <v>574</v>
      </c>
      <c r="F71" s="9">
        <v>13</v>
      </c>
      <c r="G71" s="9">
        <v>10.5</v>
      </c>
      <c r="H71" s="13">
        <f t="shared" si="28"/>
        <v>12.166666666666666</v>
      </c>
      <c r="I71" s="9">
        <v>13</v>
      </c>
      <c r="J71" s="9">
        <v>9.5</v>
      </c>
      <c r="K71" s="13">
        <f t="shared" si="29"/>
        <v>11.833333333333334</v>
      </c>
      <c r="L71" s="9">
        <v>17</v>
      </c>
      <c r="M71" s="9">
        <v>10.5</v>
      </c>
      <c r="N71" s="13">
        <f t="shared" si="30"/>
        <v>14.833333333333334</v>
      </c>
      <c r="O71" s="9">
        <v>11.5</v>
      </c>
      <c r="P71" s="13">
        <f t="shared" si="31"/>
        <v>11.5</v>
      </c>
      <c r="Q71" s="148">
        <v>11</v>
      </c>
      <c r="R71" s="149">
        <f t="shared" si="32"/>
        <v>11</v>
      </c>
      <c r="S71" s="151">
        <v>11</v>
      </c>
      <c r="T71" s="13">
        <f t="shared" si="33"/>
        <v>11</v>
      </c>
      <c r="U71" s="151">
        <v>12.5</v>
      </c>
      <c r="V71" s="16">
        <f t="shared" si="34"/>
        <v>12.5</v>
      </c>
      <c r="W71" s="21"/>
      <c r="X71" s="364">
        <v>4</v>
      </c>
      <c r="Y71" s="364">
        <v>15</v>
      </c>
      <c r="Z71" s="365">
        <f t="shared" si="35"/>
        <v>7.666666666666667</v>
      </c>
      <c r="AA71" s="364">
        <v>11</v>
      </c>
      <c r="AB71" s="364">
        <v>12.5</v>
      </c>
      <c r="AC71" s="365">
        <f t="shared" si="36"/>
        <v>11.5</v>
      </c>
      <c r="AD71" s="364">
        <v>8.5</v>
      </c>
      <c r="AE71" s="364">
        <v>10.5</v>
      </c>
      <c r="AF71" s="365">
        <f t="shared" si="37"/>
        <v>9.1666666666666661</v>
      </c>
      <c r="AG71" s="364">
        <v>11</v>
      </c>
      <c r="AH71" s="365">
        <f t="shared" si="38"/>
        <v>11</v>
      </c>
      <c r="AI71" s="366">
        <v>7</v>
      </c>
      <c r="AJ71" s="365">
        <f t="shared" si="39"/>
        <v>7</v>
      </c>
      <c r="AK71" s="367">
        <v>11.5</v>
      </c>
      <c r="AL71" s="365">
        <f t="shared" si="40"/>
        <v>11.5</v>
      </c>
      <c r="AM71" s="368">
        <v>15</v>
      </c>
      <c r="AN71" s="369">
        <f t="shared" si="41"/>
        <v>15</v>
      </c>
    </row>
    <row r="72" spans="1:40" customFormat="1" ht="19.5" customHeight="1">
      <c r="A72" s="324">
        <v>100</v>
      </c>
      <c r="B72" s="323" t="s">
        <v>60</v>
      </c>
      <c r="C72" s="234" t="s">
        <v>61</v>
      </c>
      <c r="D72" s="234" t="s">
        <v>62</v>
      </c>
      <c r="E72" s="326" t="s">
        <v>574</v>
      </c>
      <c r="F72" s="9">
        <v>10</v>
      </c>
      <c r="G72" s="9">
        <v>11</v>
      </c>
      <c r="H72" s="13">
        <f t="shared" si="28"/>
        <v>10.333333333333334</v>
      </c>
      <c r="I72" s="9">
        <v>7</v>
      </c>
      <c r="J72" s="9">
        <v>11</v>
      </c>
      <c r="K72" s="13">
        <f t="shared" si="29"/>
        <v>8.3333333333333339</v>
      </c>
      <c r="L72" s="9">
        <v>11</v>
      </c>
      <c r="M72" s="9">
        <v>11</v>
      </c>
      <c r="N72" s="13">
        <f t="shared" si="30"/>
        <v>11</v>
      </c>
      <c r="O72" s="9">
        <v>10</v>
      </c>
      <c r="P72" s="13">
        <f t="shared" si="31"/>
        <v>10</v>
      </c>
      <c r="Q72" s="148">
        <v>10</v>
      </c>
      <c r="R72" s="149">
        <f t="shared" si="32"/>
        <v>10</v>
      </c>
      <c r="S72" s="151">
        <v>12.5</v>
      </c>
      <c r="T72" s="13">
        <f t="shared" si="33"/>
        <v>12.5</v>
      </c>
      <c r="U72" s="151">
        <v>10.5</v>
      </c>
      <c r="V72" s="16">
        <f t="shared" si="34"/>
        <v>10.5</v>
      </c>
      <c r="W72" s="21"/>
      <c r="X72" s="9">
        <v>12</v>
      </c>
      <c r="Y72" s="9">
        <v>12</v>
      </c>
      <c r="Z72" s="13">
        <f t="shared" si="35"/>
        <v>12</v>
      </c>
      <c r="AA72" s="9">
        <v>8</v>
      </c>
      <c r="AB72" s="9">
        <v>10.5</v>
      </c>
      <c r="AC72" s="13">
        <f t="shared" si="36"/>
        <v>8.8333333333333339</v>
      </c>
      <c r="AD72" s="9">
        <v>8.5</v>
      </c>
      <c r="AE72" s="9">
        <v>11.5</v>
      </c>
      <c r="AF72" s="13">
        <f t="shared" si="37"/>
        <v>9.5</v>
      </c>
      <c r="AG72" s="9">
        <v>10</v>
      </c>
      <c r="AH72" s="13">
        <f t="shared" si="38"/>
        <v>10</v>
      </c>
      <c r="AI72" s="148">
        <v>11</v>
      </c>
      <c r="AJ72" s="13">
        <f t="shared" si="39"/>
        <v>11</v>
      </c>
      <c r="AK72" s="151">
        <v>10</v>
      </c>
      <c r="AL72" s="13">
        <f t="shared" si="40"/>
        <v>10</v>
      </c>
      <c r="AM72" s="151">
        <v>10</v>
      </c>
      <c r="AN72" s="172">
        <f t="shared" si="41"/>
        <v>10</v>
      </c>
    </row>
    <row r="73" spans="1:40" customFormat="1" ht="19.5" customHeight="1">
      <c r="A73" s="324">
        <v>101</v>
      </c>
      <c r="B73" s="323" t="s">
        <v>583</v>
      </c>
      <c r="C73" s="234" t="s">
        <v>320</v>
      </c>
      <c r="D73" s="234" t="s">
        <v>584</v>
      </c>
      <c r="E73" s="326" t="s">
        <v>574</v>
      </c>
      <c r="F73" s="9">
        <v>13</v>
      </c>
      <c r="G73" s="9">
        <v>12</v>
      </c>
      <c r="H73" s="13">
        <f t="shared" si="28"/>
        <v>12.666666666666666</v>
      </c>
      <c r="I73" s="9">
        <v>10</v>
      </c>
      <c r="J73" s="9">
        <v>11.5</v>
      </c>
      <c r="K73" s="13">
        <f t="shared" si="29"/>
        <v>10.5</v>
      </c>
      <c r="L73" s="9">
        <v>10</v>
      </c>
      <c r="M73" s="9">
        <v>12</v>
      </c>
      <c r="N73" s="13">
        <f t="shared" si="30"/>
        <v>10.666666666666666</v>
      </c>
      <c r="O73" s="9">
        <v>10</v>
      </c>
      <c r="P73" s="13">
        <f t="shared" si="31"/>
        <v>10</v>
      </c>
      <c r="Q73" s="148">
        <v>10</v>
      </c>
      <c r="R73" s="149">
        <f t="shared" si="32"/>
        <v>10</v>
      </c>
      <c r="S73" s="151">
        <v>11.5</v>
      </c>
      <c r="T73" s="13">
        <f t="shared" si="33"/>
        <v>11.5</v>
      </c>
      <c r="U73" s="151">
        <v>12</v>
      </c>
      <c r="V73" s="16">
        <f t="shared" si="34"/>
        <v>12</v>
      </c>
      <c r="W73" s="21"/>
      <c r="X73" s="364">
        <v>6</v>
      </c>
      <c r="Y73" s="364">
        <v>13.5</v>
      </c>
      <c r="Z73" s="365">
        <f t="shared" si="35"/>
        <v>8.5</v>
      </c>
      <c r="AA73" s="364">
        <v>10</v>
      </c>
      <c r="AB73" s="364">
        <v>12</v>
      </c>
      <c r="AC73" s="365">
        <f t="shared" si="36"/>
        <v>10.666666666666666</v>
      </c>
      <c r="AD73" s="364">
        <v>14</v>
      </c>
      <c r="AE73" s="364">
        <v>13</v>
      </c>
      <c r="AF73" s="365">
        <f t="shared" si="37"/>
        <v>13.666666666666666</v>
      </c>
      <c r="AG73" s="364">
        <v>11.5</v>
      </c>
      <c r="AH73" s="365">
        <f t="shared" si="38"/>
        <v>11.5</v>
      </c>
      <c r="AI73" s="366">
        <v>12</v>
      </c>
      <c r="AJ73" s="365">
        <f t="shared" si="39"/>
        <v>12</v>
      </c>
      <c r="AK73" s="367">
        <v>12</v>
      </c>
      <c r="AL73" s="365">
        <f t="shared" si="40"/>
        <v>12</v>
      </c>
      <c r="AM73" s="368">
        <v>6.5</v>
      </c>
      <c r="AN73" s="369">
        <f t="shared" si="41"/>
        <v>6.5</v>
      </c>
    </row>
    <row r="74" spans="1:40" customFormat="1" ht="19.5" customHeight="1">
      <c r="A74" s="324">
        <v>102</v>
      </c>
      <c r="B74" s="323" t="s">
        <v>585</v>
      </c>
      <c r="C74" s="234" t="s">
        <v>586</v>
      </c>
      <c r="D74" s="234" t="s">
        <v>276</v>
      </c>
      <c r="E74" s="326" t="s">
        <v>574</v>
      </c>
      <c r="F74" s="9">
        <v>12</v>
      </c>
      <c r="G74" s="9">
        <v>11</v>
      </c>
      <c r="H74" s="13">
        <f t="shared" si="28"/>
        <v>11.666666666666666</v>
      </c>
      <c r="I74" s="9">
        <v>10</v>
      </c>
      <c r="J74" s="9">
        <v>10.5</v>
      </c>
      <c r="K74" s="13">
        <f t="shared" si="29"/>
        <v>10.166666666666666</v>
      </c>
      <c r="L74" s="9">
        <v>9</v>
      </c>
      <c r="M74" s="9">
        <v>11.5</v>
      </c>
      <c r="N74" s="13">
        <f t="shared" si="30"/>
        <v>9.8333333333333339</v>
      </c>
      <c r="O74" s="9">
        <v>12</v>
      </c>
      <c r="P74" s="13">
        <f t="shared" si="31"/>
        <v>12</v>
      </c>
      <c r="Q74" s="148">
        <v>10</v>
      </c>
      <c r="R74" s="149">
        <f t="shared" si="32"/>
        <v>10</v>
      </c>
      <c r="S74" s="151">
        <v>15.5</v>
      </c>
      <c r="T74" s="13">
        <f t="shared" si="33"/>
        <v>15.5</v>
      </c>
      <c r="U74" s="151">
        <v>12</v>
      </c>
      <c r="V74" s="16">
        <f t="shared" si="34"/>
        <v>12</v>
      </c>
      <c r="W74" s="21"/>
      <c r="X74" s="364">
        <v>11</v>
      </c>
      <c r="Y74" s="364">
        <v>12</v>
      </c>
      <c r="Z74" s="365">
        <f t="shared" si="35"/>
        <v>11.333333333333334</v>
      </c>
      <c r="AA74" s="364">
        <v>13.5</v>
      </c>
      <c r="AB74" s="364">
        <v>10.5</v>
      </c>
      <c r="AC74" s="365">
        <f t="shared" si="36"/>
        <v>12.5</v>
      </c>
      <c r="AD74" s="364">
        <v>10.5</v>
      </c>
      <c r="AE74" s="364">
        <v>9.5</v>
      </c>
      <c r="AF74" s="365">
        <f t="shared" si="37"/>
        <v>10.166666666666666</v>
      </c>
      <c r="AG74" s="364">
        <v>7</v>
      </c>
      <c r="AH74" s="365">
        <f t="shared" si="38"/>
        <v>7</v>
      </c>
      <c r="AI74" s="366">
        <v>5</v>
      </c>
      <c r="AJ74" s="365">
        <f t="shared" si="39"/>
        <v>5</v>
      </c>
      <c r="AK74" s="367">
        <v>10</v>
      </c>
      <c r="AL74" s="365">
        <f t="shared" si="40"/>
        <v>10</v>
      </c>
      <c r="AM74" s="368">
        <v>12.5</v>
      </c>
      <c r="AN74" s="369">
        <f t="shared" si="41"/>
        <v>12.5</v>
      </c>
    </row>
    <row r="75" spans="1:40" customFormat="1" ht="19.5" customHeight="1">
      <c r="A75" s="324">
        <v>112</v>
      </c>
      <c r="B75" s="323" t="s">
        <v>328</v>
      </c>
      <c r="C75" s="234" t="s">
        <v>67</v>
      </c>
      <c r="D75" s="234" t="s">
        <v>329</v>
      </c>
      <c r="E75" s="326" t="s">
        <v>574</v>
      </c>
      <c r="F75" s="9">
        <v>11.5</v>
      </c>
      <c r="G75" s="9">
        <v>11.5</v>
      </c>
      <c r="H75" s="13">
        <f t="shared" si="28"/>
        <v>11.5</v>
      </c>
      <c r="I75" s="9">
        <v>9</v>
      </c>
      <c r="J75" s="9">
        <v>9</v>
      </c>
      <c r="K75" s="13">
        <f t="shared" si="29"/>
        <v>9</v>
      </c>
      <c r="L75" s="9">
        <v>10.5</v>
      </c>
      <c r="M75" s="9">
        <v>10.5</v>
      </c>
      <c r="N75" s="13">
        <f t="shared" si="30"/>
        <v>10.5</v>
      </c>
      <c r="O75" s="9">
        <v>8.5</v>
      </c>
      <c r="P75" s="13">
        <f t="shared" si="31"/>
        <v>8.5</v>
      </c>
      <c r="Q75" s="148">
        <v>12.5</v>
      </c>
      <c r="R75" s="149">
        <f t="shared" si="32"/>
        <v>12.5</v>
      </c>
      <c r="S75" s="151">
        <v>10.5</v>
      </c>
      <c r="T75" s="13">
        <f t="shared" si="33"/>
        <v>10.5</v>
      </c>
      <c r="U75" s="151">
        <v>10</v>
      </c>
      <c r="V75" s="16">
        <f t="shared" si="34"/>
        <v>10</v>
      </c>
      <c r="W75" s="21"/>
      <c r="X75" s="364">
        <v>5</v>
      </c>
      <c r="Y75" s="364">
        <v>13</v>
      </c>
      <c r="Z75" s="365">
        <f t="shared" si="35"/>
        <v>7.666666666666667</v>
      </c>
      <c r="AA75" s="364">
        <v>10.67</v>
      </c>
      <c r="AB75" s="364">
        <v>10.67</v>
      </c>
      <c r="AC75" s="365">
        <f t="shared" si="36"/>
        <v>10.67</v>
      </c>
      <c r="AD75" s="364">
        <v>10.33</v>
      </c>
      <c r="AE75" s="364">
        <v>10.33</v>
      </c>
      <c r="AF75" s="365">
        <f t="shared" si="37"/>
        <v>10.33</v>
      </c>
      <c r="AG75" s="364">
        <v>10</v>
      </c>
      <c r="AH75" s="365">
        <f t="shared" si="38"/>
        <v>10</v>
      </c>
      <c r="AI75" s="366">
        <v>10.5</v>
      </c>
      <c r="AJ75" s="365">
        <f t="shared" si="39"/>
        <v>10.5</v>
      </c>
      <c r="AK75" s="367">
        <v>14</v>
      </c>
      <c r="AL75" s="365">
        <f t="shared" si="40"/>
        <v>14</v>
      </c>
      <c r="AM75" s="368">
        <v>12.5</v>
      </c>
      <c r="AN75" s="369">
        <f t="shared" si="41"/>
        <v>12.5</v>
      </c>
    </row>
    <row r="76" spans="1:40" customFormat="1" ht="19.5" customHeight="1">
      <c r="A76" s="324">
        <v>114</v>
      </c>
      <c r="B76" s="323" t="s">
        <v>330</v>
      </c>
      <c r="C76" s="234" t="s">
        <v>331</v>
      </c>
      <c r="D76" s="234" t="s">
        <v>332</v>
      </c>
      <c r="E76" s="326" t="s">
        <v>574</v>
      </c>
      <c r="F76" s="9">
        <v>10.67</v>
      </c>
      <c r="G76" s="9">
        <v>10.67</v>
      </c>
      <c r="H76" s="13">
        <f t="shared" si="28"/>
        <v>10.67</v>
      </c>
      <c r="I76" s="9">
        <v>3</v>
      </c>
      <c r="J76" s="9">
        <v>7.5</v>
      </c>
      <c r="K76" s="13">
        <f t="shared" si="29"/>
        <v>4.5</v>
      </c>
      <c r="L76" s="9">
        <v>10.33</v>
      </c>
      <c r="M76" s="9">
        <v>10.33</v>
      </c>
      <c r="N76" s="13">
        <f t="shared" si="30"/>
        <v>10.33</v>
      </c>
      <c r="O76" s="9">
        <v>10</v>
      </c>
      <c r="P76" s="13">
        <f t="shared" si="31"/>
        <v>10</v>
      </c>
      <c r="Q76" s="148">
        <v>10.5</v>
      </c>
      <c r="R76" s="149">
        <f t="shared" si="32"/>
        <v>10.5</v>
      </c>
      <c r="S76" s="151">
        <v>12</v>
      </c>
      <c r="T76" s="13">
        <f t="shared" si="33"/>
        <v>12</v>
      </c>
      <c r="U76" s="151">
        <v>2.5</v>
      </c>
      <c r="V76" s="16">
        <f t="shared" si="34"/>
        <v>2.5</v>
      </c>
      <c r="W76" s="21"/>
      <c r="X76" s="364">
        <v>10</v>
      </c>
      <c r="Y76" s="364">
        <v>10</v>
      </c>
      <c r="Z76" s="365">
        <f t="shared" si="35"/>
        <v>10</v>
      </c>
      <c r="AA76" s="364">
        <v>12.5</v>
      </c>
      <c r="AB76" s="364">
        <v>12.5</v>
      </c>
      <c r="AC76" s="365">
        <f t="shared" si="36"/>
        <v>12.5</v>
      </c>
      <c r="AD76" s="364">
        <v>8.17</v>
      </c>
      <c r="AE76" s="364">
        <v>8.17</v>
      </c>
      <c r="AF76" s="365">
        <f t="shared" si="37"/>
        <v>8.17</v>
      </c>
      <c r="AG76" s="364">
        <v>12.5</v>
      </c>
      <c r="AH76" s="365">
        <f t="shared" si="38"/>
        <v>12.5</v>
      </c>
      <c r="AI76" s="366">
        <v>13</v>
      </c>
      <c r="AJ76" s="365">
        <f t="shared" si="39"/>
        <v>13</v>
      </c>
      <c r="AK76" s="367">
        <v>11.5</v>
      </c>
      <c r="AL76" s="365">
        <f t="shared" si="40"/>
        <v>11.5</v>
      </c>
      <c r="AM76" s="368">
        <v>9</v>
      </c>
      <c r="AN76" s="369">
        <f t="shared" si="41"/>
        <v>9</v>
      </c>
    </row>
    <row r="77" spans="1:40" customFormat="1" ht="19.5" customHeight="1">
      <c r="A77" s="324">
        <v>115</v>
      </c>
      <c r="B77" s="323" t="s">
        <v>605</v>
      </c>
      <c r="C77" s="234" t="s">
        <v>331</v>
      </c>
      <c r="D77" s="234" t="s">
        <v>606</v>
      </c>
      <c r="E77" s="326" t="s">
        <v>574</v>
      </c>
      <c r="F77" s="370">
        <v>15</v>
      </c>
      <c r="G77" s="370">
        <v>10.5</v>
      </c>
      <c r="H77" s="365">
        <f t="shared" si="28"/>
        <v>13.5</v>
      </c>
      <c r="I77" s="370">
        <v>0</v>
      </c>
      <c r="J77" s="370">
        <v>9</v>
      </c>
      <c r="K77" s="365">
        <f t="shared" si="29"/>
        <v>3</v>
      </c>
      <c r="L77" s="370">
        <v>15</v>
      </c>
      <c r="M77" s="370">
        <v>10</v>
      </c>
      <c r="N77" s="365">
        <f t="shared" si="30"/>
        <v>13.333333333333334</v>
      </c>
      <c r="O77" s="370">
        <v>11.5</v>
      </c>
      <c r="P77" s="365">
        <f t="shared" si="31"/>
        <v>11.5</v>
      </c>
      <c r="Q77" s="371">
        <v>10</v>
      </c>
      <c r="R77" s="366">
        <f t="shared" si="32"/>
        <v>10</v>
      </c>
      <c r="S77" s="368">
        <v>15</v>
      </c>
      <c r="T77" s="365">
        <f t="shared" si="33"/>
        <v>15</v>
      </c>
      <c r="U77" s="368">
        <v>9</v>
      </c>
      <c r="V77" s="372">
        <f t="shared" si="34"/>
        <v>9</v>
      </c>
      <c r="W77" s="21"/>
      <c r="X77" s="9">
        <v>5</v>
      </c>
      <c r="Y77" s="9">
        <v>11</v>
      </c>
      <c r="Z77" s="13">
        <f t="shared" si="35"/>
        <v>7</v>
      </c>
      <c r="AA77" s="9">
        <v>10</v>
      </c>
      <c r="AB77" s="9">
        <v>10.5</v>
      </c>
      <c r="AC77" s="13">
        <f t="shared" si="36"/>
        <v>10.166666666666666</v>
      </c>
      <c r="AD77" s="9">
        <v>12.5</v>
      </c>
      <c r="AE77" s="9">
        <v>7</v>
      </c>
      <c r="AF77" s="13">
        <f t="shared" si="37"/>
        <v>10.666666666666666</v>
      </c>
      <c r="AG77" s="9">
        <v>13</v>
      </c>
      <c r="AH77" s="13">
        <f t="shared" si="38"/>
        <v>13</v>
      </c>
      <c r="AI77" s="148">
        <v>11</v>
      </c>
      <c r="AJ77" s="13">
        <f t="shared" si="39"/>
        <v>11</v>
      </c>
      <c r="AK77" s="151">
        <v>11</v>
      </c>
      <c r="AL77" s="13">
        <f t="shared" si="40"/>
        <v>11</v>
      </c>
      <c r="AM77" s="151">
        <v>10.5</v>
      </c>
      <c r="AN77" s="172">
        <f t="shared" si="41"/>
        <v>10.5</v>
      </c>
    </row>
    <row r="78" spans="1:40" customFormat="1" ht="19.5" customHeight="1">
      <c r="A78" s="324">
        <v>117</v>
      </c>
      <c r="B78" s="323" t="s">
        <v>609</v>
      </c>
      <c r="C78" s="234" t="s">
        <v>610</v>
      </c>
      <c r="D78" s="234" t="s">
        <v>611</v>
      </c>
      <c r="E78" s="326" t="s">
        <v>574</v>
      </c>
      <c r="F78" s="9">
        <v>15</v>
      </c>
      <c r="G78" s="9">
        <v>11</v>
      </c>
      <c r="H78" s="13">
        <f t="shared" si="28"/>
        <v>13.666666666666666</v>
      </c>
      <c r="I78" s="9">
        <v>6</v>
      </c>
      <c r="J78" s="9">
        <v>9</v>
      </c>
      <c r="K78" s="13">
        <f t="shared" si="29"/>
        <v>7</v>
      </c>
      <c r="L78" s="9">
        <v>17.5</v>
      </c>
      <c r="M78" s="9">
        <v>11</v>
      </c>
      <c r="N78" s="13">
        <f t="shared" si="30"/>
        <v>15.333333333333334</v>
      </c>
      <c r="O78" s="9">
        <v>10</v>
      </c>
      <c r="P78" s="13">
        <f t="shared" si="31"/>
        <v>10</v>
      </c>
      <c r="Q78" s="148">
        <v>10.5</v>
      </c>
      <c r="R78" s="149">
        <f t="shared" si="32"/>
        <v>10.5</v>
      </c>
      <c r="S78" s="151">
        <v>13</v>
      </c>
      <c r="T78" s="13">
        <f t="shared" si="33"/>
        <v>13</v>
      </c>
      <c r="U78" s="151">
        <v>16</v>
      </c>
      <c r="V78" s="16">
        <f t="shared" si="34"/>
        <v>16</v>
      </c>
      <c r="W78" s="21"/>
      <c r="X78" s="9">
        <v>5.5</v>
      </c>
      <c r="Y78" s="9">
        <v>11</v>
      </c>
      <c r="Z78" s="13">
        <f t="shared" si="35"/>
        <v>7.333333333333333</v>
      </c>
      <c r="AA78" s="9">
        <v>9</v>
      </c>
      <c r="AB78" s="9">
        <v>9</v>
      </c>
      <c r="AC78" s="13">
        <f t="shared" si="36"/>
        <v>9</v>
      </c>
      <c r="AD78" s="9">
        <v>9.5</v>
      </c>
      <c r="AE78" s="9">
        <v>10.5</v>
      </c>
      <c r="AF78" s="13">
        <f t="shared" si="37"/>
        <v>9.8333333333333339</v>
      </c>
      <c r="AG78" s="9">
        <v>10</v>
      </c>
      <c r="AH78" s="13">
        <f t="shared" si="38"/>
        <v>10</v>
      </c>
      <c r="AI78" s="148">
        <v>9</v>
      </c>
      <c r="AJ78" s="13">
        <f t="shared" si="39"/>
        <v>9</v>
      </c>
      <c r="AK78" s="151">
        <v>10</v>
      </c>
      <c r="AL78" s="13">
        <f t="shared" si="40"/>
        <v>10</v>
      </c>
      <c r="AM78" s="151">
        <v>10</v>
      </c>
      <c r="AN78" s="172">
        <f t="shared" si="41"/>
        <v>10</v>
      </c>
    </row>
    <row r="79" spans="1:40" customFormat="1" ht="19.5" customHeight="1">
      <c r="A79" s="324">
        <v>119</v>
      </c>
      <c r="B79" s="323" t="s">
        <v>323</v>
      </c>
      <c r="C79" s="234" t="s">
        <v>324</v>
      </c>
      <c r="D79" s="234" t="s">
        <v>66</v>
      </c>
      <c r="E79" s="326" t="s">
        <v>617</v>
      </c>
      <c r="F79" s="9">
        <v>7.5</v>
      </c>
      <c r="G79" s="9">
        <v>10</v>
      </c>
      <c r="H79" s="13">
        <f t="shared" si="28"/>
        <v>8.3333333333333339</v>
      </c>
      <c r="I79" s="9">
        <v>7</v>
      </c>
      <c r="J79" s="9">
        <v>8.75</v>
      </c>
      <c r="K79" s="13">
        <f t="shared" si="29"/>
        <v>7.583333333333333</v>
      </c>
      <c r="L79" s="9">
        <v>9</v>
      </c>
      <c r="M79" s="9">
        <v>11.5</v>
      </c>
      <c r="N79" s="13">
        <f t="shared" si="30"/>
        <v>9.8333333333333339</v>
      </c>
      <c r="O79" s="9">
        <v>7</v>
      </c>
      <c r="P79" s="13">
        <f t="shared" si="31"/>
        <v>7</v>
      </c>
      <c r="Q79" s="148">
        <v>14</v>
      </c>
      <c r="R79" s="149">
        <f t="shared" si="32"/>
        <v>14</v>
      </c>
      <c r="S79" s="151">
        <v>11</v>
      </c>
      <c r="T79" s="13">
        <f t="shared" si="33"/>
        <v>11</v>
      </c>
      <c r="U79" s="151">
        <v>13</v>
      </c>
      <c r="V79" s="16">
        <f t="shared" si="34"/>
        <v>13</v>
      </c>
      <c r="W79" s="21"/>
      <c r="X79" s="9">
        <v>5</v>
      </c>
      <c r="Y79" s="9">
        <v>10</v>
      </c>
      <c r="Z79" s="13">
        <f t="shared" si="35"/>
        <v>6.666666666666667</v>
      </c>
      <c r="AA79" s="9">
        <v>7</v>
      </c>
      <c r="AB79" s="9">
        <v>13</v>
      </c>
      <c r="AC79" s="13">
        <f t="shared" si="36"/>
        <v>9</v>
      </c>
      <c r="AD79" s="9">
        <v>10</v>
      </c>
      <c r="AE79" s="9">
        <v>11</v>
      </c>
      <c r="AF79" s="13">
        <f t="shared" si="37"/>
        <v>10.333333333333334</v>
      </c>
      <c r="AG79" s="9">
        <v>13</v>
      </c>
      <c r="AH79" s="13">
        <f t="shared" si="38"/>
        <v>13</v>
      </c>
      <c r="AI79" s="148">
        <v>8</v>
      </c>
      <c r="AJ79" s="13">
        <f t="shared" si="39"/>
        <v>8</v>
      </c>
      <c r="AK79" s="151">
        <v>12</v>
      </c>
      <c r="AL79" s="13">
        <f t="shared" si="40"/>
        <v>12</v>
      </c>
      <c r="AM79" s="151">
        <v>12.5</v>
      </c>
      <c r="AN79" s="172">
        <f t="shared" si="41"/>
        <v>12.5</v>
      </c>
    </row>
    <row r="80" spans="1:40" customFormat="1" ht="19.5" customHeight="1">
      <c r="A80" s="324">
        <v>120</v>
      </c>
      <c r="B80" s="323" t="s">
        <v>615</v>
      </c>
      <c r="C80" s="234" t="s">
        <v>613</v>
      </c>
      <c r="D80" s="234" t="s">
        <v>616</v>
      </c>
      <c r="E80" s="326" t="s">
        <v>617</v>
      </c>
      <c r="F80" s="9">
        <v>13</v>
      </c>
      <c r="G80" s="9">
        <v>10.5</v>
      </c>
      <c r="H80" s="13">
        <f t="shared" si="28"/>
        <v>12.166666666666666</v>
      </c>
      <c r="I80" s="9">
        <v>6.5</v>
      </c>
      <c r="J80" s="9">
        <v>10</v>
      </c>
      <c r="K80" s="13">
        <f t="shared" si="29"/>
        <v>7.666666666666667</v>
      </c>
      <c r="L80" s="9">
        <v>10</v>
      </c>
      <c r="M80" s="9">
        <v>7.5</v>
      </c>
      <c r="N80" s="13">
        <f t="shared" si="30"/>
        <v>9.1666666666666661</v>
      </c>
      <c r="O80" s="9">
        <v>5</v>
      </c>
      <c r="P80" s="13">
        <f t="shared" si="31"/>
        <v>5</v>
      </c>
      <c r="Q80" s="148">
        <v>6</v>
      </c>
      <c r="R80" s="149">
        <f t="shared" si="32"/>
        <v>6</v>
      </c>
      <c r="S80" s="151">
        <v>10</v>
      </c>
      <c r="T80" s="13">
        <f t="shared" si="33"/>
        <v>10</v>
      </c>
      <c r="U80" s="151">
        <v>1.5</v>
      </c>
      <c r="V80" s="16">
        <f t="shared" si="34"/>
        <v>1.5</v>
      </c>
      <c r="W80" s="21"/>
      <c r="X80" s="9">
        <v>6</v>
      </c>
      <c r="Y80" s="9">
        <v>10</v>
      </c>
      <c r="Z80" s="13">
        <f t="shared" si="35"/>
        <v>7.333333333333333</v>
      </c>
      <c r="AA80" s="9">
        <v>10</v>
      </c>
      <c r="AB80" s="9">
        <v>13</v>
      </c>
      <c r="AC80" s="13">
        <f t="shared" si="36"/>
        <v>11</v>
      </c>
      <c r="AD80" s="9">
        <v>13</v>
      </c>
      <c r="AE80" s="9">
        <v>10</v>
      </c>
      <c r="AF80" s="13">
        <f t="shared" si="37"/>
        <v>12</v>
      </c>
      <c r="AG80" s="9">
        <v>13.5</v>
      </c>
      <c r="AH80" s="13">
        <f t="shared" si="38"/>
        <v>13.5</v>
      </c>
      <c r="AI80" s="148">
        <v>11</v>
      </c>
      <c r="AJ80" s="13">
        <f t="shared" si="39"/>
        <v>11</v>
      </c>
      <c r="AK80" s="151">
        <v>10.5</v>
      </c>
      <c r="AL80" s="13">
        <f t="shared" si="40"/>
        <v>10.5</v>
      </c>
      <c r="AM80" s="151">
        <v>13.5</v>
      </c>
      <c r="AN80" s="172">
        <f t="shared" si="41"/>
        <v>13.5</v>
      </c>
    </row>
    <row r="81" spans="1:40" customFormat="1" ht="19.5" customHeight="1">
      <c r="A81" s="324">
        <v>125</v>
      </c>
      <c r="B81" s="323" t="s">
        <v>624</v>
      </c>
      <c r="C81" s="234" t="s">
        <v>625</v>
      </c>
      <c r="D81" s="234" t="s">
        <v>377</v>
      </c>
      <c r="E81" s="326" t="s">
        <v>617</v>
      </c>
      <c r="F81" s="9">
        <v>10</v>
      </c>
      <c r="G81" s="9">
        <v>11.5</v>
      </c>
      <c r="H81" s="13">
        <f t="shared" si="28"/>
        <v>10.5</v>
      </c>
      <c r="I81" s="9">
        <v>6</v>
      </c>
      <c r="J81" s="9">
        <v>10</v>
      </c>
      <c r="K81" s="13">
        <f t="shared" si="29"/>
        <v>7.333333333333333</v>
      </c>
      <c r="L81" s="9">
        <v>9</v>
      </c>
      <c r="M81" s="9">
        <v>11.5</v>
      </c>
      <c r="N81" s="13">
        <f t="shared" si="30"/>
        <v>9.8333333333333339</v>
      </c>
      <c r="O81" s="9">
        <v>11</v>
      </c>
      <c r="P81" s="13">
        <f t="shared" si="31"/>
        <v>11</v>
      </c>
      <c r="Q81" s="148">
        <v>10</v>
      </c>
      <c r="R81" s="149">
        <f t="shared" si="32"/>
        <v>10</v>
      </c>
      <c r="S81" s="151">
        <v>13.5</v>
      </c>
      <c r="T81" s="13">
        <f t="shared" si="33"/>
        <v>13.5</v>
      </c>
      <c r="U81" s="151">
        <v>5</v>
      </c>
      <c r="V81" s="16">
        <f t="shared" si="34"/>
        <v>5</v>
      </c>
      <c r="W81" s="21"/>
      <c r="X81" s="9">
        <v>8</v>
      </c>
      <c r="Y81" s="9">
        <v>13</v>
      </c>
      <c r="Z81" s="13">
        <f t="shared" si="35"/>
        <v>9.6666666666666661</v>
      </c>
      <c r="AA81" s="9">
        <v>12</v>
      </c>
      <c r="AB81" s="9">
        <v>11.5</v>
      </c>
      <c r="AC81" s="13">
        <f t="shared" si="36"/>
        <v>11.833333333333334</v>
      </c>
      <c r="AD81" s="9">
        <v>6.5</v>
      </c>
      <c r="AE81" s="9">
        <v>10</v>
      </c>
      <c r="AF81" s="13">
        <f t="shared" si="37"/>
        <v>7.666666666666667</v>
      </c>
      <c r="AG81" s="9">
        <v>13</v>
      </c>
      <c r="AH81" s="13">
        <f t="shared" si="38"/>
        <v>13</v>
      </c>
      <c r="AI81" s="148">
        <v>10</v>
      </c>
      <c r="AJ81" s="13">
        <f t="shared" si="39"/>
        <v>10</v>
      </c>
      <c r="AK81" s="151">
        <v>12</v>
      </c>
      <c r="AL81" s="13">
        <f t="shared" si="40"/>
        <v>12</v>
      </c>
      <c r="AM81" s="151">
        <v>12</v>
      </c>
      <c r="AN81" s="172">
        <f t="shared" si="41"/>
        <v>12</v>
      </c>
    </row>
    <row r="82" spans="1:40" customFormat="1" ht="19.5" customHeight="1">
      <c r="A82" s="324">
        <v>126</v>
      </c>
      <c r="B82" s="323" t="s">
        <v>626</v>
      </c>
      <c r="C82" s="234" t="s">
        <v>339</v>
      </c>
      <c r="D82" s="234" t="s">
        <v>627</v>
      </c>
      <c r="E82" s="326" t="s">
        <v>617</v>
      </c>
      <c r="F82" s="370">
        <v>17</v>
      </c>
      <c r="G82" s="370">
        <v>11</v>
      </c>
      <c r="H82" s="365">
        <f t="shared" si="28"/>
        <v>15</v>
      </c>
      <c r="I82" s="370">
        <v>7</v>
      </c>
      <c r="J82" s="370">
        <v>10.75</v>
      </c>
      <c r="K82" s="365">
        <f t="shared" si="29"/>
        <v>8.25</v>
      </c>
      <c r="L82" s="370">
        <v>9</v>
      </c>
      <c r="M82" s="370">
        <v>13</v>
      </c>
      <c r="N82" s="365">
        <f t="shared" si="30"/>
        <v>10.333333333333334</v>
      </c>
      <c r="O82" s="370">
        <v>6</v>
      </c>
      <c r="P82" s="365">
        <f t="shared" si="31"/>
        <v>6</v>
      </c>
      <c r="Q82" s="371">
        <v>5</v>
      </c>
      <c r="R82" s="366">
        <f t="shared" si="32"/>
        <v>5</v>
      </c>
      <c r="S82" s="368">
        <v>11</v>
      </c>
      <c r="T82" s="365">
        <f t="shared" si="33"/>
        <v>11</v>
      </c>
      <c r="U82" s="368">
        <v>13.5</v>
      </c>
      <c r="V82" s="372">
        <f t="shared" si="34"/>
        <v>13.5</v>
      </c>
      <c r="W82" s="21"/>
      <c r="X82" s="9">
        <v>5.5</v>
      </c>
      <c r="Y82" s="9">
        <v>5.5</v>
      </c>
      <c r="Z82" s="13">
        <f t="shared" si="35"/>
        <v>5.5</v>
      </c>
      <c r="AA82" s="9">
        <v>13</v>
      </c>
      <c r="AB82" s="9">
        <v>12.5</v>
      </c>
      <c r="AC82" s="13">
        <f t="shared" si="36"/>
        <v>12.833333333333334</v>
      </c>
      <c r="AD82" s="9">
        <v>10</v>
      </c>
      <c r="AE82" s="9">
        <v>11</v>
      </c>
      <c r="AF82" s="13">
        <f t="shared" si="37"/>
        <v>10.333333333333334</v>
      </c>
      <c r="AG82" s="9">
        <v>8.5</v>
      </c>
      <c r="AH82" s="13">
        <f t="shared" si="38"/>
        <v>8.5</v>
      </c>
      <c r="AI82" s="148">
        <v>14.5</v>
      </c>
      <c r="AJ82" s="13">
        <f t="shared" si="39"/>
        <v>14.5</v>
      </c>
      <c r="AK82" s="151">
        <v>11</v>
      </c>
      <c r="AL82" s="13">
        <f t="shared" si="40"/>
        <v>11</v>
      </c>
      <c r="AM82" s="151">
        <v>14.5</v>
      </c>
      <c r="AN82" s="172">
        <f t="shared" si="41"/>
        <v>14.5</v>
      </c>
    </row>
    <row r="83" spans="1:40" customFormat="1" ht="19.5" customHeight="1">
      <c r="A83" s="324">
        <v>130</v>
      </c>
      <c r="B83" s="323" t="s">
        <v>344</v>
      </c>
      <c r="C83" s="234" t="s">
        <v>345</v>
      </c>
      <c r="D83" s="234" t="s">
        <v>346</v>
      </c>
      <c r="E83" s="326" t="s">
        <v>617</v>
      </c>
      <c r="F83" s="9">
        <v>10</v>
      </c>
      <c r="G83" s="9">
        <v>11</v>
      </c>
      <c r="H83" s="13">
        <f t="shared" si="28"/>
        <v>10.333333333333334</v>
      </c>
      <c r="I83" s="9">
        <v>11</v>
      </c>
      <c r="J83" s="9">
        <v>9.5</v>
      </c>
      <c r="K83" s="13">
        <f t="shared" si="29"/>
        <v>10.5</v>
      </c>
      <c r="L83" s="9">
        <v>10.33</v>
      </c>
      <c r="M83" s="9">
        <v>10.33</v>
      </c>
      <c r="N83" s="13">
        <f t="shared" si="30"/>
        <v>10.33</v>
      </c>
      <c r="O83" s="9">
        <v>10.5</v>
      </c>
      <c r="P83" s="13">
        <f t="shared" si="31"/>
        <v>10.5</v>
      </c>
      <c r="Q83" s="148">
        <v>10</v>
      </c>
      <c r="R83" s="149">
        <f t="shared" si="32"/>
        <v>10</v>
      </c>
      <c r="S83" s="151">
        <v>11</v>
      </c>
      <c r="T83" s="13">
        <f t="shared" si="33"/>
        <v>11</v>
      </c>
      <c r="U83" s="151">
        <v>10</v>
      </c>
      <c r="V83" s="16">
        <f t="shared" si="34"/>
        <v>10</v>
      </c>
      <c r="W83" s="21"/>
      <c r="X83" s="9">
        <v>10</v>
      </c>
      <c r="Y83" s="9">
        <v>8.5</v>
      </c>
      <c r="Z83" s="13">
        <f t="shared" si="35"/>
        <v>9.5</v>
      </c>
      <c r="AA83" s="9">
        <v>10</v>
      </c>
      <c r="AB83" s="9">
        <v>10</v>
      </c>
      <c r="AC83" s="13">
        <f t="shared" si="36"/>
        <v>10</v>
      </c>
      <c r="AD83" s="9">
        <v>7.5</v>
      </c>
      <c r="AE83" s="9">
        <v>10.5</v>
      </c>
      <c r="AF83" s="13">
        <f t="shared" si="37"/>
        <v>8.5</v>
      </c>
      <c r="AG83" s="9">
        <v>6</v>
      </c>
      <c r="AH83" s="13">
        <f t="shared" si="38"/>
        <v>6</v>
      </c>
      <c r="AI83" s="148">
        <v>8</v>
      </c>
      <c r="AJ83" s="13">
        <f t="shared" si="39"/>
        <v>8</v>
      </c>
      <c r="AK83" s="151">
        <v>12</v>
      </c>
      <c r="AL83" s="13">
        <f t="shared" si="40"/>
        <v>12</v>
      </c>
      <c r="AM83" s="151">
        <v>12</v>
      </c>
      <c r="AN83" s="172">
        <f t="shared" si="41"/>
        <v>12</v>
      </c>
    </row>
    <row r="84" spans="1:40" customFormat="1" ht="19.5" customHeight="1">
      <c r="A84" s="324">
        <v>132</v>
      </c>
      <c r="B84" s="323" t="s">
        <v>632</v>
      </c>
      <c r="C84" s="234" t="s">
        <v>633</v>
      </c>
      <c r="D84" s="234" t="s">
        <v>634</v>
      </c>
      <c r="E84" s="326" t="s">
        <v>617</v>
      </c>
      <c r="F84" s="9">
        <v>12</v>
      </c>
      <c r="G84" s="9">
        <v>10.5</v>
      </c>
      <c r="H84" s="13">
        <f t="shared" si="28"/>
        <v>11.5</v>
      </c>
      <c r="I84" s="9">
        <v>6</v>
      </c>
      <c r="J84" s="9">
        <v>10</v>
      </c>
      <c r="K84" s="13">
        <f t="shared" si="29"/>
        <v>7.333333333333333</v>
      </c>
      <c r="L84" s="9">
        <v>12</v>
      </c>
      <c r="M84" s="9">
        <v>11</v>
      </c>
      <c r="N84" s="13">
        <f t="shared" si="30"/>
        <v>11.666666666666666</v>
      </c>
      <c r="O84" s="9">
        <v>10.5</v>
      </c>
      <c r="P84" s="13">
        <f t="shared" si="31"/>
        <v>10.5</v>
      </c>
      <c r="Q84" s="148">
        <v>11.5</v>
      </c>
      <c r="R84" s="149">
        <f t="shared" si="32"/>
        <v>11.5</v>
      </c>
      <c r="S84" s="151">
        <v>10</v>
      </c>
      <c r="T84" s="13">
        <f t="shared" si="33"/>
        <v>10</v>
      </c>
      <c r="U84" s="151">
        <v>11</v>
      </c>
      <c r="V84" s="16">
        <f t="shared" si="34"/>
        <v>11</v>
      </c>
      <c r="W84" s="21"/>
      <c r="X84" s="9">
        <v>6</v>
      </c>
      <c r="Y84" s="9">
        <v>13</v>
      </c>
      <c r="Z84" s="13">
        <f t="shared" si="35"/>
        <v>8.3333333333333339</v>
      </c>
      <c r="AA84" s="9">
        <v>13</v>
      </c>
      <c r="AB84" s="9">
        <v>13.5</v>
      </c>
      <c r="AC84" s="13">
        <f t="shared" si="36"/>
        <v>13.166666666666666</v>
      </c>
      <c r="AD84" s="9">
        <v>8.5</v>
      </c>
      <c r="AE84" s="9">
        <v>13</v>
      </c>
      <c r="AF84" s="13">
        <f t="shared" si="37"/>
        <v>10</v>
      </c>
      <c r="AG84" s="9">
        <v>12.5</v>
      </c>
      <c r="AH84" s="13">
        <f t="shared" si="38"/>
        <v>12.5</v>
      </c>
      <c r="AI84" s="148">
        <v>11.5</v>
      </c>
      <c r="AJ84" s="13">
        <f t="shared" si="39"/>
        <v>11.5</v>
      </c>
      <c r="AK84" s="151">
        <v>10.5</v>
      </c>
      <c r="AL84" s="13">
        <f t="shared" si="40"/>
        <v>10.5</v>
      </c>
      <c r="AM84" s="151">
        <v>10</v>
      </c>
      <c r="AN84" s="172">
        <f t="shared" si="41"/>
        <v>10</v>
      </c>
    </row>
    <row r="85" spans="1:40" customFormat="1" ht="19.5" customHeight="1">
      <c r="A85" s="324">
        <v>134</v>
      </c>
      <c r="B85" s="323" t="s">
        <v>637</v>
      </c>
      <c r="C85" s="234" t="s">
        <v>638</v>
      </c>
      <c r="D85" s="234" t="s">
        <v>37</v>
      </c>
      <c r="E85" s="326" t="s">
        <v>617</v>
      </c>
      <c r="F85" s="9">
        <v>12</v>
      </c>
      <c r="G85" s="9">
        <v>11</v>
      </c>
      <c r="H85" s="13">
        <f t="shared" si="28"/>
        <v>11.666666666666666</v>
      </c>
      <c r="I85" s="9">
        <v>8</v>
      </c>
      <c r="J85" s="9">
        <v>10</v>
      </c>
      <c r="K85" s="13">
        <f t="shared" si="29"/>
        <v>8.6666666666666661</v>
      </c>
      <c r="L85" s="9">
        <v>8</v>
      </c>
      <c r="M85" s="9">
        <v>13.5</v>
      </c>
      <c r="N85" s="13">
        <f t="shared" si="30"/>
        <v>9.8333333333333339</v>
      </c>
      <c r="O85" s="9">
        <v>10</v>
      </c>
      <c r="P85" s="13">
        <f t="shared" si="31"/>
        <v>10</v>
      </c>
      <c r="Q85" s="148">
        <v>10</v>
      </c>
      <c r="R85" s="149">
        <f t="shared" si="32"/>
        <v>10</v>
      </c>
      <c r="S85" s="151">
        <v>13.5</v>
      </c>
      <c r="T85" s="13">
        <f t="shared" si="33"/>
        <v>13.5</v>
      </c>
      <c r="U85" s="151">
        <v>11</v>
      </c>
      <c r="V85" s="16">
        <f t="shared" si="34"/>
        <v>11</v>
      </c>
      <c r="W85" s="21"/>
      <c r="X85" s="9">
        <v>6</v>
      </c>
      <c r="Y85" s="9">
        <v>12.5</v>
      </c>
      <c r="Z85" s="13">
        <f t="shared" si="35"/>
        <v>8.1666666666666661</v>
      </c>
      <c r="AA85" s="9">
        <v>10</v>
      </c>
      <c r="AB85" s="9">
        <v>12.5</v>
      </c>
      <c r="AC85" s="13">
        <f t="shared" si="36"/>
        <v>10.833333333333334</v>
      </c>
      <c r="AD85" s="9">
        <v>9.5</v>
      </c>
      <c r="AE85" s="9">
        <v>11</v>
      </c>
      <c r="AF85" s="13">
        <f t="shared" si="37"/>
        <v>10</v>
      </c>
      <c r="AG85" s="9">
        <v>8.5</v>
      </c>
      <c r="AH85" s="13">
        <f t="shared" si="38"/>
        <v>8.5</v>
      </c>
      <c r="AI85" s="148">
        <v>10</v>
      </c>
      <c r="AJ85" s="13">
        <f t="shared" si="39"/>
        <v>10</v>
      </c>
      <c r="AK85" s="151">
        <v>13.5</v>
      </c>
      <c r="AL85" s="13">
        <f t="shared" si="40"/>
        <v>13.5</v>
      </c>
      <c r="AM85" s="151">
        <v>10.5</v>
      </c>
      <c r="AN85" s="172">
        <f t="shared" si="41"/>
        <v>10.5</v>
      </c>
    </row>
    <row r="86" spans="1:40" customFormat="1" ht="19.5" customHeight="1">
      <c r="A86" s="324">
        <v>135</v>
      </c>
      <c r="B86" s="323" t="s">
        <v>639</v>
      </c>
      <c r="C86" s="234" t="s">
        <v>640</v>
      </c>
      <c r="D86" s="234" t="s">
        <v>55</v>
      </c>
      <c r="E86" s="326" t="s">
        <v>617</v>
      </c>
      <c r="F86" s="9">
        <v>6</v>
      </c>
      <c r="G86" s="9">
        <v>11</v>
      </c>
      <c r="H86" s="13">
        <f t="shared" ref="H86:H120" si="42">(F86*2+G86)/3</f>
        <v>7.666666666666667</v>
      </c>
      <c r="I86" s="9">
        <v>5.5</v>
      </c>
      <c r="J86" s="9">
        <v>10</v>
      </c>
      <c r="K86" s="13">
        <f t="shared" ref="K86:K120" si="43">(I86*2+J86)/3</f>
        <v>7</v>
      </c>
      <c r="L86" s="9">
        <v>9</v>
      </c>
      <c r="M86" s="9">
        <v>11.5</v>
      </c>
      <c r="N86" s="13">
        <f t="shared" ref="N86:N120" si="44">(L86*2+M86)/3</f>
        <v>9.8333333333333339</v>
      </c>
      <c r="O86" s="9">
        <v>7</v>
      </c>
      <c r="P86" s="13">
        <f t="shared" ref="P86:P120" si="45">O86</f>
        <v>7</v>
      </c>
      <c r="Q86" s="148">
        <v>4.5</v>
      </c>
      <c r="R86" s="149">
        <f t="shared" ref="R86:R120" si="46">Q86</f>
        <v>4.5</v>
      </c>
      <c r="S86" s="151">
        <v>12</v>
      </c>
      <c r="T86" s="13">
        <f t="shared" ref="T86:T120" si="47">S86</f>
        <v>12</v>
      </c>
      <c r="U86" s="151">
        <v>5</v>
      </c>
      <c r="V86" s="16">
        <f t="shared" ref="V86:V120" si="48">U86</f>
        <v>5</v>
      </c>
      <c r="W86" s="21"/>
      <c r="X86" s="9">
        <v>5</v>
      </c>
      <c r="Y86" s="9">
        <v>15.5</v>
      </c>
      <c r="Z86" s="13">
        <f t="shared" ref="Z86:Z120" si="49">(X86*2+Y86)/3</f>
        <v>8.5</v>
      </c>
      <c r="AA86" s="9">
        <v>13</v>
      </c>
      <c r="AB86" s="9">
        <v>11.5</v>
      </c>
      <c r="AC86" s="13">
        <f t="shared" ref="AC86:AC120" si="50">(AA86*2+AB86)/3</f>
        <v>12.5</v>
      </c>
      <c r="AD86" s="9">
        <v>8.5</v>
      </c>
      <c r="AE86" s="9">
        <v>11.5</v>
      </c>
      <c r="AF86" s="13">
        <f t="shared" ref="AF86:AF120" si="51">(AD86*2+AE86)/3</f>
        <v>9.5</v>
      </c>
      <c r="AG86" s="9">
        <v>10</v>
      </c>
      <c r="AH86" s="13">
        <f t="shared" ref="AH86:AH120" si="52">AG86</f>
        <v>10</v>
      </c>
      <c r="AI86" s="148">
        <v>10</v>
      </c>
      <c r="AJ86" s="13">
        <f t="shared" ref="AJ86:AJ120" si="53">AI86</f>
        <v>10</v>
      </c>
      <c r="AK86" s="151">
        <v>12.5</v>
      </c>
      <c r="AL86" s="13">
        <f t="shared" ref="AL86:AL120" si="54">AK86</f>
        <v>12.5</v>
      </c>
      <c r="AM86" s="151">
        <v>12</v>
      </c>
      <c r="AN86" s="172">
        <f t="shared" ref="AN86:AN120" si="55">AM86</f>
        <v>12</v>
      </c>
    </row>
    <row r="87" spans="1:40" customFormat="1" ht="19.5" customHeight="1">
      <c r="A87" s="324">
        <v>136</v>
      </c>
      <c r="B87" s="323" t="s">
        <v>641</v>
      </c>
      <c r="C87" s="234" t="s">
        <v>642</v>
      </c>
      <c r="D87" s="234" t="s">
        <v>643</v>
      </c>
      <c r="E87" s="326" t="s">
        <v>617</v>
      </c>
      <c r="F87" s="9">
        <v>10</v>
      </c>
      <c r="G87" s="9">
        <v>11</v>
      </c>
      <c r="H87" s="13">
        <f t="shared" si="42"/>
        <v>10.333333333333334</v>
      </c>
      <c r="I87" s="9">
        <v>9</v>
      </c>
      <c r="J87" s="9">
        <v>11.75</v>
      </c>
      <c r="K87" s="13">
        <f t="shared" si="43"/>
        <v>9.9166666666666661</v>
      </c>
      <c r="L87" s="9">
        <v>8</v>
      </c>
      <c r="M87" s="9">
        <v>11</v>
      </c>
      <c r="N87" s="13">
        <f t="shared" si="44"/>
        <v>9</v>
      </c>
      <c r="O87" s="9">
        <v>12</v>
      </c>
      <c r="P87" s="13">
        <f t="shared" si="45"/>
        <v>12</v>
      </c>
      <c r="Q87" s="148">
        <v>10</v>
      </c>
      <c r="R87" s="149">
        <f t="shared" si="46"/>
        <v>10</v>
      </c>
      <c r="S87" s="151">
        <v>12</v>
      </c>
      <c r="T87" s="13">
        <f t="shared" si="47"/>
        <v>12</v>
      </c>
      <c r="U87" s="151">
        <v>15</v>
      </c>
      <c r="V87" s="16">
        <f t="shared" si="48"/>
        <v>15</v>
      </c>
      <c r="W87" s="21"/>
      <c r="X87" s="364">
        <v>8.5</v>
      </c>
      <c r="Y87" s="364">
        <v>13.5</v>
      </c>
      <c r="Z87" s="365">
        <f t="shared" si="49"/>
        <v>10.166666666666666</v>
      </c>
      <c r="AA87" s="364">
        <v>11.5</v>
      </c>
      <c r="AB87" s="364">
        <v>12</v>
      </c>
      <c r="AC87" s="365">
        <f t="shared" si="50"/>
        <v>11.666666666666666</v>
      </c>
      <c r="AD87" s="364">
        <v>10.5</v>
      </c>
      <c r="AE87" s="364">
        <v>12.5</v>
      </c>
      <c r="AF87" s="365">
        <f t="shared" si="51"/>
        <v>11.166666666666666</v>
      </c>
      <c r="AG87" s="364">
        <v>9</v>
      </c>
      <c r="AH87" s="365">
        <f t="shared" si="52"/>
        <v>9</v>
      </c>
      <c r="AI87" s="366">
        <v>10</v>
      </c>
      <c r="AJ87" s="365">
        <f t="shared" si="53"/>
        <v>10</v>
      </c>
      <c r="AK87" s="367">
        <v>12</v>
      </c>
      <c r="AL87" s="365">
        <f t="shared" si="54"/>
        <v>12</v>
      </c>
      <c r="AM87" s="368">
        <v>10.5</v>
      </c>
      <c r="AN87" s="369">
        <f t="shared" si="55"/>
        <v>10.5</v>
      </c>
    </row>
    <row r="88" spans="1:40" customFormat="1" ht="19.5" customHeight="1">
      <c r="A88" s="324">
        <v>139</v>
      </c>
      <c r="B88" s="323" t="s">
        <v>349</v>
      </c>
      <c r="C88" s="234" t="s">
        <v>350</v>
      </c>
      <c r="D88" s="234" t="s">
        <v>351</v>
      </c>
      <c r="E88" s="326" t="s">
        <v>617</v>
      </c>
      <c r="F88" s="9">
        <v>11.67</v>
      </c>
      <c r="G88" s="9">
        <v>11.67</v>
      </c>
      <c r="H88" s="13">
        <f t="shared" si="42"/>
        <v>11.67</v>
      </c>
      <c r="I88" s="9">
        <v>3</v>
      </c>
      <c r="J88" s="9">
        <v>9.25</v>
      </c>
      <c r="K88" s="13">
        <f t="shared" si="43"/>
        <v>5.083333333333333</v>
      </c>
      <c r="L88" s="9">
        <v>11</v>
      </c>
      <c r="M88" s="9">
        <v>12.5</v>
      </c>
      <c r="N88" s="13">
        <f t="shared" si="44"/>
        <v>11.5</v>
      </c>
      <c r="O88" s="9">
        <v>12</v>
      </c>
      <c r="P88" s="13">
        <f t="shared" si="45"/>
        <v>12</v>
      </c>
      <c r="Q88" s="148">
        <v>10</v>
      </c>
      <c r="R88" s="149">
        <f t="shared" si="46"/>
        <v>10</v>
      </c>
      <c r="S88" s="151">
        <v>10</v>
      </c>
      <c r="T88" s="13">
        <f t="shared" si="47"/>
        <v>10</v>
      </c>
      <c r="U88" s="151">
        <v>3.5</v>
      </c>
      <c r="V88" s="16">
        <f t="shared" si="48"/>
        <v>3.5</v>
      </c>
      <c r="W88" s="21"/>
      <c r="X88" s="9">
        <v>5</v>
      </c>
      <c r="Y88" s="9">
        <v>7.5</v>
      </c>
      <c r="Z88" s="13">
        <f t="shared" si="49"/>
        <v>5.833333333333333</v>
      </c>
      <c r="AA88" s="9">
        <v>4.5</v>
      </c>
      <c r="AB88" s="9">
        <v>11.5</v>
      </c>
      <c r="AC88" s="13">
        <f t="shared" si="50"/>
        <v>6.833333333333333</v>
      </c>
      <c r="AD88" s="9">
        <v>2.5</v>
      </c>
      <c r="AE88" s="9">
        <v>10.5</v>
      </c>
      <c r="AF88" s="13">
        <f t="shared" si="51"/>
        <v>5.166666666666667</v>
      </c>
      <c r="AG88" s="9">
        <v>6</v>
      </c>
      <c r="AH88" s="13">
        <f t="shared" si="52"/>
        <v>6</v>
      </c>
      <c r="AI88" s="148">
        <v>8</v>
      </c>
      <c r="AJ88" s="13">
        <f t="shared" si="53"/>
        <v>8</v>
      </c>
      <c r="AK88" s="151">
        <v>10.5</v>
      </c>
      <c r="AL88" s="13">
        <f t="shared" si="54"/>
        <v>10.5</v>
      </c>
      <c r="AM88" s="151">
        <v>11</v>
      </c>
      <c r="AN88" s="172">
        <f t="shared" si="55"/>
        <v>11</v>
      </c>
    </row>
    <row r="89" spans="1:40" customFormat="1" ht="19.5" customHeight="1">
      <c r="A89" s="324">
        <v>140</v>
      </c>
      <c r="B89" s="323" t="s">
        <v>352</v>
      </c>
      <c r="C89" s="234" t="s">
        <v>353</v>
      </c>
      <c r="D89" s="234" t="s">
        <v>21</v>
      </c>
      <c r="E89" s="326" t="s">
        <v>617</v>
      </c>
      <c r="F89" s="9">
        <v>10</v>
      </c>
      <c r="G89" s="9">
        <v>11</v>
      </c>
      <c r="H89" s="13">
        <f t="shared" si="42"/>
        <v>10.333333333333334</v>
      </c>
      <c r="I89" s="9">
        <v>5.5</v>
      </c>
      <c r="J89" s="9">
        <v>8.75</v>
      </c>
      <c r="K89" s="13">
        <f t="shared" si="43"/>
        <v>6.583333333333333</v>
      </c>
      <c r="L89" s="9">
        <v>11.67</v>
      </c>
      <c r="M89" s="9">
        <v>11.67</v>
      </c>
      <c r="N89" s="13">
        <f t="shared" si="44"/>
        <v>11.67</v>
      </c>
      <c r="O89" s="9">
        <v>10</v>
      </c>
      <c r="P89" s="13">
        <f t="shared" si="45"/>
        <v>10</v>
      </c>
      <c r="Q89" s="148">
        <v>14</v>
      </c>
      <c r="R89" s="149">
        <f t="shared" si="46"/>
        <v>14</v>
      </c>
      <c r="S89" s="151">
        <v>10.5</v>
      </c>
      <c r="T89" s="13">
        <f t="shared" si="47"/>
        <v>10.5</v>
      </c>
      <c r="U89" s="151">
        <v>11</v>
      </c>
      <c r="V89" s="16">
        <f t="shared" si="48"/>
        <v>11</v>
      </c>
      <c r="W89" s="21"/>
      <c r="X89" s="364">
        <v>8.5</v>
      </c>
      <c r="Y89" s="364">
        <v>8.5</v>
      </c>
      <c r="Z89" s="365">
        <f t="shared" si="49"/>
        <v>8.5</v>
      </c>
      <c r="AA89" s="364">
        <v>10.67</v>
      </c>
      <c r="AB89" s="364">
        <v>10.67</v>
      </c>
      <c r="AC89" s="365">
        <f t="shared" si="50"/>
        <v>10.67</v>
      </c>
      <c r="AD89" s="364">
        <v>11</v>
      </c>
      <c r="AE89" s="364">
        <v>11</v>
      </c>
      <c r="AF89" s="365">
        <f t="shared" si="51"/>
        <v>11</v>
      </c>
      <c r="AG89" s="364">
        <v>15</v>
      </c>
      <c r="AH89" s="365">
        <f t="shared" si="52"/>
        <v>15</v>
      </c>
      <c r="AI89" s="366">
        <v>11.5</v>
      </c>
      <c r="AJ89" s="365">
        <f t="shared" si="53"/>
        <v>11.5</v>
      </c>
      <c r="AK89" s="367">
        <v>11.5</v>
      </c>
      <c r="AL89" s="365">
        <f t="shared" si="54"/>
        <v>11.5</v>
      </c>
      <c r="AM89" s="368">
        <v>12</v>
      </c>
      <c r="AN89" s="369">
        <f t="shared" si="55"/>
        <v>12</v>
      </c>
    </row>
    <row r="90" spans="1:40" customFormat="1" ht="19.5" customHeight="1">
      <c r="A90" s="324">
        <v>142</v>
      </c>
      <c r="B90" s="323" t="s">
        <v>649</v>
      </c>
      <c r="C90" s="234" t="s">
        <v>650</v>
      </c>
      <c r="D90" s="234" t="s">
        <v>651</v>
      </c>
      <c r="E90" s="326" t="s">
        <v>617</v>
      </c>
      <c r="F90" s="9">
        <v>11</v>
      </c>
      <c r="G90" s="9">
        <v>10.5</v>
      </c>
      <c r="H90" s="13">
        <f t="shared" si="42"/>
        <v>10.833333333333334</v>
      </c>
      <c r="I90" s="9">
        <v>6</v>
      </c>
      <c r="J90" s="9">
        <v>10</v>
      </c>
      <c r="K90" s="13">
        <f t="shared" si="43"/>
        <v>7.333333333333333</v>
      </c>
      <c r="L90" s="9">
        <v>8</v>
      </c>
      <c r="M90" s="9">
        <v>10</v>
      </c>
      <c r="N90" s="13">
        <f t="shared" si="44"/>
        <v>8.6666666666666661</v>
      </c>
      <c r="O90" s="9">
        <v>10</v>
      </c>
      <c r="P90" s="13">
        <f t="shared" si="45"/>
        <v>10</v>
      </c>
      <c r="Q90" s="148">
        <v>6</v>
      </c>
      <c r="R90" s="149">
        <f t="shared" si="46"/>
        <v>6</v>
      </c>
      <c r="S90" s="151">
        <v>13.5</v>
      </c>
      <c r="T90" s="13">
        <f t="shared" si="47"/>
        <v>13.5</v>
      </c>
      <c r="U90" s="151">
        <v>3.5</v>
      </c>
      <c r="V90" s="16">
        <f t="shared" si="48"/>
        <v>3.5</v>
      </c>
      <c r="W90" s="21"/>
      <c r="X90" s="9">
        <v>5</v>
      </c>
      <c r="Y90" s="9">
        <v>7</v>
      </c>
      <c r="Z90" s="13">
        <f t="shared" si="49"/>
        <v>5.666666666666667</v>
      </c>
      <c r="AA90" s="9">
        <v>7.5</v>
      </c>
      <c r="AB90" s="9">
        <v>9</v>
      </c>
      <c r="AC90" s="13">
        <f t="shared" si="50"/>
        <v>8</v>
      </c>
      <c r="AD90" s="9">
        <v>10.5</v>
      </c>
      <c r="AE90" s="9">
        <v>8.5</v>
      </c>
      <c r="AF90" s="13">
        <f t="shared" si="51"/>
        <v>9.8333333333333339</v>
      </c>
      <c r="AG90" s="9">
        <v>9</v>
      </c>
      <c r="AH90" s="13">
        <f t="shared" si="52"/>
        <v>9</v>
      </c>
      <c r="AI90" s="148">
        <v>13</v>
      </c>
      <c r="AJ90" s="13">
        <f t="shared" si="53"/>
        <v>13</v>
      </c>
      <c r="AK90" s="151">
        <v>13.5</v>
      </c>
      <c r="AL90" s="13">
        <f t="shared" si="54"/>
        <v>13.5</v>
      </c>
      <c r="AM90" s="151">
        <v>12</v>
      </c>
      <c r="AN90" s="172">
        <f t="shared" si="55"/>
        <v>12</v>
      </c>
    </row>
    <row r="91" spans="1:40" customFormat="1" ht="19.5" customHeight="1">
      <c r="A91" s="324">
        <v>143</v>
      </c>
      <c r="B91" s="323" t="s">
        <v>74</v>
      </c>
      <c r="C91" s="234" t="s">
        <v>75</v>
      </c>
      <c r="D91" s="234" t="s">
        <v>64</v>
      </c>
      <c r="E91" s="326" t="s">
        <v>617</v>
      </c>
      <c r="F91" s="9">
        <v>10.67</v>
      </c>
      <c r="G91" s="9">
        <v>10.67</v>
      </c>
      <c r="H91" s="13">
        <f t="shared" si="42"/>
        <v>10.67</v>
      </c>
      <c r="I91" s="9">
        <v>4</v>
      </c>
      <c r="J91" s="9">
        <v>9</v>
      </c>
      <c r="K91" s="13">
        <f t="shared" si="43"/>
        <v>5.666666666666667</v>
      </c>
      <c r="L91" s="9">
        <v>9</v>
      </c>
      <c r="M91" s="9">
        <v>12</v>
      </c>
      <c r="N91" s="13">
        <f t="shared" si="44"/>
        <v>10</v>
      </c>
      <c r="O91" s="9">
        <v>8.5</v>
      </c>
      <c r="P91" s="13">
        <f t="shared" si="45"/>
        <v>8.5</v>
      </c>
      <c r="Q91" s="148">
        <v>13</v>
      </c>
      <c r="R91" s="149">
        <f t="shared" si="46"/>
        <v>13</v>
      </c>
      <c r="S91" s="151">
        <v>10</v>
      </c>
      <c r="T91" s="13">
        <f t="shared" si="47"/>
        <v>10</v>
      </c>
      <c r="U91" s="151">
        <v>3</v>
      </c>
      <c r="V91" s="16">
        <f t="shared" si="48"/>
        <v>3</v>
      </c>
      <c r="W91" s="21"/>
      <c r="X91" s="9">
        <v>10.17</v>
      </c>
      <c r="Y91" s="9">
        <v>10.17</v>
      </c>
      <c r="Z91" s="13">
        <f t="shared" si="49"/>
        <v>10.17</v>
      </c>
      <c r="AA91" s="9">
        <v>10.5</v>
      </c>
      <c r="AB91" s="9">
        <v>10.5</v>
      </c>
      <c r="AC91" s="13">
        <f t="shared" si="50"/>
        <v>10.5</v>
      </c>
      <c r="AD91" s="9">
        <v>8.5</v>
      </c>
      <c r="AE91" s="9">
        <v>7</v>
      </c>
      <c r="AF91" s="13">
        <f t="shared" si="51"/>
        <v>8</v>
      </c>
      <c r="AG91" s="9">
        <v>5</v>
      </c>
      <c r="AH91" s="13">
        <f t="shared" si="52"/>
        <v>5</v>
      </c>
      <c r="AI91" s="148">
        <v>10</v>
      </c>
      <c r="AJ91" s="13">
        <f t="shared" si="53"/>
        <v>10</v>
      </c>
      <c r="AK91" s="151">
        <v>10</v>
      </c>
      <c r="AL91" s="13">
        <f t="shared" si="54"/>
        <v>10</v>
      </c>
      <c r="AM91" s="151">
        <v>13</v>
      </c>
      <c r="AN91" s="172">
        <f t="shared" si="55"/>
        <v>13</v>
      </c>
    </row>
    <row r="92" spans="1:40" customFormat="1" ht="19.5" customHeight="1">
      <c r="A92" s="324">
        <v>144</v>
      </c>
      <c r="B92" s="323" t="s">
        <v>652</v>
      </c>
      <c r="C92" s="234" t="s">
        <v>653</v>
      </c>
      <c r="D92" s="234" t="s">
        <v>654</v>
      </c>
      <c r="E92" s="326" t="s">
        <v>617</v>
      </c>
      <c r="F92" s="9">
        <v>5</v>
      </c>
      <c r="G92" s="9">
        <v>9</v>
      </c>
      <c r="H92" s="13">
        <f t="shared" si="42"/>
        <v>6.333333333333333</v>
      </c>
      <c r="I92" s="9">
        <v>2.5</v>
      </c>
      <c r="J92" s="9">
        <v>9.5</v>
      </c>
      <c r="K92" s="13">
        <f t="shared" si="43"/>
        <v>4.833333333333333</v>
      </c>
      <c r="L92" s="9">
        <v>10</v>
      </c>
      <c r="M92" s="9">
        <v>8</v>
      </c>
      <c r="N92" s="13">
        <f t="shared" si="44"/>
        <v>9.3333333333333339</v>
      </c>
      <c r="O92" s="9">
        <v>11</v>
      </c>
      <c r="P92" s="13">
        <f t="shared" si="45"/>
        <v>11</v>
      </c>
      <c r="Q92" s="148">
        <v>10</v>
      </c>
      <c r="R92" s="149">
        <f t="shared" si="46"/>
        <v>10</v>
      </c>
      <c r="S92" s="151">
        <v>11.5</v>
      </c>
      <c r="T92" s="13">
        <f t="shared" si="47"/>
        <v>11.5</v>
      </c>
      <c r="U92" s="151">
        <v>2</v>
      </c>
      <c r="V92" s="16">
        <f t="shared" si="48"/>
        <v>2</v>
      </c>
      <c r="W92" s="21"/>
      <c r="X92" s="9">
        <v>5.5</v>
      </c>
      <c r="Y92" s="9">
        <v>11.5</v>
      </c>
      <c r="Z92" s="13">
        <f t="shared" si="49"/>
        <v>7.5</v>
      </c>
      <c r="AA92" s="9">
        <v>7.5</v>
      </c>
      <c r="AB92" s="9">
        <v>13</v>
      </c>
      <c r="AC92" s="13">
        <f t="shared" si="50"/>
        <v>9.3333333333333339</v>
      </c>
      <c r="AD92" s="9">
        <v>8</v>
      </c>
      <c r="AE92" s="9">
        <v>11</v>
      </c>
      <c r="AF92" s="13">
        <f t="shared" si="51"/>
        <v>9</v>
      </c>
      <c r="AG92" s="9">
        <v>4</v>
      </c>
      <c r="AH92" s="13">
        <f t="shared" si="52"/>
        <v>4</v>
      </c>
      <c r="AI92" s="148">
        <v>12</v>
      </c>
      <c r="AJ92" s="13">
        <f t="shared" si="53"/>
        <v>12</v>
      </c>
      <c r="AK92" s="151">
        <v>11.5</v>
      </c>
      <c r="AL92" s="13">
        <f t="shared" si="54"/>
        <v>11.5</v>
      </c>
      <c r="AM92" s="151">
        <v>10</v>
      </c>
      <c r="AN92" s="172">
        <f t="shared" si="55"/>
        <v>10</v>
      </c>
    </row>
    <row r="93" spans="1:40" customFormat="1" ht="19.5" customHeight="1">
      <c r="A93" s="324">
        <v>145</v>
      </c>
      <c r="B93" s="323" t="s">
        <v>76</v>
      </c>
      <c r="C93" s="234" t="s">
        <v>77</v>
      </c>
      <c r="D93" s="234" t="s">
        <v>56</v>
      </c>
      <c r="E93" s="327" t="s">
        <v>617</v>
      </c>
      <c r="F93" s="9">
        <v>10</v>
      </c>
      <c r="G93" s="9">
        <v>10.5</v>
      </c>
      <c r="H93" s="13">
        <f t="shared" si="42"/>
        <v>10.166666666666666</v>
      </c>
      <c r="I93" s="9">
        <v>2</v>
      </c>
      <c r="J93" s="9">
        <v>10.5</v>
      </c>
      <c r="K93" s="13">
        <f t="shared" si="43"/>
        <v>4.833333333333333</v>
      </c>
      <c r="L93" s="9">
        <v>9</v>
      </c>
      <c r="M93" s="9">
        <v>11</v>
      </c>
      <c r="N93" s="13">
        <f t="shared" si="44"/>
        <v>9.6666666666666661</v>
      </c>
      <c r="O93" s="9">
        <v>5</v>
      </c>
      <c r="P93" s="13">
        <f t="shared" si="45"/>
        <v>5</v>
      </c>
      <c r="Q93" s="148">
        <v>13</v>
      </c>
      <c r="R93" s="149">
        <f t="shared" si="46"/>
        <v>13</v>
      </c>
      <c r="S93" s="151">
        <v>10</v>
      </c>
      <c r="T93" s="13">
        <f t="shared" si="47"/>
        <v>10</v>
      </c>
      <c r="U93" s="151">
        <v>2</v>
      </c>
      <c r="V93" s="16">
        <f t="shared" si="48"/>
        <v>2</v>
      </c>
      <c r="W93" s="21"/>
      <c r="X93" s="9" t="s">
        <v>963</v>
      </c>
      <c r="Y93" s="9">
        <v>11</v>
      </c>
      <c r="Z93" s="13" t="e">
        <f t="shared" si="49"/>
        <v>#VALUE!</v>
      </c>
      <c r="AA93" s="9">
        <v>12</v>
      </c>
      <c r="AB93" s="9">
        <v>12</v>
      </c>
      <c r="AC93" s="13">
        <f t="shared" si="50"/>
        <v>12</v>
      </c>
      <c r="AD93" s="9" t="s">
        <v>963</v>
      </c>
      <c r="AE93" s="9">
        <v>10</v>
      </c>
      <c r="AF93" s="13" t="e">
        <f t="shared" si="51"/>
        <v>#VALUE!</v>
      </c>
      <c r="AG93" s="9">
        <v>13</v>
      </c>
      <c r="AH93" s="13">
        <f t="shared" si="52"/>
        <v>13</v>
      </c>
      <c r="AI93" s="148">
        <v>10</v>
      </c>
      <c r="AJ93" s="13">
        <f t="shared" si="53"/>
        <v>10</v>
      </c>
      <c r="AK93" s="151">
        <v>10</v>
      </c>
      <c r="AL93" s="13">
        <f t="shared" si="54"/>
        <v>10</v>
      </c>
      <c r="AM93" s="151">
        <v>10.5</v>
      </c>
      <c r="AN93" s="172">
        <f t="shared" si="55"/>
        <v>10.5</v>
      </c>
    </row>
    <row r="94" spans="1:40" customFormat="1" ht="19.5" customHeight="1">
      <c r="A94" s="324">
        <v>146</v>
      </c>
      <c r="B94" s="323" t="s">
        <v>655</v>
      </c>
      <c r="C94" s="234" t="s">
        <v>656</v>
      </c>
      <c r="D94" s="234" t="s">
        <v>285</v>
      </c>
      <c r="E94" s="326" t="s">
        <v>657</v>
      </c>
      <c r="F94" s="9">
        <v>13</v>
      </c>
      <c r="G94" s="9">
        <v>9</v>
      </c>
      <c r="H94" s="13">
        <f t="shared" si="42"/>
        <v>11.666666666666666</v>
      </c>
      <c r="I94" s="9">
        <v>10</v>
      </c>
      <c r="J94" s="9">
        <v>11.5</v>
      </c>
      <c r="K94" s="13">
        <f t="shared" si="43"/>
        <v>10.5</v>
      </c>
      <c r="L94" s="9">
        <v>10</v>
      </c>
      <c r="M94" s="9">
        <v>11.5</v>
      </c>
      <c r="N94" s="13">
        <f t="shared" si="44"/>
        <v>10.5</v>
      </c>
      <c r="O94" s="9">
        <v>7</v>
      </c>
      <c r="P94" s="13">
        <f t="shared" si="45"/>
        <v>7</v>
      </c>
      <c r="Q94" s="148">
        <v>6.5</v>
      </c>
      <c r="R94" s="149">
        <f t="shared" si="46"/>
        <v>6.5</v>
      </c>
      <c r="S94" s="151">
        <v>12</v>
      </c>
      <c r="T94" s="13">
        <f t="shared" si="47"/>
        <v>12</v>
      </c>
      <c r="U94" s="151">
        <v>4</v>
      </c>
      <c r="V94" s="16">
        <f t="shared" si="48"/>
        <v>4</v>
      </c>
      <c r="W94" s="21"/>
      <c r="X94" s="9">
        <v>6</v>
      </c>
      <c r="Y94" s="9">
        <v>9</v>
      </c>
      <c r="Z94" s="13">
        <f t="shared" si="49"/>
        <v>7</v>
      </c>
      <c r="AA94" s="9">
        <v>9</v>
      </c>
      <c r="AB94" s="9">
        <v>12.5</v>
      </c>
      <c r="AC94" s="13">
        <f t="shared" si="50"/>
        <v>10.166666666666666</v>
      </c>
      <c r="AD94" s="9">
        <v>10</v>
      </c>
      <c r="AE94" s="9">
        <v>11</v>
      </c>
      <c r="AF94" s="13">
        <f t="shared" si="51"/>
        <v>10.333333333333334</v>
      </c>
      <c r="AG94" s="9">
        <v>7.5</v>
      </c>
      <c r="AH94" s="13">
        <f t="shared" si="52"/>
        <v>7.5</v>
      </c>
      <c r="AI94" s="148">
        <v>11</v>
      </c>
      <c r="AJ94" s="13">
        <f t="shared" si="53"/>
        <v>11</v>
      </c>
      <c r="AK94" s="151">
        <v>11</v>
      </c>
      <c r="AL94" s="13">
        <f t="shared" si="54"/>
        <v>11</v>
      </c>
      <c r="AM94" s="151">
        <v>15.5</v>
      </c>
      <c r="AN94" s="172">
        <f t="shared" si="55"/>
        <v>15.5</v>
      </c>
    </row>
    <row r="95" spans="1:40" customFormat="1" ht="19.5" customHeight="1">
      <c r="A95" s="324">
        <v>147</v>
      </c>
      <c r="B95" s="323" t="s">
        <v>658</v>
      </c>
      <c r="C95" s="234" t="s">
        <v>659</v>
      </c>
      <c r="D95" s="234" t="s">
        <v>50</v>
      </c>
      <c r="E95" s="326" t="s">
        <v>657</v>
      </c>
      <c r="F95" s="9">
        <v>13</v>
      </c>
      <c r="G95" s="9">
        <v>9</v>
      </c>
      <c r="H95" s="13">
        <f t="shared" si="42"/>
        <v>11.666666666666666</v>
      </c>
      <c r="I95" s="9">
        <v>10</v>
      </c>
      <c r="J95" s="9">
        <v>7</v>
      </c>
      <c r="K95" s="13">
        <f t="shared" si="43"/>
        <v>9</v>
      </c>
      <c r="L95" s="9">
        <v>15</v>
      </c>
      <c r="M95" s="9">
        <v>10.5</v>
      </c>
      <c r="N95" s="13">
        <f t="shared" si="44"/>
        <v>13.5</v>
      </c>
      <c r="O95" s="9">
        <v>8</v>
      </c>
      <c r="P95" s="13">
        <f t="shared" si="45"/>
        <v>8</v>
      </c>
      <c r="Q95" s="148">
        <v>10</v>
      </c>
      <c r="R95" s="149">
        <f t="shared" si="46"/>
        <v>10</v>
      </c>
      <c r="S95" s="151">
        <v>11.5</v>
      </c>
      <c r="T95" s="13">
        <f t="shared" si="47"/>
        <v>11.5</v>
      </c>
      <c r="U95" s="151">
        <v>12.5</v>
      </c>
      <c r="V95" s="16">
        <f t="shared" si="48"/>
        <v>12.5</v>
      </c>
      <c r="W95" s="21"/>
      <c r="X95" s="9">
        <v>7.5</v>
      </c>
      <c r="Y95" s="9">
        <v>10.5</v>
      </c>
      <c r="Z95" s="13">
        <f t="shared" si="49"/>
        <v>8.5</v>
      </c>
      <c r="AA95" s="9">
        <v>14</v>
      </c>
      <c r="AB95" s="9">
        <v>9.5</v>
      </c>
      <c r="AC95" s="13">
        <f t="shared" si="50"/>
        <v>12.5</v>
      </c>
      <c r="AD95" s="9">
        <v>14.5</v>
      </c>
      <c r="AE95" s="9">
        <v>12</v>
      </c>
      <c r="AF95" s="13">
        <f t="shared" si="51"/>
        <v>13.666666666666666</v>
      </c>
      <c r="AG95" s="9">
        <v>11.5</v>
      </c>
      <c r="AH95" s="13">
        <f t="shared" si="52"/>
        <v>11.5</v>
      </c>
      <c r="AI95" s="148">
        <v>15.5</v>
      </c>
      <c r="AJ95" s="13">
        <f t="shared" si="53"/>
        <v>15.5</v>
      </c>
      <c r="AK95" s="151">
        <v>12</v>
      </c>
      <c r="AL95" s="13">
        <f t="shared" si="54"/>
        <v>12</v>
      </c>
      <c r="AM95" s="151">
        <v>10</v>
      </c>
      <c r="AN95" s="172">
        <f t="shared" si="55"/>
        <v>10</v>
      </c>
    </row>
    <row r="96" spans="1:40" customFormat="1" ht="19.5" customHeight="1">
      <c r="A96" s="324">
        <v>148</v>
      </c>
      <c r="B96" s="323" t="s">
        <v>354</v>
      </c>
      <c r="C96" s="234" t="s">
        <v>355</v>
      </c>
      <c r="D96" s="234" t="s">
        <v>29</v>
      </c>
      <c r="E96" s="326" t="s">
        <v>657</v>
      </c>
      <c r="F96" s="9">
        <v>11.83</v>
      </c>
      <c r="G96" s="9">
        <v>11.83</v>
      </c>
      <c r="H96" s="13">
        <f t="shared" si="42"/>
        <v>11.83</v>
      </c>
      <c r="I96" s="9">
        <v>12</v>
      </c>
      <c r="J96" s="9">
        <v>9</v>
      </c>
      <c r="K96" s="13">
        <f t="shared" si="43"/>
        <v>11</v>
      </c>
      <c r="L96" s="9">
        <v>10.33</v>
      </c>
      <c r="M96" s="9">
        <v>10.33</v>
      </c>
      <c r="N96" s="13">
        <f t="shared" si="44"/>
        <v>10.33</v>
      </c>
      <c r="O96" s="9">
        <v>11.5</v>
      </c>
      <c r="P96" s="13">
        <f t="shared" si="45"/>
        <v>11.5</v>
      </c>
      <c r="Q96" s="148">
        <v>10</v>
      </c>
      <c r="R96" s="149">
        <f t="shared" si="46"/>
        <v>10</v>
      </c>
      <c r="S96" s="151">
        <v>10</v>
      </c>
      <c r="T96" s="13">
        <f t="shared" si="47"/>
        <v>10</v>
      </c>
      <c r="U96" s="151">
        <v>6</v>
      </c>
      <c r="V96" s="16">
        <f t="shared" si="48"/>
        <v>6</v>
      </c>
      <c r="W96" s="21"/>
      <c r="X96" s="364">
        <v>12</v>
      </c>
      <c r="Y96" s="364">
        <v>12</v>
      </c>
      <c r="Z96" s="365">
        <f t="shared" si="49"/>
        <v>12</v>
      </c>
      <c r="AA96" s="364">
        <v>14.67</v>
      </c>
      <c r="AB96" s="364">
        <v>14.67</v>
      </c>
      <c r="AC96" s="365">
        <f t="shared" si="50"/>
        <v>14.67</v>
      </c>
      <c r="AD96" s="364">
        <v>10</v>
      </c>
      <c r="AE96" s="364">
        <v>10</v>
      </c>
      <c r="AF96" s="365">
        <f t="shared" si="51"/>
        <v>10</v>
      </c>
      <c r="AG96" s="364">
        <v>11</v>
      </c>
      <c r="AH96" s="365">
        <f t="shared" si="52"/>
        <v>11</v>
      </c>
      <c r="AI96" s="366">
        <v>10</v>
      </c>
      <c r="AJ96" s="365">
        <f t="shared" si="53"/>
        <v>10</v>
      </c>
      <c r="AK96" s="367">
        <v>12</v>
      </c>
      <c r="AL96" s="365">
        <f t="shared" si="54"/>
        <v>12</v>
      </c>
      <c r="AM96" s="368">
        <v>15</v>
      </c>
      <c r="AN96" s="369">
        <f t="shared" si="55"/>
        <v>15</v>
      </c>
    </row>
    <row r="97" spans="1:40" customFormat="1" ht="19.5" customHeight="1">
      <c r="A97" s="324">
        <v>150</v>
      </c>
      <c r="B97" s="323" t="s">
        <v>660</v>
      </c>
      <c r="C97" s="234" t="s">
        <v>661</v>
      </c>
      <c r="D97" s="234" t="s">
        <v>662</v>
      </c>
      <c r="E97" s="326" t="s">
        <v>657</v>
      </c>
      <c r="F97" s="9">
        <v>13</v>
      </c>
      <c r="G97" s="9">
        <v>10.5</v>
      </c>
      <c r="H97" s="13">
        <f t="shared" si="42"/>
        <v>12.166666666666666</v>
      </c>
      <c r="I97" s="9">
        <v>8</v>
      </c>
      <c r="J97" s="9">
        <v>8.5</v>
      </c>
      <c r="K97" s="13">
        <f t="shared" si="43"/>
        <v>8.1666666666666661</v>
      </c>
      <c r="L97" s="9">
        <v>14</v>
      </c>
      <c r="M97" s="9">
        <v>8</v>
      </c>
      <c r="N97" s="13">
        <f t="shared" si="44"/>
        <v>12</v>
      </c>
      <c r="O97" s="9">
        <v>10</v>
      </c>
      <c r="P97" s="13">
        <f t="shared" si="45"/>
        <v>10</v>
      </c>
      <c r="Q97" s="148">
        <v>6</v>
      </c>
      <c r="R97" s="149">
        <f t="shared" si="46"/>
        <v>6</v>
      </c>
      <c r="S97" s="151">
        <v>12</v>
      </c>
      <c r="T97" s="13">
        <f t="shared" si="47"/>
        <v>12</v>
      </c>
      <c r="U97" s="151">
        <v>11</v>
      </c>
      <c r="V97" s="16">
        <f t="shared" si="48"/>
        <v>11</v>
      </c>
      <c r="W97" s="21"/>
      <c r="X97" s="9">
        <v>10</v>
      </c>
      <c r="Y97" s="9">
        <v>12.5</v>
      </c>
      <c r="Z97" s="13">
        <f t="shared" si="49"/>
        <v>10.833333333333334</v>
      </c>
      <c r="AA97" s="9">
        <v>11</v>
      </c>
      <c r="AB97" s="9">
        <v>9</v>
      </c>
      <c r="AC97" s="13">
        <f t="shared" si="50"/>
        <v>10.333333333333334</v>
      </c>
      <c r="AD97" s="9">
        <v>13</v>
      </c>
      <c r="AE97" s="9">
        <v>12.5</v>
      </c>
      <c r="AF97" s="13">
        <f t="shared" si="51"/>
        <v>12.833333333333334</v>
      </c>
      <c r="AG97" s="9">
        <v>13</v>
      </c>
      <c r="AH97" s="13">
        <f t="shared" si="52"/>
        <v>13</v>
      </c>
      <c r="AI97" s="148">
        <v>14</v>
      </c>
      <c r="AJ97" s="13">
        <f t="shared" si="53"/>
        <v>14</v>
      </c>
      <c r="AK97" s="151">
        <v>11.5</v>
      </c>
      <c r="AL97" s="13">
        <f t="shared" si="54"/>
        <v>11.5</v>
      </c>
      <c r="AM97" s="151">
        <v>10.5</v>
      </c>
      <c r="AN97" s="172">
        <f t="shared" si="55"/>
        <v>10.5</v>
      </c>
    </row>
    <row r="98" spans="1:40" customFormat="1" ht="19.5" customHeight="1">
      <c r="A98" s="324">
        <v>151</v>
      </c>
      <c r="B98" s="323" t="s">
        <v>663</v>
      </c>
      <c r="C98" s="234" t="s">
        <v>664</v>
      </c>
      <c r="D98" s="234" t="s">
        <v>665</v>
      </c>
      <c r="E98" s="326" t="s">
        <v>657</v>
      </c>
      <c r="F98" s="9">
        <v>14</v>
      </c>
      <c r="G98" s="9">
        <v>10</v>
      </c>
      <c r="H98" s="13">
        <f t="shared" si="42"/>
        <v>12.666666666666666</v>
      </c>
      <c r="I98" s="9">
        <v>8</v>
      </c>
      <c r="J98" s="9">
        <v>8</v>
      </c>
      <c r="K98" s="13">
        <f t="shared" si="43"/>
        <v>8</v>
      </c>
      <c r="L98" s="9">
        <v>9</v>
      </c>
      <c r="M98" s="9">
        <v>12.5</v>
      </c>
      <c r="N98" s="13">
        <f t="shared" si="44"/>
        <v>10.166666666666666</v>
      </c>
      <c r="O98" s="9">
        <v>13</v>
      </c>
      <c r="P98" s="13">
        <f t="shared" si="45"/>
        <v>13</v>
      </c>
      <c r="Q98" s="148">
        <v>10</v>
      </c>
      <c r="R98" s="149">
        <f t="shared" si="46"/>
        <v>10</v>
      </c>
      <c r="S98" s="151">
        <v>13</v>
      </c>
      <c r="T98" s="13">
        <f t="shared" si="47"/>
        <v>13</v>
      </c>
      <c r="U98" s="151">
        <v>6</v>
      </c>
      <c r="V98" s="16">
        <f t="shared" si="48"/>
        <v>6</v>
      </c>
      <c r="W98" s="21"/>
      <c r="X98" s="9">
        <v>8</v>
      </c>
      <c r="Y98" s="9">
        <v>10</v>
      </c>
      <c r="Z98" s="13">
        <f t="shared" si="49"/>
        <v>8.6666666666666661</v>
      </c>
      <c r="AA98" s="9">
        <v>12</v>
      </c>
      <c r="AB98" s="9">
        <v>9</v>
      </c>
      <c r="AC98" s="13">
        <f t="shared" si="50"/>
        <v>11</v>
      </c>
      <c r="AD98" s="9">
        <v>8.5</v>
      </c>
      <c r="AE98" s="9">
        <v>13.5</v>
      </c>
      <c r="AF98" s="13">
        <f t="shared" si="51"/>
        <v>10.166666666666666</v>
      </c>
      <c r="AG98" s="9">
        <v>10.5</v>
      </c>
      <c r="AH98" s="13">
        <f t="shared" si="52"/>
        <v>10.5</v>
      </c>
      <c r="AI98" s="148">
        <v>7.5</v>
      </c>
      <c r="AJ98" s="13">
        <f t="shared" si="53"/>
        <v>7.5</v>
      </c>
      <c r="AK98" s="151">
        <v>11.5</v>
      </c>
      <c r="AL98" s="13">
        <f t="shared" si="54"/>
        <v>11.5</v>
      </c>
      <c r="AM98" s="151">
        <v>12</v>
      </c>
      <c r="AN98" s="172">
        <f t="shared" si="55"/>
        <v>12</v>
      </c>
    </row>
    <row r="99" spans="1:40" customFormat="1" ht="19.5" customHeight="1">
      <c r="A99" s="324">
        <v>152</v>
      </c>
      <c r="B99" s="323" t="s">
        <v>358</v>
      </c>
      <c r="C99" s="234" t="s">
        <v>359</v>
      </c>
      <c r="D99" s="234" t="s">
        <v>347</v>
      </c>
      <c r="E99" s="327" t="s">
        <v>657</v>
      </c>
      <c r="F99" s="9">
        <v>12</v>
      </c>
      <c r="G99" s="9">
        <v>6</v>
      </c>
      <c r="H99" s="13">
        <f t="shared" si="42"/>
        <v>10</v>
      </c>
      <c r="I99" s="9">
        <v>12</v>
      </c>
      <c r="J99" s="9">
        <v>8.5</v>
      </c>
      <c r="K99" s="13">
        <f t="shared" si="43"/>
        <v>10.833333333333334</v>
      </c>
      <c r="L99" s="9">
        <v>10.83</v>
      </c>
      <c r="M99" s="9">
        <v>10.83</v>
      </c>
      <c r="N99" s="13">
        <f t="shared" si="44"/>
        <v>10.83</v>
      </c>
      <c r="O99" s="9">
        <v>8</v>
      </c>
      <c r="P99" s="13">
        <f t="shared" si="45"/>
        <v>8</v>
      </c>
      <c r="Q99" s="148">
        <v>13.5</v>
      </c>
      <c r="R99" s="149">
        <f t="shared" si="46"/>
        <v>13.5</v>
      </c>
      <c r="S99" s="151">
        <v>10.5</v>
      </c>
      <c r="T99" s="13">
        <f t="shared" si="47"/>
        <v>10.5</v>
      </c>
      <c r="U99" s="151">
        <v>8</v>
      </c>
      <c r="V99" s="16">
        <f t="shared" si="48"/>
        <v>8</v>
      </c>
      <c r="W99" s="21"/>
      <c r="X99" s="370">
        <v>8</v>
      </c>
      <c r="Y99" s="370">
        <v>8</v>
      </c>
      <c r="Z99" s="365">
        <f t="shared" si="49"/>
        <v>8</v>
      </c>
      <c r="AA99" s="370">
        <v>11.67</v>
      </c>
      <c r="AB99" s="370">
        <v>11.67</v>
      </c>
      <c r="AC99" s="365">
        <f t="shared" si="50"/>
        <v>11.67</v>
      </c>
      <c r="AD99" s="370">
        <v>11.17</v>
      </c>
      <c r="AE99" s="370">
        <v>11.17</v>
      </c>
      <c r="AF99" s="365">
        <f t="shared" si="51"/>
        <v>11.17</v>
      </c>
      <c r="AG99" s="370">
        <v>13</v>
      </c>
      <c r="AH99" s="365">
        <f t="shared" si="52"/>
        <v>13</v>
      </c>
      <c r="AI99" s="371">
        <v>14</v>
      </c>
      <c r="AJ99" s="365">
        <f t="shared" si="53"/>
        <v>14</v>
      </c>
      <c r="AK99" s="368">
        <v>12</v>
      </c>
      <c r="AL99" s="365">
        <f t="shared" si="54"/>
        <v>12</v>
      </c>
      <c r="AM99" s="368">
        <v>15</v>
      </c>
      <c r="AN99" s="369">
        <f t="shared" si="55"/>
        <v>15</v>
      </c>
    </row>
    <row r="100" spans="1:40" customFormat="1" ht="19.5" customHeight="1">
      <c r="A100" s="324">
        <v>153</v>
      </c>
      <c r="B100" s="323" t="s">
        <v>666</v>
      </c>
      <c r="C100" s="234" t="s">
        <v>667</v>
      </c>
      <c r="D100" s="234" t="s">
        <v>451</v>
      </c>
      <c r="E100" s="326" t="s">
        <v>657</v>
      </c>
      <c r="F100" s="9">
        <v>12</v>
      </c>
      <c r="G100" s="9">
        <v>10.5</v>
      </c>
      <c r="H100" s="13">
        <f t="shared" si="42"/>
        <v>11.5</v>
      </c>
      <c r="I100" s="9">
        <v>9.5</v>
      </c>
      <c r="J100" s="9">
        <v>7</v>
      </c>
      <c r="K100" s="13">
        <f t="shared" si="43"/>
        <v>8.6666666666666661</v>
      </c>
      <c r="L100" s="9">
        <v>18</v>
      </c>
      <c r="M100" s="9">
        <v>10</v>
      </c>
      <c r="N100" s="13">
        <f t="shared" si="44"/>
        <v>15.333333333333334</v>
      </c>
      <c r="O100" s="9">
        <v>12</v>
      </c>
      <c r="P100" s="13">
        <f t="shared" si="45"/>
        <v>12</v>
      </c>
      <c r="Q100" s="148">
        <v>10</v>
      </c>
      <c r="R100" s="149">
        <f t="shared" si="46"/>
        <v>10</v>
      </c>
      <c r="S100" s="151">
        <v>12</v>
      </c>
      <c r="T100" s="13">
        <f t="shared" si="47"/>
        <v>12</v>
      </c>
      <c r="U100" s="151">
        <v>10</v>
      </c>
      <c r="V100" s="16">
        <f t="shared" si="48"/>
        <v>10</v>
      </c>
      <c r="W100" s="21"/>
      <c r="X100" s="9">
        <v>8</v>
      </c>
      <c r="Y100" s="9">
        <v>10</v>
      </c>
      <c r="Z100" s="13">
        <f t="shared" si="49"/>
        <v>8.6666666666666661</v>
      </c>
      <c r="AA100" s="9">
        <v>8.5</v>
      </c>
      <c r="AB100" s="9">
        <v>9</v>
      </c>
      <c r="AC100" s="13">
        <f t="shared" si="50"/>
        <v>8.6666666666666661</v>
      </c>
      <c r="AD100" s="9">
        <v>11</v>
      </c>
      <c r="AE100" s="9">
        <v>12</v>
      </c>
      <c r="AF100" s="13">
        <f t="shared" si="51"/>
        <v>11.333333333333334</v>
      </c>
      <c r="AG100" s="9">
        <v>12</v>
      </c>
      <c r="AH100" s="13">
        <f t="shared" si="52"/>
        <v>12</v>
      </c>
      <c r="AI100" s="148">
        <v>11</v>
      </c>
      <c r="AJ100" s="13">
        <f t="shared" si="53"/>
        <v>11</v>
      </c>
      <c r="AK100" s="151">
        <v>12.5</v>
      </c>
      <c r="AL100" s="13">
        <f t="shared" si="54"/>
        <v>12.5</v>
      </c>
      <c r="AM100" s="151">
        <v>13.5</v>
      </c>
      <c r="AN100" s="172">
        <f t="shared" si="55"/>
        <v>13.5</v>
      </c>
    </row>
    <row r="101" spans="1:40" customFormat="1" ht="19.5" customHeight="1">
      <c r="A101" s="324">
        <v>157</v>
      </c>
      <c r="B101" s="323" t="s">
        <v>363</v>
      </c>
      <c r="C101" s="234" t="s">
        <v>364</v>
      </c>
      <c r="D101" s="234" t="s">
        <v>57</v>
      </c>
      <c r="E101" s="326" t="s">
        <v>657</v>
      </c>
      <c r="F101" s="9">
        <v>7</v>
      </c>
      <c r="G101" s="9">
        <v>6.5</v>
      </c>
      <c r="H101" s="13">
        <f t="shared" si="42"/>
        <v>6.833333333333333</v>
      </c>
      <c r="I101" s="9">
        <v>4</v>
      </c>
      <c r="J101" s="9">
        <v>10</v>
      </c>
      <c r="K101" s="13">
        <f t="shared" si="43"/>
        <v>6</v>
      </c>
      <c r="L101" s="9">
        <v>10.17</v>
      </c>
      <c r="M101" s="9">
        <v>10.17</v>
      </c>
      <c r="N101" s="13">
        <f t="shared" si="44"/>
        <v>10.17</v>
      </c>
      <c r="O101" s="9">
        <v>13</v>
      </c>
      <c r="P101" s="13">
        <f t="shared" si="45"/>
        <v>13</v>
      </c>
      <c r="Q101" s="148">
        <v>13</v>
      </c>
      <c r="R101" s="149">
        <f t="shared" si="46"/>
        <v>13</v>
      </c>
      <c r="S101" s="151">
        <v>12</v>
      </c>
      <c r="T101" s="13">
        <f t="shared" si="47"/>
        <v>12</v>
      </c>
      <c r="U101" s="151">
        <v>11</v>
      </c>
      <c r="V101" s="16">
        <f t="shared" si="48"/>
        <v>11</v>
      </c>
      <c r="W101" s="21"/>
      <c r="X101" s="364">
        <v>7</v>
      </c>
      <c r="Y101" s="364">
        <v>9</v>
      </c>
      <c r="Z101" s="365">
        <f t="shared" si="49"/>
        <v>7.666666666666667</v>
      </c>
      <c r="AA101" s="364">
        <v>11.5</v>
      </c>
      <c r="AB101" s="364">
        <v>11.5</v>
      </c>
      <c r="AC101" s="365">
        <f t="shared" si="50"/>
        <v>11.5</v>
      </c>
      <c r="AD101" s="364">
        <v>6.5</v>
      </c>
      <c r="AE101" s="364">
        <v>11</v>
      </c>
      <c r="AF101" s="365">
        <f t="shared" si="51"/>
        <v>8</v>
      </c>
      <c r="AG101" s="364">
        <v>10</v>
      </c>
      <c r="AH101" s="365">
        <f t="shared" si="52"/>
        <v>10</v>
      </c>
      <c r="AI101" s="366">
        <v>12.5</v>
      </c>
      <c r="AJ101" s="365">
        <f t="shared" si="53"/>
        <v>12.5</v>
      </c>
      <c r="AK101" s="367">
        <v>12.5</v>
      </c>
      <c r="AL101" s="365">
        <f t="shared" si="54"/>
        <v>12.5</v>
      </c>
      <c r="AM101" s="368">
        <v>16.5</v>
      </c>
      <c r="AN101" s="369">
        <f t="shared" si="55"/>
        <v>16.5</v>
      </c>
    </row>
    <row r="102" spans="1:40" customFormat="1" ht="19.5" customHeight="1">
      <c r="A102" s="324">
        <v>161</v>
      </c>
      <c r="B102" s="323" t="s">
        <v>365</v>
      </c>
      <c r="C102" s="234" t="s">
        <v>366</v>
      </c>
      <c r="D102" s="234" t="s">
        <v>71</v>
      </c>
      <c r="E102" s="326" t="s">
        <v>657</v>
      </c>
      <c r="F102" s="9" t="s">
        <v>963</v>
      </c>
      <c r="G102" s="9" t="s">
        <v>964</v>
      </c>
      <c r="H102" s="13" t="e">
        <f t="shared" si="42"/>
        <v>#VALUE!</v>
      </c>
      <c r="I102" s="9" t="s">
        <v>963</v>
      </c>
      <c r="J102" s="9">
        <v>6.5</v>
      </c>
      <c r="K102" s="13" t="e">
        <f t="shared" si="43"/>
        <v>#VALUE!</v>
      </c>
      <c r="L102" s="9" t="s">
        <v>963</v>
      </c>
      <c r="M102" s="9">
        <v>5</v>
      </c>
      <c r="N102" s="13" t="e">
        <f t="shared" si="44"/>
        <v>#VALUE!</v>
      </c>
      <c r="O102" s="9">
        <v>13</v>
      </c>
      <c r="P102" s="13">
        <f t="shared" si="45"/>
        <v>13</v>
      </c>
      <c r="Q102" s="148">
        <v>10</v>
      </c>
      <c r="R102" s="149">
        <f t="shared" si="46"/>
        <v>10</v>
      </c>
      <c r="S102" s="151">
        <v>10</v>
      </c>
      <c r="T102" s="13">
        <f t="shared" si="47"/>
        <v>10</v>
      </c>
      <c r="U102" s="151" t="s">
        <v>965</v>
      </c>
      <c r="V102" s="16" t="str">
        <f t="shared" si="48"/>
        <v>ABS</v>
      </c>
      <c r="W102" s="21"/>
      <c r="X102" s="364">
        <v>13.5</v>
      </c>
      <c r="Y102" s="364">
        <v>13.5</v>
      </c>
      <c r="Z102" s="365">
        <f t="shared" si="49"/>
        <v>13.5</v>
      </c>
      <c r="AA102" s="364">
        <v>11.5</v>
      </c>
      <c r="AB102" s="364">
        <v>11.5</v>
      </c>
      <c r="AC102" s="365">
        <f t="shared" si="50"/>
        <v>11.5</v>
      </c>
      <c r="AD102" s="364">
        <v>10</v>
      </c>
      <c r="AE102" s="364">
        <v>10</v>
      </c>
      <c r="AF102" s="365">
        <f t="shared" si="51"/>
        <v>10</v>
      </c>
      <c r="AG102" s="364">
        <v>14</v>
      </c>
      <c r="AH102" s="365">
        <f t="shared" si="52"/>
        <v>14</v>
      </c>
      <c r="AI102" s="366">
        <v>10</v>
      </c>
      <c r="AJ102" s="365">
        <f t="shared" si="53"/>
        <v>10</v>
      </c>
      <c r="AK102" s="367">
        <v>11.5</v>
      </c>
      <c r="AL102" s="365">
        <f t="shared" si="54"/>
        <v>11.5</v>
      </c>
      <c r="AM102" s="368">
        <v>12</v>
      </c>
      <c r="AN102" s="369">
        <f t="shared" si="55"/>
        <v>12</v>
      </c>
    </row>
    <row r="103" spans="1:40" customFormat="1" ht="19.5" customHeight="1">
      <c r="A103" s="324">
        <v>163</v>
      </c>
      <c r="B103" s="323" t="s">
        <v>677</v>
      </c>
      <c r="C103" s="234" t="s">
        <v>678</v>
      </c>
      <c r="D103" s="234" t="s">
        <v>679</v>
      </c>
      <c r="E103" s="326" t="s">
        <v>657</v>
      </c>
      <c r="F103" s="9">
        <v>15</v>
      </c>
      <c r="G103" s="9">
        <v>10</v>
      </c>
      <c r="H103" s="13">
        <f t="shared" si="42"/>
        <v>13.333333333333334</v>
      </c>
      <c r="I103" s="9">
        <v>4.5</v>
      </c>
      <c r="J103" s="9">
        <v>6.5</v>
      </c>
      <c r="K103" s="13">
        <f t="shared" si="43"/>
        <v>5.166666666666667</v>
      </c>
      <c r="L103" s="9">
        <v>4</v>
      </c>
      <c r="M103" s="9">
        <v>7</v>
      </c>
      <c r="N103" s="13">
        <f t="shared" si="44"/>
        <v>5</v>
      </c>
      <c r="O103" s="9">
        <v>5</v>
      </c>
      <c r="P103" s="13">
        <f t="shared" si="45"/>
        <v>5</v>
      </c>
      <c r="Q103" s="148">
        <v>5.5</v>
      </c>
      <c r="R103" s="149">
        <f t="shared" si="46"/>
        <v>5.5</v>
      </c>
      <c r="S103" s="151">
        <v>11.5</v>
      </c>
      <c r="T103" s="13">
        <f t="shared" si="47"/>
        <v>11.5</v>
      </c>
      <c r="U103" s="151">
        <v>6.5</v>
      </c>
      <c r="V103" s="16">
        <f t="shared" si="48"/>
        <v>6.5</v>
      </c>
      <c r="W103" s="21"/>
      <c r="X103" s="9">
        <v>8.5</v>
      </c>
      <c r="Y103" s="9">
        <v>10</v>
      </c>
      <c r="Z103" s="13">
        <f t="shared" si="49"/>
        <v>9</v>
      </c>
      <c r="AA103" s="9">
        <v>8</v>
      </c>
      <c r="AB103" s="9">
        <v>2.5</v>
      </c>
      <c r="AC103" s="13">
        <f t="shared" si="50"/>
        <v>6.166666666666667</v>
      </c>
      <c r="AD103" s="9">
        <v>11</v>
      </c>
      <c r="AE103" s="9">
        <v>7</v>
      </c>
      <c r="AF103" s="13">
        <f t="shared" si="51"/>
        <v>9.6666666666666661</v>
      </c>
      <c r="AG103" s="9">
        <v>6.5</v>
      </c>
      <c r="AH103" s="13">
        <f t="shared" si="52"/>
        <v>6.5</v>
      </c>
      <c r="AI103" s="148">
        <v>7</v>
      </c>
      <c r="AJ103" s="13">
        <f t="shared" si="53"/>
        <v>7</v>
      </c>
      <c r="AK103" s="151">
        <v>12</v>
      </c>
      <c r="AL103" s="13">
        <f t="shared" si="54"/>
        <v>12</v>
      </c>
      <c r="AM103" s="151">
        <v>13.5</v>
      </c>
      <c r="AN103" s="172">
        <f t="shared" si="55"/>
        <v>13.5</v>
      </c>
    </row>
    <row r="104" spans="1:40" customFormat="1" ht="19.5" customHeight="1">
      <c r="A104" s="324">
        <v>164</v>
      </c>
      <c r="B104" s="323" t="s">
        <v>680</v>
      </c>
      <c r="C104" s="234" t="s">
        <v>681</v>
      </c>
      <c r="D104" s="234" t="s">
        <v>58</v>
      </c>
      <c r="E104" s="326" t="s">
        <v>657</v>
      </c>
      <c r="F104" s="9">
        <v>15</v>
      </c>
      <c r="G104" s="9">
        <v>8.5</v>
      </c>
      <c r="H104" s="13">
        <f t="shared" si="42"/>
        <v>12.833333333333334</v>
      </c>
      <c r="I104" s="9">
        <v>6</v>
      </c>
      <c r="J104" s="9">
        <v>12</v>
      </c>
      <c r="K104" s="13">
        <f t="shared" si="43"/>
        <v>8</v>
      </c>
      <c r="L104" s="9">
        <v>10</v>
      </c>
      <c r="M104" s="9">
        <v>10.5</v>
      </c>
      <c r="N104" s="13">
        <f t="shared" si="44"/>
        <v>10.166666666666666</v>
      </c>
      <c r="O104" s="9">
        <v>11</v>
      </c>
      <c r="P104" s="13">
        <f t="shared" si="45"/>
        <v>11</v>
      </c>
      <c r="Q104" s="148">
        <v>4.5</v>
      </c>
      <c r="R104" s="149">
        <f t="shared" si="46"/>
        <v>4.5</v>
      </c>
      <c r="S104" s="151">
        <v>11</v>
      </c>
      <c r="T104" s="13">
        <f t="shared" si="47"/>
        <v>11</v>
      </c>
      <c r="U104" s="151">
        <v>13.5</v>
      </c>
      <c r="V104" s="16">
        <f t="shared" si="48"/>
        <v>13.5</v>
      </c>
      <c r="W104" s="21"/>
      <c r="X104" s="9">
        <v>7</v>
      </c>
      <c r="Y104" s="9">
        <v>9</v>
      </c>
      <c r="Z104" s="13">
        <f t="shared" si="49"/>
        <v>7.666666666666667</v>
      </c>
      <c r="AA104" s="9">
        <v>15</v>
      </c>
      <c r="AB104" s="9">
        <v>9.5</v>
      </c>
      <c r="AC104" s="13">
        <f t="shared" si="50"/>
        <v>13.166666666666666</v>
      </c>
      <c r="AD104" s="9">
        <v>14.5</v>
      </c>
      <c r="AE104" s="9">
        <v>9.5</v>
      </c>
      <c r="AF104" s="13">
        <f t="shared" si="51"/>
        <v>12.833333333333334</v>
      </c>
      <c r="AG104" s="9">
        <v>18</v>
      </c>
      <c r="AH104" s="13">
        <f t="shared" si="52"/>
        <v>18</v>
      </c>
      <c r="AI104" s="148">
        <v>12</v>
      </c>
      <c r="AJ104" s="13">
        <f t="shared" si="53"/>
        <v>12</v>
      </c>
      <c r="AK104" s="151">
        <v>11.5</v>
      </c>
      <c r="AL104" s="13">
        <f t="shared" si="54"/>
        <v>11.5</v>
      </c>
      <c r="AM104" s="151">
        <v>10</v>
      </c>
      <c r="AN104" s="172">
        <f t="shared" si="55"/>
        <v>10</v>
      </c>
    </row>
    <row r="105" spans="1:40" customFormat="1" ht="19.5" customHeight="1">
      <c r="A105" s="324">
        <v>165</v>
      </c>
      <c r="B105" s="323" t="s">
        <v>682</v>
      </c>
      <c r="C105" s="234" t="s">
        <v>683</v>
      </c>
      <c r="D105" s="234" t="s">
        <v>33</v>
      </c>
      <c r="E105" s="326" t="s">
        <v>657</v>
      </c>
      <c r="F105" s="370">
        <v>16</v>
      </c>
      <c r="G105" s="370">
        <v>10</v>
      </c>
      <c r="H105" s="365">
        <f t="shared" si="42"/>
        <v>14</v>
      </c>
      <c r="I105" s="370">
        <v>3.5</v>
      </c>
      <c r="J105" s="370">
        <v>12</v>
      </c>
      <c r="K105" s="365">
        <f t="shared" si="43"/>
        <v>6.333333333333333</v>
      </c>
      <c r="L105" s="370">
        <v>7</v>
      </c>
      <c r="M105" s="370">
        <v>13.5</v>
      </c>
      <c r="N105" s="365">
        <f t="shared" si="44"/>
        <v>9.1666666666666661</v>
      </c>
      <c r="O105" s="370">
        <v>13</v>
      </c>
      <c r="P105" s="365">
        <f t="shared" si="45"/>
        <v>13</v>
      </c>
      <c r="Q105" s="371">
        <v>10</v>
      </c>
      <c r="R105" s="366">
        <f t="shared" si="46"/>
        <v>10</v>
      </c>
      <c r="S105" s="368">
        <v>13.5</v>
      </c>
      <c r="T105" s="365">
        <f t="shared" si="47"/>
        <v>13.5</v>
      </c>
      <c r="U105" s="368">
        <v>10.5</v>
      </c>
      <c r="V105" s="372">
        <f t="shared" si="48"/>
        <v>10.5</v>
      </c>
      <c r="W105" s="21"/>
      <c r="X105" s="9">
        <v>10</v>
      </c>
      <c r="Y105" s="9">
        <v>11.5</v>
      </c>
      <c r="Z105" s="13">
        <f t="shared" si="49"/>
        <v>10.5</v>
      </c>
      <c r="AA105" s="9">
        <v>12.5</v>
      </c>
      <c r="AB105" s="9">
        <v>10.5</v>
      </c>
      <c r="AC105" s="13">
        <f t="shared" si="50"/>
        <v>11.833333333333334</v>
      </c>
      <c r="AD105" s="9">
        <v>9</v>
      </c>
      <c r="AE105" s="9">
        <v>12</v>
      </c>
      <c r="AF105" s="13">
        <f t="shared" si="51"/>
        <v>10</v>
      </c>
      <c r="AG105" s="9">
        <v>10.5</v>
      </c>
      <c r="AH105" s="13">
        <f t="shared" si="52"/>
        <v>10.5</v>
      </c>
      <c r="AI105" s="148">
        <v>12.5</v>
      </c>
      <c r="AJ105" s="13">
        <f t="shared" si="53"/>
        <v>12.5</v>
      </c>
      <c r="AK105" s="151">
        <v>12</v>
      </c>
      <c r="AL105" s="13">
        <f t="shared" si="54"/>
        <v>12</v>
      </c>
      <c r="AM105" s="151">
        <v>11.5</v>
      </c>
      <c r="AN105" s="172">
        <f t="shared" si="55"/>
        <v>11.5</v>
      </c>
    </row>
    <row r="106" spans="1:40" customFormat="1" ht="19.5" customHeight="1">
      <c r="A106" s="324">
        <v>167</v>
      </c>
      <c r="B106" s="323" t="s">
        <v>367</v>
      </c>
      <c r="C106" s="234" t="s">
        <v>368</v>
      </c>
      <c r="D106" s="234" t="s">
        <v>19</v>
      </c>
      <c r="E106" s="326" t="s">
        <v>657</v>
      </c>
      <c r="F106" s="9">
        <v>11.33</v>
      </c>
      <c r="G106" s="9">
        <v>11.33</v>
      </c>
      <c r="H106" s="13">
        <f t="shared" si="42"/>
        <v>11.33</v>
      </c>
      <c r="I106" s="9">
        <v>7</v>
      </c>
      <c r="J106" s="9">
        <v>9</v>
      </c>
      <c r="K106" s="13">
        <f t="shared" si="43"/>
        <v>7.666666666666667</v>
      </c>
      <c r="L106" s="9">
        <v>10.33</v>
      </c>
      <c r="M106" s="9">
        <v>10.33</v>
      </c>
      <c r="N106" s="13">
        <f t="shared" si="44"/>
        <v>10.33</v>
      </c>
      <c r="O106" s="9">
        <v>11</v>
      </c>
      <c r="P106" s="13">
        <f t="shared" si="45"/>
        <v>11</v>
      </c>
      <c r="Q106" s="148">
        <v>11.5</v>
      </c>
      <c r="R106" s="149">
        <f t="shared" si="46"/>
        <v>11.5</v>
      </c>
      <c r="S106" s="151">
        <v>10</v>
      </c>
      <c r="T106" s="13">
        <f t="shared" si="47"/>
        <v>10</v>
      </c>
      <c r="U106" s="151">
        <v>2</v>
      </c>
      <c r="V106" s="16">
        <f t="shared" si="48"/>
        <v>2</v>
      </c>
      <c r="W106" s="21"/>
      <c r="X106" s="364">
        <v>13.67</v>
      </c>
      <c r="Y106" s="364">
        <v>13.67</v>
      </c>
      <c r="Z106" s="365">
        <f t="shared" si="49"/>
        <v>13.67</v>
      </c>
      <c r="AA106" s="364">
        <v>10.5</v>
      </c>
      <c r="AB106" s="364">
        <v>10.5</v>
      </c>
      <c r="AC106" s="365">
        <f t="shared" si="50"/>
        <v>10.5</v>
      </c>
      <c r="AD106" s="364">
        <v>6.17</v>
      </c>
      <c r="AE106" s="364">
        <v>6.17</v>
      </c>
      <c r="AF106" s="365">
        <f t="shared" si="51"/>
        <v>6.169999999999999</v>
      </c>
      <c r="AG106" s="364">
        <v>13</v>
      </c>
      <c r="AH106" s="365">
        <f t="shared" si="52"/>
        <v>13</v>
      </c>
      <c r="AI106" s="366">
        <v>11</v>
      </c>
      <c r="AJ106" s="365">
        <f t="shared" si="53"/>
        <v>11</v>
      </c>
      <c r="AK106" s="367">
        <v>11.5</v>
      </c>
      <c r="AL106" s="365">
        <f t="shared" si="54"/>
        <v>11.5</v>
      </c>
      <c r="AM106" s="368">
        <v>11.5</v>
      </c>
      <c r="AN106" s="369">
        <f t="shared" si="55"/>
        <v>11.5</v>
      </c>
    </row>
    <row r="107" spans="1:40" customFormat="1" ht="19.5" customHeight="1">
      <c r="A107" s="324">
        <v>168</v>
      </c>
      <c r="B107" s="323" t="s">
        <v>686</v>
      </c>
      <c r="C107" s="234" t="s">
        <v>687</v>
      </c>
      <c r="D107" s="234" t="s">
        <v>688</v>
      </c>
      <c r="E107" s="326" t="s">
        <v>657</v>
      </c>
      <c r="F107" s="9">
        <v>4.5</v>
      </c>
      <c r="G107" s="9">
        <v>10</v>
      </c>
      <c r="H107" s="13">
        <f t="shared" si="42"/>
        <v>6.333333333333333</v>
      </c>
      <c r="I107" s="9">
        <v>4.5</v>
      </c>
      <c r="J107" s="9">
        <v>7</v>
      </c>
      <c r="K107" s="13">
        <f t="shared" si="43"/>
        <v>5.333333333333333</v>
      </c>
      <c r="L107" s="9">
        <v>5</v>
      </c>
      <c r="M107" s="9">
        <v>7</v>
      </c>
      <c r="N107" s="13">
        <f t="shared" si="44"/>
        <v>5.666666666666667</v>
      </c>
      <c r="O107" s="9">
        <v>6</v>
      </c>
      <c r="P107" s="13">
        <f t="shared" si="45"/>
        <v>6</v>
      </c>
      <c r="Q107" s="148">
        <v>6.5</v>
      </c>
      <c r="R107" s="149">
        <f t="shared" si="46"/>
        <v>6.5</v>
      </c>
      <c r="S107" s="151">
        <v>11.5</v>
      </c>
      <c r="T107" s="13">
        <f t="shared" si="47"/>
        <v>11.5</v>
      </c>
      <c r="U107" s="151">
        <v>11</v>
      </c>
      <c r="V107" s="16">
        <f t="shared" si="48"/>
        <v>11</v>
      </c>
      <c r="W107" s="21"/>
      <c r="X107" s="9">
        <v>12.5</v>
      </c>
      <c r="Y107" s="9">
        <v>9</v>
      </c>
      <c r="Z107" s="13">
        <f t="shared" si="49"/>
        <v>11.333333333333334</v>
      </c>
      <c r="AA107" s="9">
        <v>13</v>
      </c>
      <c r="AB107" s="9">
        <v>9</v>
      </c>
      <c r="AC107" s="13">
        <f t="shared" si="50"/>
        <v>11.666666666666666</v>
      </c>
      <c r="AD107" s="9">
        <v>13</v>
      </c>
      <c r="AE107" s="9">
        <v>11</v>
      </c>
      <c r="AF107" s="13">
        <f t="shared" si="51"/>
        <v>12.333333333333334</v>
      </c>
      <c r="AG107" s="9">
        <v>5</v>
      </c>
      <c r="AH107" s="13">
        <f t="shared" si="52"/>
        <v>5</v>
      </c>
      <c r="AI107" s="148">
        <v>10</v>
      </c>
      <c r="AJ107" s="13">
        <f t="shared" si="53"/>
        <v>10</v>
      </c>
      <c r="AK107" s="151">
        <v>10.5</v>
      </c>
      <c r="AL107" s="13">
        <f t="shared" si="54"/>
        <v>10.5</v>
      </c>
      <c r="AM107" s="151">
        <v>12</v>
      </c>
      <c r="AN107" s="172">
        <f t="shared" si="55"/>
        <v>12</v>
      </c>
    </row>
    <row r="108" spans="1:40" customFormat="1" ht="19.5" customHeight="1">
      <c r="A108" s="324">
        <v>169</v>
      </c>
      <c r="B108" s="323" t="s">
        <v>689</v>
      </c>
      <c r="C108" s="234" t="s">
        <v>690</v>
      </c>
      <c r="D108" s="234" t="s">
        <v>59</v>
      </c>
      <c r="E108" s="326" t="s">
        <v>691</v>
      </c>
      <c r="F108" s="9">
        <v>14</v>
      </c>
      <c r="G108" s="9">
        <v>10</v>
      </c>
      <c r="H108" s="13">
        <f t="shared" si="42"/>
        <v>12.666666666666666</v>
      </c>
      <c r="I108" s="9">
        <v>6</v>
      </c>
      <c r="J108" s="9">
        <v>10.25</v>
      </c>
      <c r="K108" s="13">
        <f t="shared" si="43"/>
        <v>7.416666666666667</v>
      </c>
      <c r="L108" s="9">
        <v>13.5</v>
      </c>
      <c r="M108" s="9">
        <v>11</v>
      </c>
      <c r="N108" s="13">
        <f t="shared" si="44"/>
        <v>12.666666666666666</v>
      </c>
      <c r="O108" s="9">
        <v>6</v>
      </c>
      <c r="P108" s="13">
        <f t="shared" si="45"/>
        <v>6</v>
      </c>
      <c r="Q108" s="148">
        <v>6</v>
      </c>
      <c r="R108" s="149">
        <f t="shared" si="46"/>
        <v>6</v>
      </c>
      <c r="S108" s="151">
        <v>12</v>
      </c>
      <c r="T108" s="13">
        <f t="shared" si="47"/>
        <v>12</v>
      </c>
      <c r="U108" s="151">
        <v>8.5</v>
      </c>
      <c r="V108" s="16">
        <f t="shared" si="48"/>
        <v>8.5</v>
      </c>
      <c r="W108" s="21"/>
      <c r="X108" s="9">
        <v>3</v>
      </c>
      <c r="Y108" s="9">
        <v>11</v>
      </c>
      <c r="Z108" s="13">
        <f t="shared" si="49"/>
        <v>5.666666666666667</v>
      </c>
      <c r="AA108" s="9">
        <v>10</v>
      </c>
      <c r="AB108" s="9">
        <v>8.5</v>
      </c>
      <c r="AC108" s="13">
        <f t="shared" si="50"/>
        <v>9.5</v>
      </c>
      <c r="AD108" s="9">
        <v>10</v>
      </c>
      <c r="AE108" s="9">
        <v>10</v>
      </c>
      <c r="AF108" s="13">
        <f t="shared" si="51"/>
        <v>10</v>
      </c>
      <c r="AG108" s="9">
        <v>8.5</v>
      </c>
      <c r="AH108" s="13">
        <f t="shared" si="52"/>
        <v>8.5</v>
      </c>
      <c r="AI108" s="148">
        <v>15</v>
      </c>
      <c r="AJ108" s="13">
        <f t="shared" si="53"/>
        <v>15</v>
      </c>
      <c r="AK108" s="151">
        <v>12</v>
      </c>
      <c r="AL108" s="13">
        <f t="shared" si="54"/>
        <v>12</v>
      </c>
      <c r="AM108" s="151">
        <v>11</v>
      </c>
      <c r="AN108" s="172">
        <f t="shared" si="55"/>
        <v>11</v>
      </c>
    </row>
    <row r="109" spans="1:40" customFormat="1" ht="19.5" customHeight="1">
      <c r="A109" s="324">
        <v>172</v>
      </c>
      <c r="B109" s="323" t="s">
        <v>369</v>
      </c>
      <c r="C109" s="234" t="s">
        <v>370</v>
      </c>
      <c r="D109" s="234" t="s">
        <v>371</v>
      </c>
      <c r="E109" s="326" t="s">
        <v>691</v>
      </c>
      <c r="F109" s="9">
        <v>10</v>
      </c>
      <c r="G109" s="9">
        <v>10</v>
      </c>
      <c r="H109" s="13">
        <f t="shared" si="42"/>
        <v>10</v>
      </c>
      <c r="I109" s="9">
        <v>9</v>
      </c>
      <c r="J109" s="9">
        <v>12</v>
      </c>
      <c r="K109" s="13">
        <f t="shared" si="43"/>
        <v>10</v>
      </c>
      <c r="L109" s="9">
        <v>11.33</v>
      </c>
      <c r="M109" s="9">
        <v>11.33</v>
      </c>
      <c r="N109" s="13">
        <f t="shared" si="44"/>
        <v>11.33</v>
      </c>
      <c r="O109" s="9">
        <v>10</v>
      </c>
      <c r="P109" s="13">
        <f t="shared" si="45"/>
        <v>10</v>
      </c>
      <c r="Q109" s="148">
        <v>12.5</v>
      </c>
      <c r="R109" s="149">
        <f t="shared" si="46"/>
        <v>12.5</v>
      </c>
      <c r="S109" s="151">
        <v>10</v>
      </c>
      <c r="T109" s="13">
        <f t="shared" si="47"/>
        <v>10</v>
      </c>
      <c r="U109" s="151">
        <v>14</v>
      </c>
      <c r="V109" s="16">
        <f t="shared" si="48"/>
        <v>14</v>
      </c>
      <c r="W109" s="21"/>
      <c r="X109" s="364">
        <v>11.67</v>
      </c>
      <c r="Y109" s="364">
        <v>11.67</v>
      </c>
      <c r="Z109" s="365">
        <f t="shared" si="49"/>
        <v>11.67</v>
      </c>
      <c r="AA109" s="364">
        <v>10.5</v>
      </c>
      <c r="AB109" s="364">
        <v>10.5</v>
      </c>
      <c r="AC109" s="365">
        <f t="shared" si="50"/>
        <v>10.5</v>
      </c>
      <c r="AD109" s="364">
        <v>11.5</v>
      </c>
      <c r="AE109" s="364">
        <v>11.5</v>
      </c>
      <c r="AF109" s="365">
        <f t="shared" si="51"/>
        <v>11.5</v>
      </c>
      <c r="AG109" s="364">
        <v>11.5</v>
      </c>
      <c r="AH109" s="365">
        <f t="shared" si="52"/>
        <v>11.5</v>
      </c>
      <c r="AI109" s="366">
        <v>14</v>
      </c>
      <c r="AJ109" s="365">
        <f t="shared" si="53"/>
        <v>14</v>
      </c>
      <c r="AK109" s="367">
        <v>10</v>
      </c>
      <c r="AL109" s="365">
        <f t="shared" si="54"/>
        <v>10</v>
      </c>
      <c r="AM109" s="368">
        <v>14</v>
      </c>
      <c r="AN109" s="369">
        <f t="shared" si="55"/>
        <v>14</v>
      </c>
    </row>
    <row r="110" spans="1:40" customFormat="1" ht="19.5" customHeight="1">
      <c r="A110" s="324">
        <v>174</v>
      </c>
      <c r="B110" s="323" t="s">
        <v>697</v>
      </c>
      <c r="C110" s="234" t="s">
        <v>373</v>
      </c>
      <c r="D110" s="234" t="s">
        <v>37</v>
      </c>
      <c r="E110" s="326" t="s">
        <v>691</v>
      </c>
      <c r="F110" s="370">
        <v>13</v>
      </c>
      <c r="G110" s="370">
        <v>13.5</v>
      </c>
      <c r="H110" s="365">
        <f t="shared" si="42"/>
        <v>13.166666666666666</v>
      </c>
      <c r="I110" s="370">
        <v>13</v>
      </c>
      <c r="J110" s="370">
        <v>12.5</v>
      </c>
      <c r="K110" s="365">
        <f t="shared" si="43"/>
        <v>12.833333333333334</v>
      </c>
      <c r="L110" s="370">
        <v>7</v>
      </c>
      <c r="M110" s="370">
        <v>11.5</v>
      </c>
      <c r="N110" s="365">
        <f t="shared" si="44"/>
        <v>8.5</v>
      </c>
      <c r="O110" s="370">
        <v>8.5</v>
      </c>
      <c r="P110" s="365">
        <f t="shared" si="45"/>
        <v>8.5</v>
      </c>
      <c r="Q110" s="371">
        <v>10</v>
      </c>
      <c r="R110" s="366">
        <f t="shared" si="46"/>
        <v>10</v>
      </c>
      <c r="S110" s="368">
        <v>12.5</v>
      </c>
      <c r="T110" s="365">
        <f t="shared" si="47"/>
        <v>12.5</v>
      </c>
      <c r="U110" s="368">
        <v>10</v>
      </c>
      <c r="V110" s="372">
        <f t="shared" si="48"/>
        <v>10</v>
      </c>
      <c r="W110" s="21"/>
      <c r="X110" s="9">
        <v>6</v>
      </c>
      <c r="Y110" s="9">
        <v>13.5</v>
      </c>
      <c r="Z110" s="13">
        <f t="shared" si="49"/>
        <v>8.5</v>
      </c>
      <c r="AA110" s="9">
        <v>9</v>
      </c>
      <c r="AB110" s="9">
        <v>11.5</v>
      </c>
      <c r="AC110" s="13">
        <f t="shared" si="50"/>
        <v>9.8333333333333339</v>
      </c>
      <c r="AD110" s="9">
        <v>11</v>
      </c>
      <c r="AE110" s="9">
        <v>15</v>
      </c>
      <c r="AF110" s="13">
        <f t="shared" si="51"/>
        <v>12.333333333333334</v>
      </c>
      <c r="AG110" s="9">
        <v>6.5</v>
      </c>
      <c r="AH110" s="13">
        <f t="shared" si="52"/>
        <v>6.5</v>
      </c>
      <c r="AI110" s="148">
        <v>10</v>
      </c>
      <c r="AJ110" s="13">
        <f t="shared" si="53"/>
        <v>10</v>
      </c>
      <c r="AK110" s="151">
        <v>10</v>
      </c>
      <c r="AL110" s="13">
        <f t="shared" si="54"/>
        <v>10</v>
      </c>
      <c r="AM110" s="151">
        <v>13</v>
      </c>
      <c r="AN110" s="172">
        <f t="shared" si="55"/>
        <v>13</v>
      </c>
    </row>
    <row r="111" spans="1:40" customFormat="1" ht="19.5" customHeight="1">
      <c r="A111" s="324">
        <v>177</v>
      </c>
      <c r="B111" s="323" t="s">
        <v>374</v>
      </c>
      <c r="C111" s="234" t="s">
        <v>375</v>
      </c>
      <c r="D111" s="234" t="s">
        <v>376</v>
      </c>
      <c r="E111" s="326" t="s">
        <v>691</v>
      </c>
      <c r="F111" s="9">
        <v>10</v>
      </c>
      <c r="G111" s="9">
        <v>10</v>
      </c>
      <c r="H111" s="13">
        <f t="shared" si="42"/>
        <v>10</v>
      </c>
      <c r="I111" s="9">
        <v>11</v>
      </c>
      <c r="J111" s="9">
        <v>12</v>
      </c>
      <c r="K111" s="13">
        <f t="shared" si="43"/>
        <v>11.333333333333334</v>
      </c>
      <c r="L111" s="9">
        <v>10</v>
      </c>
      <c r="M111" s="9">
        <v>12</v>
      </c>
      <c r="N111" s="13">
        <f t="shared" si="44"/>
        <v>10.666666666666666</v>
      </c>
      <c r="O111" s="9">
        <v>6</v>
      </c>
      <c r="P111" s="13">
        <f t="shared" si="45"/>
        <v>6</v>
      </c>
      <c r="Q111" s="148">
        <v>11</v>
      </c>
      <c r="R111" s="149">
        <f t="shared" si="46"/>
        <v>11</v>
      </c>
      <c r="S111" s="151">
        <v>11</v>
      </c>
      <c r="T111" s="13">
        <f t="shared" si="47"/>
        <v>11</v>
      </c>
      <c r="U111" s="151">
        <v>10</v>
      </c>
      <c r="V111" s="16">
        <f t="shared" si="48"/>
        <v>10</v>
      </c>
      <c r="W111" s="21"/>
      <c r="X111" s="364">
        <v>13</v>
      </c>
      <c r="Y111" s="364">
        <v>13</v>
      </c>
      <c r="Z111" s="365">
        <f t="shared" si="49"/>
        <v>13</v>
      </c>
      <c r="AA111" s="364">
        <v>10.67</v>
      </c>
      <c r="AB111" s="364">
        <v>10.67</v>
      </c>
      <c r="AC111" s="365">
        <f t="shared" si="50"/>
        <v>10.67</v>
      </c>
      <c r="AD111" s="364">
        <v>8.67</v>
      </c>
      <c r="AE111" s="364">
        <v>8.67</v>
      </c>
      <c r="AF111" s="365">
        <f t="shared" si="51"/>
        <v>8.67</v>
      </c>
      <c r="AG111" s="364">
        <v>10</v>
      </c>
      <c r="AH111" s="365">
        <f t="shared" si="52"/>
        <v>10</v>
      </c>
      <c r="AI111" s="366">
        <v>12.5</v>
      </c>
      <c r="AJ111" s="365">
        <f t="shared" si="53"/>
        <v>12.5</v>
      </c>
      <c r="AK111" s="367">
        <v>10</v>
      </c>
      <c r="AL111" s="365">
        <f t="shared" si="54"/>
        <v>10</v>
      </c>
      <c r="AM111" s="368">
        <v>14</v>
      </c>
      <c r="AN111" s="369">
        <f t="shared" si="55"/>
        <v>14</v>
      </c>
    </row>
    <row r="112" spans="1:40" customFormat="1" ht="19.5" customHeight="1">
      <c r="A112" s="324">
        <v>178</v>
      </c>
      <c r="B112" s="323" t="s">
        <v>703</v>
      </c>
      <c r="C112" s="234" t="s">
        <v>704</v>
      </c>
      <c r="D112" s="234" t="s">
        <v>279</v>
      </c>
      <c r="E112" s="326" t="s">
        <v>691</v>
      </c>
      <c r="F112" s="9">
        <v>8</v>
      </c>
      <c r="G112" s="9">
        <v>10</v>
      </c>
      <c r="H112" s="13">
        <f t="shared" si="42"/>
        <v>8.6666666666666661</v>
      </c>
      <c r="I112" s="9">
        <v>4.5</v>
      </c>
      <c r="J112" s="9">
        <v>12.5</v>
      </c>
      <c r="K112" s="13">
        <f t="shared" si="43"/>
        <v>7.166666666666667</v>
      </c>
      <c r="L112" s="9">
        <v>10</v>
      </c>
      <c r="M112" s="9">
        <v>11</v>
      </c>
      <c r="N112" s="13">
        <f t="shared" si="44"/>
        <v>10.333333333333334</v>
      </c>
      <c r="O112" s="9">
        <v>11.5</v>
      </c>
      <c r="P112" s="13">
        <f t="shared" si="45"/>
        <v>11.5</v>
      </c>
      <c r="Q112" s="148">
        <v>10.5</v>
      </c>
      <c r="R112" s="149">
        <f t="shared" si="46"/>
        <v>10.5</v>
      </c>
      <c r="S112" s="151">
        <v>12</v>
      </c>
      <c r="T112" s="13">
        <f t="shared" si="47"/>
        <v>12</v>
      </c>
      <c r="U112" s="151">
        <v>2</v>
      </c>
      <c r="V112" s="16">
        <f t="shared" si="48"/>
        <v>2</v>
      </c>
      <c r="W112" s="21"/>
      <c r="X112" s="9">
        <v>5</v>
      </c>
      <c r="Y112" s="9">
        <v>13.5</v>
      </c>
      <c r="Z112" s="13">
        <f t="shared" si="49"/>
        <v>7.833333333333333</v>
      </c>
      <c r="AA112" s="9">
        <v>10</v>
      </c>
      <c r="AB112" s="9">
        <v>10</v>
      </c>
      <c r="AC112" s="13">
        <f t="shared" si="50"/>
        <v>10</v>
      </c>
      <c r="AD112" s="9">
        <v>7.5</v>
      </c>
      <c r="AE112" s="9">
        <v>11</v>
      </c>
      <c r="AF112" s="13">
        <f t="shared" si="51"/>
        <v>8.6666666666666661</v>
      </c>
      <c r="AG112" s="9">
        <v>5.5</v>
      </c>
      <c r="AH112" s="13">
        <f t="shared" si="52"/>
        <v>5.5</v>
      </c>
      <c r="AI112" s="148">
        <v>6</v>
      </c>
      <c r="AJ112" s="13">
        <f t="shared" si="53"/>
        <v>6</v>
      </c>
      <c r="AK112" s="151">
        <v>11.5</v>
      </c>
      <c r="AL112" s="13">
        <f t="shared" si="54"/>
        <v>11.5</v>
      </c>
      <c r="AM112" s="151">
        <v>13</v>
      </c>
      <c r="AN112" s="172">
        <f t="shared" si="55"/>
        <v>13</v>
      </c>
    </row>
    <row r="113" spans="1:40" customFormat="1" ht="19.5" customHeight="1">
      <c r="A113" s="324">
        <v>181</v>
      </c>
      <c r="B113" s="323" t="s">
        <v>707</v>
      </c>
      <c r="C113" s="234" t="s">
        <v>708</v>
      </c>
      <c r="D113" s="234" t="s">
        <v>709</v>
      </c>
      <c r="E113" s="326" t="s">
        <v>691</v>
      </c>
      <c r="F113" s="9">
        <v>13</v>
      </c>
      <c r="G113" s="9">
        <v>9</v>
      </c>
      <c r="H113" s="13">
        <f t="shared" si="42"/>
        <v>11.666666666666666</v>
      </c>
      <c r="I113" s="9">
        <v>7</v>
      </c>
      <c r="J113" s="9">
        <v>9.5</v>
      </c>
      <c r="K113" s="13">
        <f t="shared" si="43"/>
        <v>7.833333333333333</v>
      </c>
      <c r="L113" s="9">
        <v>10</v>
      </c>
      <c r="M113" s="9">
        <v>12.5</v>
      </c>
      <c r="N113" s="13">
        <f t="shared" si="44"/>
        <v>10.833333333333334</v>
      </c>
      <c r="O113" s="9">
        <v>10</v>
      </c>
      <c r="P113" s="13">
        <f t="shared" si="45"/>
        <v>10</v>
      </c>
      <c r="Q113" s="148">
        <v>5.5</v>
      </c>
      <c r="R113" s="149">
        <f t="shared" si="46"/>
        <v>5.5</v>
      </c>
      <c r="S113" s="151">
        <v>12.5</v>
      </c>
      <c r="T113" s="13">
        <f t="shared" si="47"/>
        <v>12.5</v>
      </c>
      <c r="U113" s="151">
        <v>7.5</v>
      </c>
      <c r="V113" s="16">
        <f t="shared" si="48"/>
        <v>7.5</v>
      </c>
      <c r="W113" s="21"/>
      <c r="X113" s="9">
        <v>5</v>
      </c>
      <c r="Y113" s="9">
        <v>9</v>
      </c>
      <c r="Z113" s="13">
        <f t="shared" si="49"/>
        <v>6.333333333333333</v>
      </c>
      <c r="AA113" s="9">
        <v>8</v>
      </c>
      <c r="AB113" s="9">
        <v>10</v>
      </c>
      <c r="AC113" s="13">
        <f t="shared" si="50"/>
        <v>8.6666666666666661</v>
      </c>
      <c r="AD113" s="9">
        <v>10.5</v>
      </c>
      <c r="AE113" s="9">
        <v>10</v>
      </c>
      <c r="AF113" s="13">
        <f t="shared" si="51"/>
        <v>10.333333333333334</v>
      </c>
      <c r="AG113" s="9">
        <v>7</v>
      </c>
      <c r="AH113" s="13">
        <f t="shared" si="52"/>
        <v>7</v>
      </c>
      <c r="AI113" s="148">
        <v>7</v>
      </c>
      <c r="AJ113" s="13">
        <f t="shared" si="53"/>
        <v>7</v>
      </c>
      <c r="AK113" s="151">
        <v>11</v>
      </c>
      <c r="AL113" s="13">
        <f t="shared" si="54"/>
        <v>11</v>
      </c>
      <c r="AM113" s="151">
        <v>10</v>
      </c>
      <c r="AN113" s="172">
        <f t="shared" si="55"/>
        <v>10</v>
      </c>
    </row>
    <row r="114" spans="1:40" customFormat="1" ht="19.5" customHeight="1">
      <c r="A114" s="324">
        <v>182</v>
      </c>
      <c r="B114" s="323" t="s">
        <v>710</v>
      </c>
      <c r="C114" s="234" t="s">
        <v>711</v>
      </c>
      <c r="D114" s="234" t="s">
        <v>712</v>
      </c>
      <c r="E114" s="326" t="s">
        <v>691</v>
      </c>
      <c r="F114" s="9">
        <v>10</v>
      </c>
      <c r="G114" s="9">
        <v>12.5</v>
      </c>
      <c r="H114" s="13">
        <f t="shared" si="42"/>
        <v>10.833333333333334</v>
      </c>
      <c r="I114" s="9">
        <v>9</v>
      </c>
      <c r="J114" s="9">
        <v>10.5</v>
      </c>
      <c r="K114" s="13">
        <f t="shared" si="43"/>
        <v>9.5</v>
      </c>
      <c r="L114" s="9">
        <v>10</v>
      </c>
      <c r="M114" s="9">
        <v>12.5</v>
      </c>
      <c r="N114" s="13">
        <f t="shared" si="44"/>
        <v>10.833333333333334</v>
      </c>
      <c r="O114" s="9">
        <v>11.5</v>
      </c>
      <c r="P114" s="13">
        <f t="shared" si="45"/>
        <v>11.5</v>
      </c>
      <c r="Q114" s="148">
        <v>5</v>
      </c>
      <c r="R114" s="149">
        <f t="shared" si="46"/>
        <v>5</v>
      </c>
      <c r="S114" s="151">
        <v>13</v>
      </c>
      <c r="T114" s="13">
        <f t="shared" si="47"/>
        <v>13</v>
      </c>
      <c r="U114" s="151">
        <v>10</v>
      </c>
      <c r="V114" s="16">
        <f t="shared" si="48"/>
        <v>10</v>
      </c>
      <c r="W114" s="21"/>
      <c r="X114" s="9">
        <v>6</v>
      </c>
      <c r="Y114" s="9">
        <v>10</v>
      </c>
      <c r="Z114" s="13">
        <f t="shared" si="49"/>
        <v>7.333333333333333</v>
      </c>
      <c r="AA114" s="9">
        <v>8</v>
      </c>
      <c r="AB114" s="9">
        <v>9.5</v>
      </c>
      <c r="AC114" s="13">
        <f t="shared" si="50"/>
        <v>8.5</v>
      </c>
      <c r="AD114" s="9">
        <v>9.5</v>
      </c>
      <c r="AE114" s="9">
        <v>10</v>
      </c>
      <c r="AF114" s="13">
        <f t="shared" si="51"/>
        <v>9.6666666666666661</v>
      </c>
      <c r="AG114" s="9">
        <v>10.5</v>
      </c>
      <c r="AH114" s="13">
        <f t="shared" si="52"/>
        <v>10.5</v>
      </c>
      <c r="AI114" s="148">
        <v>7</v>
      </c>
      <c r="AJ114" s="13">
        <f t="shared" si="53"/>
        <v>7</v>
      </c>
      <c r="AK114" s="151">
        <v>11</v>
      </c>
      <c r="AL114" s="13">
        <f t="shared" si="54"/>
        <v>11</v>
      </c>
      <c r="AM114" s="151">
        <v>10</v>
      </c>
      <c r="AN114" s="172">
        <f t="shared" si="55"/>
        <v>10</v>
      </c>
    </row>
    <row r="115" spans="1:40" customFormat="1" ht="19.5" customHeight="1">
      <c r="A115" s="324">
        <v>183</v>
      </c>
      <c r="B115" s="323" t="s">
        <v>713</v>
      </c>
      <c r="C115" s="234" t="s">
        <v>714</v>
      </c>
      <c r="D115" s="234" t="s">
        <v>715</v>
      </c>
      <c r="E115" s="326" t="s">
        <v>691</v>
      </c>
      <c r="F115" s="370">
        <v>15</v>
      </c>
      <c r="G115" s="370">
        <v>10.5</v>
      </c>
      <c r="H115" s="365">
        <f t="shared" si="42"/>
        <v>13.5</v>
      </c>
      <c r="I115" s="370">
        <v>8</v>
      </c>
      <c r="J115" s="370">
        <v>14</v>
      </c>
      <c r="K115" s="365">
        <f t="shared" si="43"/>
        <v>10</v>
      </c>
      <c r="L115" s="370">
        <v>10.5</v>
      </c>
      <c r="M115" s="370">
        <v>11</v>
      </c>
      <c r="N115" s="365">
        <f t="shared" si="44"/>
        <v>10.666666666666666</v>
      </c>
      <c r="O115" s="370">
        <v>8</v>
      </c>
      <c r="P115" s="365">
        <f t="shared" si="45"/>
        <v>8</v>
      </c>
      <c r="Q115" s="371">
        <v>11.5</v>
      </c>
      <c r="R115" s="366">
        <f t="shared" si="46"/>
        <v>11.5</v>
      </c>
      <c r="S115" s="368">
        <v>12.5</v>
      </c>
      <c r="T115" s="365">
        <f t="shared" si="47"/>
        <v>12.5</v>
      </c>
      <c r="U115" s="368">
        <v>13.5</v>
      </c>
      <c r="V115" s="372">
        <f t="shared" si="48"/>
        <v>13.5</v>
      </c>
      <c r="W115" s="21"/>
      <c r="X115" s="9">
        <v>7</v>
      </c>
      <c r="Y115" s="9">
        <v>12</v>
      </c>
      <c r="Z115" s="13">
        <f t="shared" si="49"/>
        <v>8.6666666666666661</v>
      </c>
      <c r="AA115" s="9">
        <v>10</v>
      </c>
      <c r="AB115" s="9">
        <v>12</v>
      </c>
      <c r="AC115" s="13">
        <f t="shared" si="50"/>
        <v>10.666666666666666</v>
      </c>
      <c r="AD115" s="9">
        <v>9.5</v>
      </c>
      <c r="AE115" s="9">
        <v>14</v>
      </c>
      <c r="AF115" s="13">
        <f t="shared" si="51"/>
        <v>11</v>
      </c>
      <c r="AG115" s="9">
        <v>13</v>
      </c>
      <c r="AH115" s="13">
        <f t="shared" si="52"/>
        <v>13</v>
      </c>
      <c r="AI115" s="148">
        <v>15</v>
      </c>
      <c r="AJ115" s="13">
        <f t="shared" si="53"/>
        <v>15</v>
      </c>
      <c r="AK115" s="151">
        <v>13.5</v>
      </c>
      <c r="AL115" s="13">
        <f t="shared" si="54"/>
        <v>13.5</v>
      </c>
      <c r="AM115" s="151">
        <v>13</v>
      </c>
      <c r="AN115" s="172">
        <f t="shared" si="55"/>
        <v>13</v>
      </c>
    </row>
    <row r="116" spans="1:40" customFormat="1" ht="19.5" customHeight="1">
      <c r="A116" s="324">
        <v>185</v>
      </c>
      <c r="B116" s="323" t="s">
        <v>719</v>
      </c>
      <c r="C116" s="234" t="s">
        <v>717</v>
      </c>
      <c r="D116" s="234" t="s">
        <v>425</v>
      </c>
      <c r="E116" s="326" t="s">
        <v>691</v>
      </c>
      <c r="F116" s="9">
        <v>11</v>
      </c>
      <c r="G116" s="9">
        <v>13</v>
      </c>
      <c r="H116" s="13">
        <f t="shared" si="42"/>
        <v>11.666666666666666</v>
      </c>
      <c r="I116" s="9">
        <v>4</v>
      </c>
      <c r="J116" s="9">
        <v>10.25</v>
      </c>
      <c r="K116" s="13">
        <f t="shared" si="43"/>
        <v>6.083333333333333</v>
      </c>
      <c r="L116" s="9">
        <v>8</v>
      </c>
      <c r="M116" s="9">
        <v>11</v>
      </c>
      <c r="N116" s="13">
        <f t="shared" si="44"/>
        <v>9</v>
      </c>
      <c r="O116" s="9">
        <v>6</v>
      </c>
      <c r="P116" s="13">
        <f t="shared" si="45"/>
        <v>6</v>
      </c>
      <c r="Q116" s="148">
        <v>7</v>
      </c>
      <c r="R116" s="149">
        <f t="shared" si="46"/>
        <v>7</v>
      </c>
      <c r="S116" s="151">
        <v>12.5</v>
      </c>
      <c r="T116" s="13">
        <f t="shared" si="47"/>
        <v>12.5</v>
      </c>
      <c r="U116" s="151">
        <v>3</v>
      </c>
      <c r="V116" s="16">
        <f t="shared" si="48"/>
        <v>3</v>
      </c>
      <c r="W116" s="21"/>
      <c r="X116" s="9">
        <v>6</v>
      </c>
      <c r="Y116" s="9">
        <v>11.5</v>
      </c>
      <c r="Z116" s="13">
        <f t="shared" si="49"/>
        <v>7.833333333333333</v>
      </c>
      <c r="AA116" s="9">
        <v>8</v>
      </c>
      <c r="AB116" s="9">
        <v>9</v>
      </c>
      <c r="AC116" s="13">
        <f t="shared" si="50"/>
        <v>8.3333333333333339</v>
      </c>
      <c r="AD116" s="9">
        <v>10</v>
      </c>
      <c r="AE116" s="9">
        <v>12.5</v>
      </c>
      <c r="AF116" s="13">
        <f t="shared" si="51"/>
        <v>10.833333333333334</v>
      </c>
      <c r="AG116" s="9">
        <v>11.5</v>
      </c>
      <c r="AH116" s="13">
        <f t="shared" si="52"/>
        <v>11.5</v>
      </c>
      <c r="AI116" s="148">
        <v>10</v>
      </c>
      <c r="AJ116" s="13">
        <f t="shared" si="53"/>
        <v>10</v>
      </c>
      <c r="AK116" s="151">
        <v>9</v>
      </c>
      <c r="AL116" s="13">
        <f t="shared" si="54"/>
        <v>9</v>
      </c>
      <c r="AM116" s="151">
        <v>11</v>
      </c>
      <c r="AN116" s="172">
        <f t="shared" si="55"/>
        <v>11</v>
      </c>
    </row>
    <row r="117" spans="1:40" customFormat="1" ht="19.5" customHeight="1">
      <c r="A117" s="324">
        <v>187</v>
      </c>
      <c r="B117" s="323" t="s">
        <v>721</v>
      </c>
      <c r="C117" s="234" t="s">
        <v>86</v>
      </c>
      <c r="D117" s="234" t="s">
        <v>722</v>
      </c>
      <c r="E117" s="326" t="s">
        <v>691</v>
      </c>
      <c r="F117" s="370">
        <v>16</v>
      </c>
      <c r="G117" s="370">
        <v>12.5</v>
      </c>
      <c r="H117" s="365">
        <f t="shared" si="42"/>
        <v>14.833333333333334</v>
      </c>
      <c r="I117" s="370">
        <v>3.5</v>
      </c>
      <c r="J117" s="370">
        <v>14.5</v>
      </c>
      <c r="K117" s="365">
        <f t="shared" si="43"/>
        <v>7.166666666666667</v>
      </c>
      <c r="L117" s="370">
        <v>10</v>
      </c>
      <c r="M117" s="370">
        <v>13</v>
      </c>
      <c r="N117" s="365">
        <f t="shared" si="44"/>
        <v>11</v>
      </c>
      <c r="O117" s="370">
        <v>10</v>
      </c>
      <c r="P117" s="365">
        <f t="shared" si="45"/>
        <v>10</v>
      </c>
      <c r="Q117" s="371">
        <v>10</v>
      </c>
      <c r="R117" s="366">
        <f t="shared" si="46"/>
        <v>10</v>
      </c>
      <c r="S117" s="368">
        <v>12.5</v>
      </c>
      <c r="T117" s="365">
        <f t="shared" si="47"/>
        <v>12.5</v>
      </c>
      <c r="U117" s="368">
        <v>3.5</v>
      </c>
      <c r="V117" s="372">
        <f t="shared" si="48"/>
        <v>3.5</v>
      </c>
      <c r="W117" s="21"/>
      <c r="X117" s="9">
        <v>7</v>
      </c>
      <c r="Y117" s="9">
        <v>13</v>
      </c>
      <c r="Z117" s="13">
        <f t="shared" si="49"/>
        <v>9</v>
      </c>
      <c r="AA117" s="9">
        <v>13</v>
      </c>
      <c r="AB117" s="9">
        <v>13</v>
      </c>
      <c r="AC117" s="13">
        <f t="shared" si="50"/>
        <v>13</v>
      </c>
      <c r="AD117" s="9">
        <v>9.5</v>
      </c>
      <c r="AE117" s="9">
        <v>16</v>
      </c>
      <c r="AF117" s="13">
        <f t="shared" si="51"/>
        <v>11.666666666666666</v>
      </c>
      <c r="AG117" s="9">
        <v>12.5</v>
      </c>
      <c r="AH117" s="13">
        <f t="shared" si="52"/>
        <v>12.5</v>
      </c>
      <c r="AI117" s="148">
        <v>12</v>
      </c>
      <c r="AJ117" s="13">
        <f t="shared" si="53"/>
        <v>12</v>
      </c>
      <c r="AK117" s="151">
        <v>14.5</v>
      </c>
      <c r="AL117" s="13">
        <f t="shared" si="54"/>
        <v>14.5</v>
      </c>
      <c r="AM117" s="151">
        <v>12</v>
      </c>
      <c r="AN117" s="172">
        <f t="shared" si="55"/>
        <v>12</v>
      </c>
    </row>
    <row r="118" spans="1:40" customFormat="1" ht="19.5" customHeight="1">
      <c r="A118" s="324">
        <v>189</v>
      </c>
      <c r="B118" s="323" t="s">
        <v>725</v>
      </c>
      <c r="C118" s="234" t="s">
        <v>724</v>
      </c>
      <c r="D118" s="234" t="s">
        <v>270</v>
      </c>
      <c r="E118" s="326" t="s">
        <v>691</v>
      </c>
      <c r="F118" s="9">
        <v>13</v>
      </c>
      <c r="G118" s="9">
        <v>12</v>
      </c>
      <c r="H118" s="13">
        <f t="shared" si="42"/>
        <v>12.666666666666666</v>
      </c>
      <c r="I118" s="9">
        <v>7.5</v>
      </c>
      <c r="J118" s="9">
        <v>11</v>
      </c>
      <c r="K118" s="13">
        <f t="shared" si="43"/>
        <v>8.6666666666666661</v>
      </c>
      <c r="L118" s="9">
        <v>11</v>
      </c>
      <c r="M118" s="9">
        <v>11</v>
      </c>
      <c r="N118" s="13">
        <f t="shared" si="44"/>
        <v>11</v>
      </c>
      <c r="O118" s="9">
        <v>6</v>
      </c>
      <c r="P118" s="13">
        <f t="shared" si="45"/>
        <v>6</v>
      </c>
      <c r="Q118" s="148">
        <v>7</v>
      </c>
      <c r="R118" s="149">
        <f t="shared" si="46"/>
        <v>7</v>
      </c>
      <c r="S118" s="151">
        <v>11</v>
      </c>
      <c r="T118" s="13">
        <f t="shared" si="47"/>
        <v>11</v>
      </c>
      <c r="U118" s="151">
        <v>12</v>
      </c>
      <c r="V118" s="16">
        <f t="shared" si="48"/>
        <v>12</v>
      </c>
      <c r="W118" s="21"/>
      <c r="X118" s="364">
        <v>5.5</v>
      </c>
      <c r="Y118" s="364">
        <v>13.5</v>
      </c>
      <c r="Z118" s="365">
        <f t="shared" si="49"/>
        <v>8.1666666666666661</v>
      </c>
      <c r="AA118" s="364">
        <v>10.5</v>
      </c>
      <c r="AB118" s="364">
        <v>10</v>
      </c>
      <c r="AC118" s="365">
        <f t="shared" si="50"/>
        <v>10.333333333333334</v>
      </c>
      <c r="AD118" s="364">
        <v>9.5</v>
      </c>
      <c r="AE118" s="364">
        <v>11</v>
      </c>
      <c r="AF118" s="365">
        <f t="shared" si="51"/>
        <v>10</v>
      </c>
      <c r="AG118" s="364">
        <v>7.5</v>
      </c>
      <c r="AH118" s="365">
        <f t="shared" si="52"/>
        <v>7.5</v>
      </c>
      <c r="AI118" s="366">
        <v>12</v>
      </c>
      <c r="AJ118" s="365">
        <f t="shared" si="53"/>
        <v>12</v>
      </c>
      <c r="AK118" s="367">
        <v>11.5</v>
      </c>
      <c r="AL118" s="365">
        <f t="shared" si="54"/>
        <v>11.5</v>
      </c>
      <c r="AM118" s="368">
        <v>12</v>
      </c>
      <c r="AN118" s="369">
        <f t="shared" si="55"/>
        <v>12</v>
      </c>
    </row>
    <row r="119" spans="1:40" customFormat="1" ht="19.5" customHeight="1">
      <c r="A119" s="324">
        <v>192</v>
      </c>
      <c r="B119" s="323" t="s">
        <v>729</v>
      </c>
      <c r="C119" s="234" t="s">
        <v>730</v>
      </c>
      <c r="D119" s="234" t="s">
        <v>85</v>
      </c>
      <c r="E119" s="326" t="s">
        <v>691</v>
      </c>
      <c r="F119" s="9">
        <v>13</v>
      </c>
      <c r="G119" s="9">
        <v>11</v>
      </c>
      <c r="H119" s="13">
        <f t="shared" si="42"/>
        <v>12.333333333333334</v>
      </c>
      <c r="I119" s="9">
        <v>10</v>
      </c>
      <c r="J119" s="9">
        <v>9</v>
      </c>
      <c r="K119" s="13">
        <f t="shared" si="43"/>
        <v>9.6666666666666661</v>
      </c>
      <c r="L119" s="9">
        <v>12</v>
      </c>
      <c r="M119" s="9">
        <v>10</v>
      </c>
      <c r="N119" s="13">
        <f t="shared" si="44"/>
        <v>11.333333333333334</v>
      </c>
      <c r="O119" s="9">
        <v>12.5</v>
      </c>
      <c r="P119" s="13">
        <f t="shared" si="45"/>
        <v>12.5</v>
      </c>
      <c r="Q119" s="148">
        <v>10</v>
      </c>
      <c r="R119" s="149">
        <f t="shared" si="46"/>
        <v>10</v>
      </c>
      <c r="S119" s="151">
        <v>11</v>
      </c>
      <c r="T119" s="13">
        <f t="shared" si="47"/>
        <v>11</v>
      </c>
      <c r="U119" s="151">
        <v>16</v>
      </c>
      <c r="V119" s="16">
        <f t="shared" si="48"/>
        <v>16</v>
      </c>
      <c r="W119" s="21"/>
      <c r="X119" s="9">
        <v>6</v>
      </c>
      <c r="Y119" s="9">
        <v>10.5</v>
      </c>
      <c r="Z119" s="13">
        <f t="shared" si="49"/>
        <v>7.5</v>
      </c>
      <c r="AA119" s="9">
        <v>10.5</v>
      </c>
      <c r="AB119" s="9">
        <v>10.5</v>
      </c>
      <c r="AC119" s="13">
        <f t="shared" si="50"/>
        <v>10.5</v>
      </c>
      <c r="AD119" s="9">
        <v>8</v>
      </c>
      <c r="AE119" s="9">
        <v>13</v>
      </c>
      <c r="AF119" s="13">
        <f t="shared" si="51"/>
        <v>9.6666666666666661</v>
      </c>
      <c r="AG119" s="9">
        <v>10</v>
      </c>
      <c r="AH119" s="13">
        <f t="shared" si="52"/>
        <v>10</v>
      </c>
      <c r="AI119" s="148">
        <v>10</v>
      </c>
      <c r="AJ119" s="13">
        <f t="shared" si="53"/>
        <v>10</v>
      </c>
      <c r="AK119" s="151">
        <v>11</v>
      </c>
      <c r="AL119" s="13">
        <f t="shared" si="54"/>
        <v>11</v>
      </c>
      <c r="AM119" s="151">
        <v>14.5</v>
      </c>
      <c r="AN119" s="172">
        <f t="shared" si="55"/>
        <v>14.5</v>
      </c>
    </row>
    <row r="120" spans="1:40" ht="21" customHeight="1">
      <c r="A120" s="324">
        <v>193</v>
      </c>
      <c r="B120" s="323" t="s">
        <v>731</v>
      </c>
      <c r="C120" s="234" t="s">
        <v>732</v>
      </c>
      <c r="D120" s="234" t="s">
        <v>57</v>
      </c>
      <c r="E120" s="326" t="s">
        <v>691</v>
      </c>
      <c r="F120" s="9">
        <v>10</v>
      </c>
      <c r="G120" s="9">
        <v>10</v>
      </c>
      <c r="H120" s="13">
        <f t="shared" si="42"/>
        <v>10</v>
      </c>
      <c r="I120" s="9">
        <v>9</v>
      </c>
      <c r="J120" s="9">
        <v>9.5</v>
      </c>
      <c r="K120" s="13">
        <f t="shared" si="43"/>
        <v>9.1666666666666661</v>
      </c>
      <c r="L120" s="9">
        <v>8</v>
      </c>
      <c r="M120" s="9">
        <v>10</v>
      </c>
      <c r="N120" s="13">
        <f t="shared" si="44"/>
        <v>8.6666666666666661</v>
      </c>
      <c r="O120" s="9">
        <v>8</v>
      </c>
      <c r="P120" s="13">
        <f t="shared" si="45"/>
        <v>8</v>
      </c>
      <c r="Q120" s="148">
        <v>10.5</v>
      </c>
      <c r="R120" s="149">
        <f t="shared" si="46"/>
        <v>10.5</v>
      </c>
      <c r="S120" s="151">
        <v>12.5</v>
      </c>
      <c r="T120" s="13">
        <f t="shared" si="47"/>
        <v>12.5</v>
      </c>
      <c r="U120" s="151">
        <v>10</v>
      </c>
      <c r="V120" s="16">
        <f t="shared" si="48"/>
        <v>10</v>
      </c>
      <c r="W120" s="21"/>
      <c r="X120" s="9">
        <v>5</v>
      </c>
      <c r="Y120" s="9">
        <v>13</v>
      </c>
      <c r="Z120" s="13">
        <f t="shared" si="49"/>
        <v>7.666666666666667</v>
      </c>
      <c r="AA120" s="9">
        <v>11</v>
      </c>
      <c r="AB120" s="9">
        <v>11</v>
      </c>
      <c r="AC120" s="13">
        <f t="shared" si="50"/>
        <v>11</v>
      </c>
      <c r="AD120" s="9">
        <v>8</v>
      </c>
      <c r="AE120" s="9">
        <v>14</v>
      </c>
      <c r="AF120" s="13">
        <f t="shared" si="51"/>
        <v>10</v>
      </c>
      <c r="AG120" s="9">
        <v>11</v>
      </c>
      <c r="AH120" s="13">
        <f t="shared" si="52"/>
        <v>11</v>
      </c>
      <c r="AI120" s="148">
        <v>10</v>
      </c>
      <c r="AJ120" s="13">
        <f t="shared" si="53"/>
        <v>10</v>
      </c>
      <c r="AK120" s="151">
        <v>10</v>
      </c>
      <c r="AL120" s="13">
        <f t="shared" si="54"/>
        <v>10</v>
      </c>
      <c r="AM120" s="151">
        <v>10</v>
      </c>
      <c r="AN120" s="172">
        <f t="shared" si="55"/>
        <v>10</v>
      </c>
    </row>
  </sheetData>
  <mergeCells count="17">
    <mergeCell ref="AK14:AL14"/>
    <mergeCell ref="AM14:AN14"/>
    <mergeCell ref="X14:Z14"/>
    <mergeCell ref="AA14:AC14"/>
    <mergeCell ref="AD14:AF14"/>
    <mergeCell ref="AG14:AH14"/>
    <mergeCell ref="AI14:AJ14"/>
    <mergeCell ref="A2:H2"/>
    <mergeCell ref="C3:G3"/>
    <mergeCell ref="C11:N11"/>
    <mergeCell ref="U14:V14"/>
    <mergeCell ref="F14:H14"/>
    <mergeCell ref="I14:K14"/>
    <mergeCell ref="L14:N14"/>
    <mergeCell ref="O14:P14"/>
    <mergeCell ref="Q14:R14"/>
    <mergeCell ref="S14:T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FC236"/>
  <sheetViews>
    <sheetView tabSelected="1" view="pageBreakPreview" topLeftCell="K124" zoomScale="85" zoomScaleSheetLayoutView="85" workbookViewId="0">
      <selection activeCell="AL6" sqref="AL6"/>
    </sheetView>
  </sheetViews>
  <sheetFormatPr baseColWidth="10" defaultRowHeight="15"/>
  <cols>
    <col min="1" max="1" width="3.42578125" customWidth="1"/>
    <col min="2" max="3" width="17.5703125" style="10" customWidth="1"/>
    <col min="4" max="4" width="17.28515625" style="10" customWidth="1"/>
    <col min="5" max="5" width="13.5703125" hidden="1" customWidth="1"/>
    <col min="6" max="6" width="18.28515625" hidden="1" customWidth="1"/>
    <col min="7" max="7" width="6.140625" customWidth="1"/>
    <col min="8" max="8" width="3.140625" hidden="1" customWidth="1"/>
    <col min="9" max="9" width="6.140625" customWidth="1"/>
    <col min="10" max="10" width="3.42578125" hidden="1" customWidth="1"/>
    <col min="11" max="11" width="6.140625" customWidth="1"/>
    <col min="12" max="12" width="3.42578125" hidden="1" customWidth="1"/>
    <col min="13" max="13" width="6.140625" customWidth="1"/>
    <col min="14" max="14" width="3.28515625" hidden="1" customWidth="1"/>
    <col min="15" max="15" width="6.140625" customWidth="1"/>
    <col min="16" max="16" width="2.7109375" hidden="1" customWidth="1"/>
    <col min="17" max="17" width="7.140625" customWidth="1"/>
    <col min="18" max="18" width="3.28515625" hidden="1" customWidth="1"/>
    <col min="19" max="19" width="6.140625" customWidth="1"/>
    <col min="20" max="20" width="2.85546875" hidden="1" customWidth="1"/>
    <col min="21" max="21" width="6.5703125" customWidth="1"/>
    <col min="22" max="22" width="2.85546875" hidden="1" customWidth="1"/>
    <col min="23" max="23" width="6.140625" customWidth="1"/>
    <col min="24" max="24" width="3" hidden="1" customWidth="1"/>
    <col min="25" max="25" width="6.5703125" customWidth="1"/>
    <col min="26" max="26" width="2.5703125" hidden="1" customWidth="1"/>
    <col min="27" max="27" width="6.140625" customWidth="1"/>
    <col min="28" max="28" width="2.140625" hidden="1" customWidth="1"/>
    <col min="29" max="29" width="7.7109375" customWidth="1"/>
    <col min="30" max="30" width="5.140625" customWidth="1"/>
    <col min="31" max="31" width="12.140625" style="10" hidden="1" customWidth="1"/>
    <col min="32" max="32" width="6.140625" customWidth="1"/>
    <col min="33" max="33" width="3.5703125" hidden="1" customWidth="1"/>
    <col min="34" max="34" width="6.140625" customWidth="1"/>
    <col min="35" max="35" width="2.85546875" hidden="1" customWidth="1"/>
    <col min="36" max="36" width="6.140625" customWidth="1"/>
    <col min="37" max="37" width="2.85546875" hidden="1" customWidth="1"/>
    <col min="38" max="38" width="6.140625" customWidth="1"/>
    <col min="39" max="39" width="3.28515625" hidden="1" customWidth="1"/>
    <col min="40" max="40" width="6.140625" customWidth="1"/>
    <col min="41" max="41" width="2.5703125" hidden="1" customWidth="1"/>
    <col min="42" max="42" width="6.140625" customWidth="1"/>
    <col min="43" max="43" width="3" hidden="1" customWidth="1"/>
    <col min="44" max="44" width="6.140625" customWidth="1"/>
    <col min="45" max="45" width="3.5703125" hidden="1" customWidth="1"/>
    <col min="46" max="46" width="6.140625" style="257" customWidth="1"/>
    <col min="47" max="47" width="3.5703125" hidden="1" customWidth="1"/>
    <col min="48" max="48" width="6.140625" customWidth="1"/>
    <col min="49" max="49" width="3.5703125" hidden="1" customWidth="1"/>
    <col min="50" max="50" width="6.140625" customWidth="1"/>
    <col min="51" max="51" width="2.7109375" hidden="1" customWidth="1"/>
    <col min="52" max="52" width="6.140625" customWidth="1"/>
    <col min="53" max="53" width="3.85546875" hidden="1" customWidth="1"/>
    <col min="54" max="54" width="7.42578125" customWidth="1"/>
    <col min="55" max="55" width="4.140625" customWidth="1"/>
    <col min="56" max="56" width="6.7109375" hidden="1" customWidth="1"/>
    <col min="57" max="57" width="10.5703125" hidden="1" customWidth="1"/>
    <col min="58" max="58" width="4.28515625" hidden="1" customWidth="1"/>
    <col min="59" max="59" width="13.85546875" hidden="1" customWidth="1"/>
    <col min="60" max="60" width="11.42578125" style="31"/>
    <col min="61" max="61" width="15.5703125" style="31" bestFit="1" customWidth="1"/>
    <col min="62" max="16384" width="11.42578125" style="31"/>
  </cols>
  <sheetData>
    <row r="1" spans="1:59" customFormat="1" ht="15.75">
      <c r="B1" s="10"/>
      <c r="C1" s="10"/>
      <c r="D1" s="10"/>
      <c r="I1" s="155" t="s">
        <v>0</v>
      </c>
      <c r="J1" s="1"/>
      <c r="K1" s="1"/>
      <c r="L1" s="1"/>
      <c r="M1" s="1"/>
      <c r="N1" s="1"/>
      <c r="O1" s="1"/>
      <c r="P1" s="1"/>
      <c r="Q1" s="1"/>
      <c r="R1" s="2"/>
      <c r="S1" s="1"/>
      <c r="T1" s="2"/>
      <c r="U1" s="1"/>
      <c r="V1" s="2"/>
      <c r="W1" s="154"/>
      <c r="X1" s="1"/>
      <c r="Y1" s="2"/>
      <c r="Z1" s="2"/>
      <c r="AE1" s="10"/>
      <c r="AT1" s="257"/>
    </row>
    <row r="2" spans="1:59" customFormat="1" ht="30">
      <c r="B2" s="10"/>
      <c r="C2" s="10"/>
      <c r="D2" s="10"/>
      <c r="J2" s="155"/>
      <c r="K2" s="155"/>
      <c r="L2" s="155"/>
      <c r="M2" s="155" t="s">
        <v>256</v>
      </c>
      <c r="N2" s="155"/>
      <c r="O2" s="155"/>
      <c r="P2" s="155"/>
      <c r="W2" s="23"/>
      <c r="AE2" s="10"/>
      <c r="AP2" s="453" t="s">
        <v>982</v>
      </c>
      <c r="AT2" s="257"/>
    </row>
    <row r="3" spans="1:59" customFormat="1" ht="16.5">
      <c r="B3" s="10"/>
      <c r="C3" s="10"/>
      <c r="D3" s="10"/>
      <c r="J3" s="155"/>
      <c r="K3" s="155"/>
      <c r="L3" s="155"/>
      <c r="M3" s="155" t="s">
        <v>227</v>
      </c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E3" s="10"/>
      <c r="AZ3" s="300"/>
    </row>
    <row r="4" spans="1:59" s="30" customFormat="1" ht="16.5">
      <c r="A4" s="26" t="s">
        <v>255</v>
      </c>
      <c r="B4" s="26"/>
      <c r="C4" s="26"/>
      <c r="D4" s="26"/>
      <c r="E4" s="26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28" t="s">
        <v>145</v>
      </c>
      <c r="U4" s="38"/>
      <c r="V4" s="38"/>
      <c r="X4" s="28"/>
      <c r="Y4" s="26"/>
      <c r="Z4" s="26"/>
      <c r="AA4" s="26"/>
      <c r="AB4" s="26"/>
      <c r="AC4" s="38"/>
      <c r="AD4" s="38"/>
      <c r="AE4" s="31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258"/>
      <c r="AU4" s="38"/>
      <c r="AV4" s="38"/>
      <c r="AW4" s="38"/>
      <c r="AX4" s="38"/>
      <c r="AY4" s="38"/>
      <c r="AZ4" s="38"/>
      <c r="BA4" s="38"/>
      <c r="BB4" s="38"/>
      <c r="BD4" s="38"/>
      <c r="BE4" s="38"/>
      <c r="BF4" s="6"/>
      <c r="BG4" s="6"/>
    </row>
    <row r="5" spans="1:59" s="30" customFormat="1" ht="16.5">
      <c r="A5" s="26" t="s">
        <v>393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8" t="s">
        <v>146</v>
      </c>
      <c r="U5" s="26"/>
      <c r="V5" s="26"/>
      <c r="X5" s="28"/>
      <c r="Y5" s="26"/>
      <c r="Z5" s="26"/>
      <c r="AA5" s="29"/>
      <c r="AB5" s="29"/>
      <c r="AC5" s="26"/>
      <c r="AD5" s="26"/>
      <c r="AE5" s="5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58"/>
      <c r="AU5" s="26"/>
      <c r="AV5" s="26"/>
      <c r="AW5" s="26"/>
      <c r="AX5" s="6"/>
      <c r="AY5" s="6"/>
      <c r="BA5" s="6"/>
      <c r="BB5" s="6"/>
      <c r="BC5" s="26"/>
      <c r="BD5" s="26"/>
      <c r="BE5" s="26"/>
      <c r="BF5" s="6"/>
      <c r="BG5" s="6"/>
    </row>
    <row r="6" spans="1:59" s="30" customFormat="1" ht="16.5">
      <c r="B6" s="5"/>
      <c r="C6" s="5"/>
      <c r="D6" s="5"/>
      <c r="E6" s="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5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58"/>
      <c r="AU6" s="26"/>
      <c r="AV6" s="26"/>
      <c r="AW6" s="26"/>
      <c r="AX6" s="6"/>
      <c r="AY6" s="6"/>
      <c r="BA6" s="33"/>
      <c r="BD6" s="26"/>
      <c r="BE6" s="26"/>
      <c r="BF6" s="6"/>
      <c r="BG6" s="6"/>
    </row>
    <row r="7" spans="1:59" ht="27" customHeight="1">
      <c r="A7" s="388" t="s">
        <v>968</v>
      </c>
      <c r="B7" s="388"/>
      <c r="C7" s="388"/>
      <c r="D7" s="388"/>
      <c r="E7" s="388"/>
      <c r="F7" s="388"/>
      <c r="G7" s="388"/>
      <c r="H7" s="388"/>
      <c r="I7" s="388"/>
      <c r="J7" s="388"/>
      <c r="K7" s="388"/>
      <c r="L7" s="388"/>
      <c r="M7" s="388"/>
      <c r="N7" s="388"/>
      <c r="O7" s="388"/>
      <c r="P7" s="388"/>
      <c r="Q7" s="388"/>
      <c r="R7" s="388"/>
      <c r="S7" s="388"/>
      <c r="T7" s="388"/>
      <c r="U7" s="388"/>
      <c r="V7" s="388"/>
      <c r="W7" s="388"/>
      <c r="X7" s="388"/>
      <c r="Y7" s="388"/>
      <c r="Z7" s="388"/>
      <c r="AA7" s="388"/>
      <c r="AB7" s="388"/>
      <c r="AC7" s="388"/>
      <c r="AD7" s="388"/>
      <c r="AE7" s="388"/>
      <c r="AF7" s="388"/>
      <c r="AG7" s="388"/>
      <c r="AH7" s="388"/>
      <c r="AI7" s="388"/>
      <c r="AJ7" s="388"/>
      <c r="AK7" s="388"/>
      <c r="AL7" s="388"/>
      <c r="AM7" s="388"/>
      <c r="AN7" s="388"/>
      <c r="AO7" s="388"/>
      <c r="AP7" s="388"/>
      <c r="AQ7" s="388"/>
      <c r="AR7" s="388"/>
      <c r="AS7" s="388"/>
      <c r="AT7" s="388"/>
      <c r="AU7" s="388"/>
      <c r="AV7" s="388"/>
      <c r="AW7" s="388"/>
      <c r="AX7" s="388"/>
      <c r="AY7" s="388"/>
      <c r="AZ7" s="388"/>
      <c r="BA7" s="301"/>
      <c r="BB7" s="301"/>
      <c r="BC7" s="301"/>
      <c r="BD7" s="301"/>
      <c r="BE7" s="301"/>
    </row>
    <row r="8" spans="1:59" ht="27" customHeight="1">
      <c r="A8" s="304"/>
      <c r="B8" s="337"/>
      <c r="C8" s="337"/>
      <c r="D8" s="337"/>
      <c r="E8" s="337"/>
      <c r="F8" s="337"/>
      <c r="G8" s="337"/>
      <c r="H8" s="337"/>
      <c r="I8" s="337"/>
      <c r="J8" s="337"/>
      <c r="K8" s="337"/>
      <c r="L8" s="337"/>
      <c r="M8" s="337"/>
      <c r="N8" s="337"/>
      <c r="O8" s="337"/>
      <c r="P8" s="337"/>
      <c r="Q8" s="337"/>
      <c r="R8" s="337"/>
      <c r="S8" s="337"/>
      <c r="T8" s="337"/>
      <c r="U8" s="337"/>
      <c r="V8" s="337"/>
      <c r="W8" s="337"/>
      <c r="X8" s="337"/>
      <c r="Y8" s="337"/>
      <c r="Z8" s="337"/>
      <c r="AA8" s="337"/>
      <c r="AB8" s="337"/>
      <c r="AC8" s="337"/>
      <c r="AD8" s="337"/>
      <c r="AE8" s="302"/>
      <c r="AF8" s="337"/>
      <c r="AG8" s="337"/>
      <c r="AH8" s="337"/>
      <c r="AI8" s="337"/>
      <c r="AJ8" s="337"/>
      <c r="AK8" s="337"/>
      <c r="AL8" s="337"/>
      <c r="AM8" s="337"/>
      <c r="AN8" s="337"/>
      <c r="AO8" s="337"/>
      <c r="AP8" s="337"/>
      <c r="AQ8" s="337"/>
      <c r="AR8" s="337"/>
      <c r="AS8" s="337"/>
      <c r="AT8" s="337"/>
      <c r="AU8" s="337"/>
      <c r="AV8" s="337"/>
      <c r="AW8" s="337"/>
      <c r="AX8" s="337"/>
      <c r="AY8" s="337"/>
      <c r="AZ8" s="337"/>
      <c r="BA8" s="301"/>
      <c r="BB8" s="301"/>
      <c r="BC8" s="301"/>
      <c r="BD8" s="301"/>
      <c r="BE8" s="301"/>
    </row>
    <row r="9" spans="1:59" ht="18" customHeight="1" thickBot="1">
      <c r="A9" s="26" t="s">
        <v>979</v>
      </c>
      <c r="B9" s="31"/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  <c r="U9" s="302"/>
      <c r="V9" s="302"/>
      <c r="W9" s="302"/>
      <c r="X9" s="302"/>
      <c r="Y9" s="302"/>
      <c r="Z9" s="302"/>
      <c r="AA9" s="302"/>
      <c r="AB9" s="302"/>
      <c r="AC9" s="302"/>
      <c r="AD9" s="302"/>
      <c r="AE9" s="302"/>
      <c r="AF9" s="302"/>
      <c r="AG9" s="302"/>
      <c r="AH9" s="302"/>
      <c r="AI9" s="302"/>
      <c r="AJ9" s="302"/>
      <c r="AK9" s="302"/>
      <c r="AL9" s="302"/>
      <c r="AM9" s="302"/>
      <c r="AN9" s="302"/>
      <c r="AO9" s="302"/>
      <c r="AP9" s="302"/>
      <c r="AQ9" s="302"/>
      <c r="AR9" s="302"/>
      <c r="AS9" s="302"/>
      <c r="AT9" s="259"/>
      <c r="AU9" s="302"/>
      <c r="AV9" s="302"/>
      <c r="AW9" s="302"/>
      <c r="AX9" s="302"/>
      <c r="AY9" s="302"/>
      <c r="AZ9" s="302"/>
      <c r="BA9" s="302"/>
      <c r="BB9" s="302"/>
      <c r="BC9" s="302"/>
      <c r="BD9" s="302"/>
      <c r="BE9" s="302"/>
    </row>
    <row r="10" spans="1:59" ht="20.25" customHeight="1" thickBot="1">
      <c r="A10" s="33" t="s">
        <v>221</v>
      </c>
      <c r="B10" s="31"/>
      <c r="G10" s="384" t="s">
        <v>96</v>
      </c>
      <c r="H10" s="385"/>
      <c r="I10" s="385"/>
      <c r="J10" s="385"/>
      <c r="K10" s="385"/>
      <c r="L10" s="385"/>
      <c r="M10" s="385"/>
      <c r="N10" s="385"/>
      <c r="O10" s="385"/>
      <c r="P10" s="385"/>
      <c r="Q10" s="385"/>
      <c r="R10" s="385"/>
      <c r="S10" s="385"/>
      <c r="T10" s="385"/>
      <c r="U10" s="385"/>
      <c r="V10" s="385"/>
      <c r="W10" s="385"/>
      <c r="X10" s="385"/>
      <c r="Y10" s="385"/>
      <c r="Z10" s="385"/>
      <c r="AA10" s="386"/>
      <c r="AB10" s="32"/>
      <c r="AF10" s="384" t="s">
        <v>97</v>
      </c>
      <c r="AG10" s="385"/>
      <c r="AH10" s="385"/>
      <c r="AI10" s="385"/>
      <c r="AJ10" s="385"/>
      <c r="AK10" s="385"/>
      <c r="AL10" s="385"/>
      <c r="AM10" s="385"/>
      <c r="AN10" s="385"/>
      <c r="AO10" s="385"/>
      <c r="AP10" s="385"/>
      <c r="AQ10" s="385"/>
      <c r="AR10" s="385"/>
      <c r="AS10" s="385"/>
      <c r="AT10" s="385"/>
      <c r="AU10" s="385"/>
      <c r="AV10" s="385"/>
      <c r="AW10" s="385"/>
      <c r="AX10" s="385"/>
      <c r="AY10" s="385"/>
      <c r="AZ10" s="386"/>
      <c r="BA10" s="32"/>
      <c r="BB10" s="298"/>
      <c r="BC10" s="31"/>
    </row>
    <row r="11" spans="1:59" ht="28.5" customHeight="1" thickBot="1">
      <c r="A11" s="10"/>
      <c r="E11" s="10"/>
      <c r="F11" s="10"/>
      <c r="G11" s="380" t="s">
        <v>228</v>
      </c>
      <c r="H11" s="381"/>
      <c r="I11" s="381"/>
      <c r="J11" s="381"/>
      <c r="K11" s="381"/>
      <c r="L11" s="381"/>
      <c r="M11" s="381"/>
      <c r="N11" s="290"/>
      <c r="O11" s="380" t="s">
        <v>229</v>
      </c>
      <c r="P11" s="381"/>
      <c r="Q11" s="381"/>
      <c r="R11" s="381"/>
      <c r="S11" s="381"/>
      <c r="T11" s="290"/>
      <c r="U11" s="289" t="s">
        <v>230</v>
      </c>
      <c r="V11" s="290"/>
      <c r="W11" s="299"/>
      <c r="X11" s="290"/>
      <c r="Y11" s="380" t="s">
        <v>231</v>
      </c>
      <c r="Z11" s="381"/>
      <c r="AA11" s="382"/>
      <c r="AB11" s="173"/>
      <c r="AF11" s="380" t="s">
        <v>98</v>
      </c>
      <c r="AG11" s="381"/>
      <c r="AH11" s="381"/>
      <c r="AI11" s="381"/>
      <c r="AJ11" s="381"/>
      <c r="AK11" s="381"/>
      <c r="AL11" s="382"/>
      <c r="AM11" s="288"/>
      <c r="AN11" s="380" t="s">
        <v>99</v>
      </c>
      <c r="AO11" s="381"/>
      <c r="AP11" s="381"/>
      <c r="AQ11" s="381"/>
      <c r="AR11" s="382"/>
      <c r="AS11" s="288"/>
      <c r="AT11" s="380" t="s">
        <v>100</v>
      </c>
      <c r="AU11" s="381"/>
      <c r="AV11" s="382"/>
      <c r="AW11" s="288"/>
      <c r="AX11" s="380" t="s">
        <v>101</v>
      </c>
      <c r="AY11" s="381"/>
      <c r="AZ11" s="382"/>
      <c r="BA11" s="256"/>
      <c r="BB11" s="205"/>
      <c r="BC11" s="205"/>
      <c r="BD11" s="10"/>
      <c r="BE11" s="10"/>
    </row>
    <row r="12" spans="1:59" ht="33" customHeight="1" thickBot="1">
      <c r="A12" s="179" t="s">
        <v>7</v>
      </c>
      <c r="B12" s="179" t="s">
        <v>8</v>
      </c>
      <c r="C12" s="185" t="s">
        <v>117</v>
      </c>
      <c r="D12" s="206" t="s">
        <v>10</v>
      </c>
      <c r="E12" s="348" t="s">
        <v>129</v>
      </c>
      <c r="F12" s="331" t="s">
        <v>130</v>
      </c>
      <c r="G12" s="185" t="s">
        <v>103</v>
      </c>
      <c r="H12" s="182" t="s">
        <v>111</v>
      </c>
      <c r="I12" s="180" t="s">
        <v>104</v>
      </c>
      <c r="J12" s="186" t="s">
        <v>111</v>
      </c>
      <c r="K12" s="185" t="s">
        <v>105</v>
      </c>
      <c r="L12" s="182" t="s">
        <v>111</v>
      </c>
      <c r="M12" s="183" t="s">
        <v>237</v>
      </c>
      <c r="N12" s="186" t="s">
        <v>111</v>
      </c>
      <c r="O12" s="187" t="s">
        <v>106</v>
      </c>
      <c r="P12" s="182" t="s">
        <v>111</v>
      </c>
      <c r="Q12" s="183" t="s">
        <v>107</v>
      </c>
      <c r="R12" s="186" t="s">
        <v>111</v>
      </c>
      <c r="S12" s="187" t="s">
        <v>238</v>
      </c>
      <c r="T12" s="182" t="s">
        <v>111</v>
      </c>
      <c r="U12" s="183" t="s">
        <v>108</v>
      </c>
      <c r="V12" s="186" t="s">
        <v>111</v>
      </c>
      <c r="W12" s="187" t="s">
        <v>239</v>
      </c>
      <c r="X12" s="182" t="s">
        <v>111</v>
      </c>
      <c r="Y12" s="183" t="s">
        <v>109</v>
      </c>
      <c r="Z12" s="186" t="s">
        <v>111</v>
      </c>
      <c r="AA12" s="187" t="s">
        <v>240</v>
      </c>
      <c r="AB12" s="186" t="s">
        <v>111</v>
      </c>
      <c r="AC12" s="185" t="s">
        <v>110</v>
      </c>
      <c r="AD12" s="185" t="s">
        <v>111</v>
      </c>
      <c r="AE12" s="185" t="s">
        <v>253</v>
      </c>
      <c r="AF12" s="184" t="s">
        <v>143</v>
      </c>
      <c r="AG12" s="189"/>
      <c r="AH12" s="187" t="s">
        <v>104</v>
      </c>
      <c r="AI12" s="189"/>
      <c r="AJ12" s="189" t="s">
        <v>243</v>
      </c>
      <c r="AK12" s="189"/>
      <c r="AL12" s="187" t="s">
        <v>238</v>
      </c>
      <c r="AM12" s="189"/>
      <c r="AN12" s="189" t="s">
        <v>112</v>
      </c>
      <c r="AO12" s="189"/>
      <c r="AP12" s="187" t="s">
        <v>144</v>
      </c>
      <c r="AQ12" s="189"/>
      <c r="AR12" s="189" t="s">
        <v>238</v>
      </c>
      <c r="AS12" s="189"/>
      <c r="AT12" s="187" t="s">
        <v>244</v>
      </c>
      <c r="AU12" s="189"/>
      <c r="AV12" s="189" t="s">
        <v>241</v>
      </c>
      <c r="AW12" s="189"/>
      <c r="AX12" s="187" t="s">
        <v>245</v>
      </c>
      <c r="AY12" s="189"/>
      <c r="AZ12" s="189" t="s">
        <v>242</v>
      </c>
      <c r="BA12" s="189"/>
      <c r="BB12" s="185" t="s">
        <v>113</v>
      </c>
      <c r="BC12" s="182" t="s">
        <v>111</v>
      </c>
      <c r="BD12" s="180" t="s">
        <v>114</v>
      </c>
      <c r="BE12" s="180" t="s">
        <v>102</v>
      </c>
      <c r="BF12" s="203" t="s">
        <v>115</v>
      </c>
      <c r="BG12" s="185" t="s">
        <v>116</v>
      </c>
    </row>
    <row r="13" spans="1:59" ht="22.5" customHeight="1">
      <c r="A13" s="25">
        <v>1</v>
      </c>
      <c r="B13" s="323" t="s">
        <v>14</v>
      </c>
      <c r="C13" s="234" t="s">
        <v>15</v>
      </c>
      <c r="D13" s="234" t="s">
        <v>16</v>
      </c>
      <c r="E13" s="234" t="s">
        <v>736</v>
      </c>
      <c r="F13" s="234" t="s">
        <v>131</v>
      </c>
      <c r="G13" s="208">
        <f>'Saisie '!H16</f>
        <v>10</v>
      </c>
      <c r="H13" s="169"/>
      <c r="I13" s="208">
        <f>'Saisie '!K16</f>
        <v>10.166666666666666</v>
      </c>
      <c r="J13" s="169"/>
      <c r="K13" s="208">
        <f>'Saisie '!N16</f>
        <v>10</v>
      </c>
      <c r="L13" s="152">
        <f t="shared" ref="L13:L20" si="0">IF(K13&gt;=9.995,6,0)</f>
        <v>6</v>
      </c>
      <c r="M13" s="197">
        <f t="shared" ref="M13:M20" si="1">((G13*4)+(I13*4)+(K13*4))/12</f>
        <v>10.055555555555555</v>
      </c>
      <c r="N13" s="153">
        <f t="shared" ref="N13:N20" si="2">IF(M13&gt;=9.995,18,H13+J13+L13)</f>
        <v>18</v>
      </c>
      <c r="O13" s="208">
        <f>'Saisie '!P16</f>
        <v>13</v>
      </c>
      <c r="P13" s="209"/>
      <c r="Q13" s="208">
        <f>'Saisie '!R16</f>
        <v>10</v>
      </c>
      <c r="R13" s="152">
        <f t="shared" ref="R13:R20" si="3">IF(Q13&gt;=9.995,3,0)</f>
        <v>3</v>
      </c>
      <c r="S13" s="197">
        <f t="shared" ref="S13:S20" si="4">((O13*2)+(Q13*2))/4</f>
        <v>11.5</v>
      </c>
      <c r="T13" s="153">
        <f t="shared" ref="T13:T20" si="5">IF(S13&gt;=9.995,6,P13+R13)</f>
        <v>6</v>
      </c>
      <c r="U13" s="210">
        <f>'Saisie '!T16</f>
        <v>10</v>
      </c>
      <c r="V13" s="152">
        <f t="shared" ref="V13:V20" si="6">IF(U13&gt;=9.995,3,0)</f>
        <v>3</v>
      </c>
      <c r="W13" s="197">
        <f t="shared" ref="W13:W20" si="7">U13</f>
        <v>10</v>
      </c>
      <c r="X13" s="152">
        <f t="shared" ref="X13:X20" si="8">IF(W13&gt;=9.995,3,0)</f>
        <v>3</v>
      </c>
      <c r="Y13" s="210">
        <f>'Saisie '!V16</f>
        <v>10</v>
      </c>
      <c r="Z13" s="152">
        <f t="shared" ref="Z13:Z20" si="9">IF(Y13&gt;=9.995,3,0)</f>
        <v>3</v>
      </c>
      <c r="AA13" s="197">
        <f t="shared" ref="AA13:AA20" si="10">Y13</f>
        <v>10</v>
      </c>
      <c r="AB13" s="193">
        <f t="shared" ref="AB13:AB20" si="11">IF(AA13&gt;=9.995,3,0)</f>
        <v>3</v>
      </c>
      <c r="AC13" s="194">
        <f t="shared" ref="AC13:AC20" si="12">((M13*12)+(S13*4)+(W13*2)+(AA13*2))/20</f>
        <v>10.333333333333332</v>
      </c>
      <c r="AD13" s="195">
        <f t="shared" ref="AD13:AD20" si="13">IF(AC13&gt;=9.995,30,N13+T13+X13+AB13)</f>
        <v>30</v>
      </c>
      <c r="AE13" s="198" t="str">
        <f>IF(AC13&gt;=9.995,"Admis(e)","Rattrapage")</f>
        <v>Admis(e)</v>
      </c>
      <c r="AF13" s="178">
        <f>'Saisie '!Z16</f>
        <v>11</v>
      </c>
      <c r="AG13" s="175">
        <f t="shared" ref="AG13:AG20" si="14">IF(AF13&gt;=9.995,6,0)</f>
        <v>6</v>
      </c>
      <c r="AH13" s="178">
        <f>'Saisie '!AC16</f>
        <v>11.83</v>
      </c>
      <c r="AI13" s="175">
        <f t="shared" ref="AI13:AI20" si="15">IF(AH13&gt;=9.995,6,0)</f>
        <v>6</v>
      </c>
      <c r="AJ13" s="178">
        <f>'Saisie '!AF16</f>
        <v>10</v>
      </c>
      <c r="AK13" s="175">
        <f t="shared" ref="AK13:AK20" si="16">IF(AJ13&gt;=9.995,6,0)</f>
        <v>6</v>
      </c>
      <c r="AL13" s="190">
        <f t="shared" ref="AL13:AL20" si="17">((AF13*4)+(AH13*4)+(AJ13*4))/12</f>
        <v>10.943333333333333</v>
      </c>
      <c r="AM13" s="177">
        <f t="shared" ref="AM13:AM20" si="18">IF(AL13&gt;=9.995,18,AG13+AI13+AK13)</f>
        <v>18</v>
      </c>
      <c r="AN13" s="178">
        <f>'Saisie '!AH16</f>
        <v>12.5</v>
      </c>
      <c r="AO13" s="191">
        <f t="shared" ref="AO13:AO20" si="19">IF(AN13&gt;=9.995,3,0)</f>
        <v>3</v>
      </c>
      <c r="AP13" s="178">
        <f>'Saisie '!AJ16</f>
        <v>8</v>
      </c>
      <c r="AQ13" s="191">
        <f t="shared" ref="AQ13:AQ20" si="20">IF(AP13&gt;=9.995,3,0)</f>
        <v>0</v>
      </c>
      <c r="AR13" s="197">
        <f t="shared" ref="AR13:AR20" si="21">((AN13*2)+(AP13*2))/4</f>
        <v>10.25</v>
      </c>
      <c r="AS13" s="177">
        <f t="shared" ref="AS13:AS20" si="22">IF(AR13&gt;=9.995,6,AO13+AQ13)</f>
        <v>6</v>
      </c>
      <c r="AT13" s="208">
        <f>'Saisie '!AL16</f>
        <v>10</v>
      </c>
      <c r="AU13" s="176">
        <f t="shared" ref="AU13:AU20" si="23">IF(AT13&gt;=9.995,3,0)</f>
        <v>3</v>
      </c>
      <c r="AV13" s="190">
        <f t="shared" ref="AV13:AV20" si="24">AT13</f>
        <v>10</v>
      </c>
      <c r="AW13" s="176">
        <f t="shared" ref="AW13:AW20" si="25">IF(AV13&gt;=9.995,3,0)</f>
        <v>3</v>
      </c>
      <c r="AX13" s="178">
        <f>'Saisie '!AN16</f>
        <v>14</v>
      </c>
      <c r="AY13" s="176">
        <f t="shared" ref="AY13:AY20" si="26">IF(AX13&gt;=9.995,3,0)</f>
        <v>3</v>
      </c>
      <c r="AZ13" s="190">
        <f t="shared" ref="AZ13:AZ20" si="27">AX13</f>
        <v>14</v>
      </c>
      <c r="BA13" s="193">
        <f t="shared" ref="BA13:BA20" si="28">IF(AZ13&gt;=9.995,3,0)</f>
        <v>3</v>
      </c>
      <c r="BB13" s="194">
        <f t="shared" ref="BB13:BB20" si="29">((AL13*12)+(AR13*4)+(AV13*2)+(AZ13*2))/20</f>
        <v>11.016</v>
      </c>
      <c r="BC13" s="195">
        <f t="shared" ref="BC13:BC20" si="30">IF(BB13&gt;=9.995,30,AM13+AS13+AW13+BA13)</f>
        <v>30</v>
      </c>
      <c r="BD13" s="178">
        <f t="shared" ref="BD13:BD20" si="31">(AC13+BB13)/2</f>
        <v>10.674666666666667</v>
      </c>
      <c r="BE13" s="198" t="str">
        <f t="shared" ref="BE13:BE20" si="32">IF(BB13&gt;=9.995,"Admis(e)","Rattrapage")</f>
        <v>Admis(e)</v>
      </c>
      <c r="BF13" s="297">
        <f t="shared" ref="BF13:BF20" si="33">AD13+BC13</f>
        <v>60</v>
      </c>
      <c r="BG13" s="198" t="str">
        <f>IF(AND(AC13&gt;=9.995,BB13&gt;=9.995),"Admis(e)","Ajourné( e)")</f>
        <v>Admis(e)</v>
      </c>
    </row>
    <row r="14" spans="1:59" s="23" customFormat="1" ht="22.5" customHeight="1">
      <c r="A14" s="25">
        <v>2</v>
      </c>
      <c r="B14" s="323" t="s">
        <v>409</v>
      </c>
      <c r="C14" s="234" t="s">
        <v>410</v>
      </c>
      <c r="D14" s="234" t="s">
        <v>411</v>
      </c>
      <c r="E14" s="234" t="s">
        <v>742</v>
      </c>
      <c r="F14" s="234" t="s">
        <v>743</v>
      </c>
      <c r="G14" s="208">
        <f>'Saisie '!H17</f>
        <v>12.5</v>
      </c>
      <c r="H14" s="169"/>
      <c r="I14" s="208">
        <f>'Saisie '!K17</f>
        <v>4.083333333333333</v>
      </c>
      <c r="J14" s="169"/>
      <c r="K14" s="208">
        <f>'Saisie '!N17</f>
        <v>10</v>
      </c>
      <c r="L14" s="152">
        <f t="shared" si="0"/>
        <v>6</v>
      </c>
      <c r="M14" s="197">
        <f t="shared" si="1"/>
        <v>8.8611111111111107</v>
      </c>
      <c r="N14" s="153">
        <f t="shared" si="2"/>
        <v>6</v>
      </c>
      <c r="O14" s="208">
        <f>'Saisie '!P17</f>
        <v>6</v>
      </c>
      <c r="P14" s="209"/>
      <c r="Q14" s="208">
        <f>'Saisie '!R17</f>
        <v>10</v>
      </c>
      <c r="R14" s="152">
        <f t="shared" si="3"/>
        <v>3</v>
      </c>
      <c r="S14" s="197">
        <f t="shared" si="4"/>
        <v>8</v>
      </c>
      <c r="T14" s="153">
        <f t="shared" si="5"/>
        <v>3</v>
      </c>
      <c r="U14" s="210">
        <f>'Saisie '!T17</f>
        <v>11.5</v>
      </c>
      <c r="V14" s="152">
        <f t="shared" si="6"/>
        <v>3</v>
      </c>
      <c r="W14" s="197">
        <f t="shared" si="7"/>
        <v>11.5</v>
      </c>
      <c r="X14" s="152">
        <f t="shared" si="8"/>
        <v>3</v>
      </c>
      <c r="Y14" s="210">
        <f>'Saisie '!V17</f>
        <v>1</v>
      </c>
      <c r="Z14" s="152">
        <f t="shared" si="9"/>
        <v>0</v>
      </c>
      <c r="AA14" s="197">
        <f t="shared" si="10"/>
        <v>1</v>
      </c>
      <c r="AB14" s="193">
        <f t="shared" si="11"/>
        <v>0</v>
      </c>
      <c r="AC14" s="194">
        <f t="shared" si="12"/>
        <v>8.1666666666666661</v>
      </c>
      <c r="AD14" s="195">
        <f t="shared" si="13"/>
        <v>12</v>
      </c>
      <c r="AE14" s="198" t="str">
        <f t="shared" ref="AE14:AE20" si="34">IF(AC14&gt;=9.995,"Admis(e)","Rattrapage")</f>
        <v>Rattrapage</v>
      </c>
      <c r="AF14" s="178" t="str">
        <f>'Saisie '!Z17</f>
        <v>Exclu</v>
      </c>
      <c r="AG14" s="175">
        <f t="shared" si="14"/>
        <v>6</v>
      </c>
      <c r="AH14" s="178">
        <f>'Saisie '!AC17</f>
        <v>3.6666666666666665</v>
      </c>
      <c r="AI14" s="175">
        <f t="shared" si="15"/>
        <v>0</v>
      </c>
      <c r="AJ14" s="178" t="e">
        <f>'Saisie '!AF17</f>
        <v>#VALUE!</v>
      </c>
      <c r="AK14" s="175" t="e">
        <f t="shared" si="16"/>
        <v>#VALUE!</v>
      </c>
      <c r="AL14" s="190" t="e">
        <f t="shared" si="17"/>
        <v>#VALUE!</v>
      </c>
      <c r="AM14" s="177" t="e">
        <f t="shared" si="18"/>
        <v>#VALUE!</v>
      </c>
      <c r="AN14" s="178">
        <f>'Saisie '!AH17</f>
        <v>1</v>
      </c>
      <c r="AO14" s="191">
        <f t="shared" si="19"/>
        <v>0</v>
      </c>
      <c r="AP14" s="178">
        <f>'Saisie '!AJ17</f>
        <v>8</v>
      </c>
      <c r="AQ14" s="191">
        <f t="shared" si="20"/>
        <v>0</v>
      </c>
      <c r="AR14" s="197">
        <f t="shared" si="21"/>
        <v>4.5</v>
      </c>
      <c r="AS14" s="177">
        <f t="shared" si="22"/>
        <v>0</v>
      </c>
      <c r="AT14" s="208" t="str">
        <f>'Saisie '!AL17</f>
        <v>Exclu</v>
      </c>
      <c r="AU14" s="176">
        <f t="shared" si="23"/>
        <v>3</v>
      </c>
      <c r="AV14" s="190" t="str">
        <f t="shared" si="24"/>
        <v>Exclu</v>
      </c>
      <c r="AW14" s="176">
        <f t="shared" si="25"/>
        <v>3</v>
      </c>
      <c r="AX14" s="178">
        <f>'Saisie '!AN17</f>
        <v>5.5</v>
      </c>
      <c r="AY14" s="176">
        <f t="shared" si="26"/>
        <v>0</v>
      </c>
      <c r="AZ14" s="190">
        <f t="shared" si="27"/>
        <v>5.5</v>
      </c>
      <c r="BA14" s="193">
        <f t="shared" si="28"/>
        <v>0</v>
      </c>
      <c r="BB14" s="194" t="e">
        <f t="shared" si="29"/>
        <v>#VALUE!</v>
      </c>
      <c r="BC14" s="195" t="e">
        <f t="shared" si="30"/>
        <v>#VALUE!</v>
      </c>
      <c r="BD14" s="178" t="e">
        <f t="shared" si="31"/>
        <v>#VALUE!</v>
      </c>
      <c r="BE14" s="198" t="e">
        <f t="shared" si="32"/>
        <v>#VALUE!</v>
      </c>
      <c r="BF14" s="297" t="e">
        <f t="shared" si="33"/>
        <v>#VALUE!</v>
      </c>
      <c r="BG14" s="198" t="s">
        <v>981</v>
      </c>
    </row>
    <row r="15" spans="1:59" s="23" customFormat="1" ht="22.5" customHeight="1">
      <c r="A15" s="25">
        <v>3</v>
      </c>
      <c r="B15" s="323" t="s">
        <v>414</v>
      </c>
      <c r="C15" s="234" t="s">
        <v>415</v>
      </c>
      <c r="D15" s="234" t="s">
        <v>416</v>
      </c>
      <c r="E15" s="234" t="s">
        <v>746</v>
      </c>
      <c r="F15" s="234" t="s">
        <v>747</v>
      </c>
      <c r="G15" s="208">
        <f>'Saisie '!H18</f>
        <v>10.5</v>
      </c>
      <c r="H15" s="169"/>
      <c r="I15" s="208">
        <f>'Saisie '!K18</f>
        <v>12.583333333333334</v>
      </c>
      <c r="J15" s="169"/>
      <c r="K15" s="208">
        <f>'Saisie '!N18</f>
        <v>14.166666666666666</v>
      </c>
      <c r="L15" s="152">
        <f t="shared" si="0"/>
        <v>6</v>
      </c>
      <c r="M15" s="197">
        <f t="shared" si="1"/>
        <v>12.416666666666666</v>
      </c>
      <c r="N15" s="153">
        <f t="shared" si="2"/>
        <v>18</v>
      </c>
      <c r="O15" s="208">
        <f>'Saisie '!P18</f>
        <v>11</v>
      </c>
      <c r="P15" s="209"/>
      <c r="Q15" s="208">
        <f>'Saisie '!R18</f>
        <v>10</v>
      </c>
      <c r="R15" s="152">
        <f t="shared" si="3"/>
        <v>3</v>
      </c>
      <c r="S15" s="197">
        <f t="shared" si="4"/>
        <v>10.5</v>
      </c>
      <c r="T15" s="153">
        <f t="shared" si="5"/>
        <v>6</v>
      </c>
      <c r="U15" s="210">
        <f>'Saisie '!T18</f>
        <v>12</v>
      </c>
      <c r="V15" s="152">
        <f t="shared" si="6"/>
        <v>3</v>
      </c>
      <c r="W15" s="197">
        <f t="shared" si="7"/>
        <v>12</v>
      </c>
      <c r="X15" s="152">
        <f t="shared" si="8"/>
        <v>3</v>
      </c>
      <c r="Y15" s="210">
        <f>'Saisie '!V18</f>
        <v>10.5</v>
      </c>
      <c r="Z15" s="152">
        <f t="shared" si="9"/>
        <v>3</v>
      </c>
      <c r="AA15" s="197">
        <f t="shared" si="10"/>
        <v>10.5</v>
      </c>
      <c r="AB15" s="193">
        <f t="shared" si="11"/>
        <v>3</v>
      </c>
      <c r="AC15" s="194">
        <f t="shared" si="12"/>
        <v>11.8</v>
      </c>
      <c r="AD15" s="195">
        <f t="shared" si="13"/>
        <v>30</v>
      </c>
      <c r="AE15" s="198" t="str">
        <f t="shared" si="34"/>
        <v>Admis(e)</v>
      </c>
      <c r="AF15" s="178">
        <f>'Saisie '!Z18</f>
        <v>9</v>
      </c>
      <c r="AG15" s="175">
        <f t="shared" si="14"/>
        <v>0</v>
      </c>
      <c r="AH15" s="178">
        <f>'Saisie '!AC18</f>
        <v>13.166666666666666</v>
      </c>
      <c r="AI15" s="175">
        <f t="shared" si="15"/>
        <v>6</v>
      </c>
      <c r="AJ15" s="178">
        <f>'Saisie '!AF18</f>
        <v>10.666666666666666</v>
      </c>
      <c r="AK15" s="175">
        <f t="shared" si="16"/>
        <v>6</v>
      </c>
      <c r="AL15" s="190">
        <f t="shared" si="17"/>
        <v>10.944444444444443</v>
      </c>
      <c r="AM15" s="177">
        <f t="shared" si="18"/>
        <v>18</v>
      </c>
      <c r="AN15" s="178">
        <f>'Saisie '!AH18</f>
        <v>11</v>
      </c>
      <c r="AO15" s="191">
        <f t="shared" si="19"/>
        <v>3</v>
      </c>
      <c r="AP15" s="178">
        <f>'Saisie '!AJ18</f>
        <v>10</v>
      </c>
      <c r="AQ15" s="191">
        <f t="shared" si="20"/>
        <v>3</v>
      </c>
      <c r="AR15" s="197">
        <f t="shared" si="21"/>
        <v>10.5</v>
      </c>
      <c r="AS15" s="177">
        <f t="shared" si="22"/>
        <v>6</v>
      </c>
      <c r="AT15" s="208">
        <f>'Saisie '!AL18</f>
        <v>11.5</v>
      </c>
      <c r="AU15" s="176">
        <f t="shared" si="23"/>
        <v>3</v>
      </c>
      <c r="AV15" s="190">
        <f t="shared" si="24"/>
        <v>11.5</v>
      </c>
      <c r="AW15" s="176">
        <f t="shared" si="25"/>
        <v>3</v>
      </c>
      <c r="AX15" s="178">
        <f>'Saisie '!AN18</f>
        <v>10</v>
      </c>
      <c r="AY15" s="176">
        <f t="shared" si="26"/>
        <v>3</v>
      </c>
      <c r="AZ15" s="190">
        <f t="shared" si="27"/>
        <v>10</v>
      </c>
      <c r="BA15" s="193">
        <f t="shared" si="28"/>
        <v>3</v>
      </c>
      <c r="BB15" s="194">
        <f t="shared" si="29"/>
        <v>10.816666666666666</v>
      </c>
      <c r="BC15" s="195">
        <f t="shared" si="30"/>
        <v>30</v>
      </c>
      <c r="BD15" s="178">
        <f t="shared" si="31"/>
        <v>11.308333333333334</v>
      </c>
      <c r="BE15" s="198" t="str">
        <f t="shared" si="32"/>
        <v>Admis(e)</v>
      </c>
      <c r="BF15" s="297">
        <f t="shared" si="33"/>
        <v>60</v>
      </c>
      <c r="BG15" s="198" t="str">
        <f t="shared" ref="BG15:BG19" si="35">IF(AND(AC15&gt;=9.995,BB15&gt;=9.995),"Admis(e)","Ajourné( e)")</f>
        <v>Admis(e)</v>
      </c>
    </row>
    <row r="16" spans="1:59" ht="22.5" customHeight="1">
      <c r="A16" s="25">
        <v>4</v>
      </c>
      <c r="B16" s="323" t="s">
        <v>419</v>
      </c>
      <c r="C16" s="234" t="s">
        <v>418</v>
      </c>
      <c r="D16" s="234" t="s">
        <v>420</v>
      </c>
      <c r="E16" s="234" t="s">
        <v>751</v>
      </c>
      <c r="F16" s="234" t="s">
        <v>120</v>
      </c>
      <c r="G16" s="208">
        <f>'Saisie '!H19</f>
        <v>11.666666666666666</v>
      </c>
      <c r="H16" s="169"/>
      <c r="I16" s="208">
        <f>'Saisie '!K19</f>
        <v>7.583333333333333</v>
      </c>
      <c r="J16" s="169"/>
      <c r="K16" s="208">
        <f>'Saisie '!N19</f>
        <v>9.6666666666666661</v>
      </c>
      <c r="L16" s="152">
        <f t="shared" si="0"/>
        <v>0</v>
      </c>
      <c r="M16" s="197">
        <f t="shared" si="1"/>
        <v>9.6388888888888875</v>
      </c>
      <c r="N16" s="153">
        <f t="shared" si="2"/>
        <v>0</v>
      </c>
      <c r="O16" s="208">
        <f>'Saisie '!P19</f>
        <v>11.5</v>
      </c>
      <c r="P16" s="209"/>
      <c r="Q16" s="208">
        <f>'Saisie '!R19</f>
        <v>10</v>
      </c>
      <c r="R16" s="152">
        <f t="shared" si="3"/>
        <v>3</v>
      </c>
      <c r="S16" s="197">
        <f t="shared" si="4"/>
        <v>10.75</v>
      </c>
      <c r="T16" s="153">
        <f t="shared" si="5"/>
        <v>6</v>
      </c>
      <c r="U16" s="210">
        <f>'Saisie '!T19</f>
        <v>11.5</v>
      </c>
      <c r="V16" s="152">
        <f t="shared" si="6"/>
        <v>3</v>
      </c>
      <c r="W16" s="197">
        <f t="shared" si="7"/>
        <v>11.5</v>
      </c>
      <c r="X16" s="152">
        <f t="shared" si="8"/>
        <v>3</v>
      </c>
      <c r="Y16" s="210">
        <f>'Saisie '!V19</f>
        <v>5</v>
      </c>
      <c r="Z16" s="152">
        <f t="shared" si="9"/>
        <v>0</v>
      </c>
      <c r="AA16" s="197">
        <f t="shared" si="10"/>
        <v>5</v>
      </c>
      <c r="AB16" s="193">
        <f t="shared" si="11"/>
        <v>0</v>
      </c>
      <c r="AC16" s="194">
        <f t="shared" si="12"/>
        <v>9.5833333333333321</v>
      </c>
      <c r="AD16" s="195">
        <f t="shared" si="13"/>
        <v>9</v>
      </c>
      <c r="AE16" s="198" t="str">
        <f t="shared" si="34"/>
        <v>Rattrapage</v>
      </c>
      <c r="AF16" s="178">
        <f>'Saisie '!Z19</f>
        <v>11.5</v>
      </c>
      <c r="AG16" s="175">
        <f t="shared" si="14"/>
        <v>6</v>
      </c>
      <c r="AH16" s="178">
        <f>'Saisie '!AC19</f>
        <v>14</v>
      </c>
      <c r="AI16" s="175">
        <f t="shared" si="15"/>
        <v>6</v>
      </c>
      <c r="AJ16" s="178">
        <f>'Saisie '!AF19</f>
        <v>11.666666666666666</v>
      </c>
      <c r="AK16" s="175">
        <f t="shared" si="16"/>
        <v>6</v>
      </c>
      <c r="AL16" s="190">
        <f t="shared" si="17"/>
        <v>12.388888888888888</v>
      </c>
      <c r="AM16" s="177">
        <f t="shared" si="18"/>
        <v>18</v>
      </c>
      <c r="AN16" s="178">
        <f>'Saisie '!AH19</f>
        <v>11</v>
      </c>
      <c r="AO16" s="191">
        <f t="shared" si="19"/>
        <v>3</v>
      </c>
      <c r="AP16" s="178">
        <f>'Saisie '!AJ19</f>
        <v>15</v>
      </c>
      <c r="AQ16" s="191">
        <f t="shared" si="20"/>
        <v>3</v>
      </c>
      <c r="AR16" s="197">
        <f t="shared" si="21"/>
        <v>13</v>
      </c>
      <c r="AS16" s="177">
        <f t="shared" si="22"/>
        <v>6</v>
      </c>
      <c r="AT16" s="208">
        <f>'Saisie '!AL19</f>
        <v>16.5</v>
      </c>
      <c r="AU16" s="176">
        <f t="shared" si="23"/>
        <v>3</v>
      </c>
      <c r="AV16" s="190">
        <f t="shared" si="24"/>
        <v>16.5</v>
      </c>
      <c r="AW16" s="176">
        <f t="shared" si="25"/>
        <v>3</v>
      </c>
      <c r="AX16" s="178">
        <f>'Saisie '!AN19</f>
        <v>8.5</v>
      </c>
      <c r="AY16" s="176">
        <f t="shared" si="26"/>
        <v>0</v>
      </c>
      <c r="AZ16" s="190">
        <f t="shared" si="27"/>
        <v>8.5</v>
      </c>
      <c r="BA16" s="193">
        <f t="shared" si="28"/>
        <v>0</v>
      </c>
      <c r="BB16" s="194">
        <f t="shared" si="29"/>
        <v>12.533333333333333</v>
      </c>
      <c r="BC16" s="195">
        <f t="shared" si="30"/>
        <v>30</v>
      </c>
      <c r="BD16" s="178">
        <f t="shared" si="31"/>
        <v>11.058333333333334</v>
      </c>
      <c r="BE16" s="198" t="str">
        <f t="shared" si="32"/>
        <v>Admis(e)</v>
      </c>
      <c r="BF16" s="297">
        <f t="shared" si="33"/>
        <v>39</v>
      </c>
      <c r="BG16" s="198" t="str">
        <f t="shared" si="35"/>
        <v>Ajourné( e)</v>
      </c>
    </row>
    <row r="17" spans="1:59" ht="22.5" customHeight="1">
      <c r="A17" s="25">
        <v>5</v>
      </c>
      <c r="B17" s="323" t="s">
        <v>421</v>
      </c>
      <c r="C17" s="234" t="s">
        <v>418</v>
      </c>
      <c r="D17" s="234" t="s">
        <v>50</v>
      </c>
      <c r="E17" s="234" t="s">
        <v>752</v>
      </c>
      <c r="F17" s="234" t="s">
        <v>120</v>
      </c>
      <c r="G17" s="208">
        <f>'Saisie '!H20</f>
        <v>11</v>
      </c>
      <c r="H17" s="169"/>
      <c r="I17" s="208">
        <f>'Saisie '!K20</f>
        <v>11.333333333333334</v>
      </c>
      <c r="J17" s="169"/>
      <c r="K17" s="208">
        <f>'Saisie '!N20</f>
        <v>8.6666666666666661</v>
      </c>
      <c r="L17" s="152">
        <f t="shared" si="0"/>
        <v>0</v>
      </c>
      <c r="M17" s="197">
        <f t="shared" si="1"/>
        <v>10.333333333333334</v>
      </c>
      <c r="N17" s="153">
        <f t="shared" si="2"/>
        <v>18</v>
      </c>
      <c r="O17" s="208">
        <f>'Saisie '!P20</f>
        <v>10</v>
      </c>
      <c r="P17" s="209"/>
      <c r="Q17" s="208">
        <f>'Saisie '!R20</f>
        <v>10</v>
      </c>
      <c r="R17" s="152">
        <f t="shared" si="3"/>
        <v>3</v>
      </c>
      <c r="S17" s="197">
        <f t="shared" si="4"/>
        <v>10</v>
      </c>
      <c r="T17" s="153">
        <f t="shared" si="5"/>
        <v>6</v>
      </c>
      <c r="U17" s="210">
        <f>'Saisie '!T20</f>
        <v>11.5</v>
      </c>
      <c r="V17" s="152">
        <f t="shared" si="6"/>
        <v>3</v>
      </c>
      <c r="W17" s="197">
        <f t="shared" si="7"/>
        <v>11.5</v>
      </c>
      <c r="X17" s="152">
        <f t="shared" si="8"/>
        <v>3</v>
      </c>
      <c r="Y17" s="210">
        <f>'Saisie '!V20</f>
        <v>11</v>
      </c>
      <c r="Z17" s="152">
        <f t="shared" si="9"/>
        <v>3</v>
      </c>
      <c r="AA17" s="197">
        <f t="shared" si="10"/>
        <v>11</v>
      </c>
      <c r="AB17" s="193">
        <f t="shared" si="11"/>
        <v>3</v>
      </c>
      <c r="AC17" s="194">
        <f t="shared" si="12"/>
        <v>10.45</v>
      </c>
      <c r="AD17" s="307">
        <f t="shared" si="13"/>
        <v>30</v>
      </c>
      <c r="AE17" s="198" t="str">
        <f t="shared" si="34"/>
        <v>Admis(e)</v>
      </c>
      <c r="AF17" s="178">
        <f>'Saisie '!Z20</f>
        <v>10.666666666666666</v>
      </c>
      <c r="AG17" s="175">
        <f t="shared" si="14"/>
        <v>6</v>
      </c>
      <c r="AH17" s="178">
        <f>'Saisie '!AC20</f>
        <v>7.333333333333333</v>
      </c>
      <c r="AI17" s="175">
        <f t="shared" si="15"/>
        <v>0</v>
      </c>
      <c r="AJ17" s="178">
        <f>'Saisie '!AF20</f>
        <v>8.3333333333333339</v>
      </c>
      <c r="AK17" s="175">
        <f t="shared" si="16"/>
        <v>0</v>
      </c>
      <c r="AL17" s="190">
        <f t="shared" si="17"/>
        <v>8.7777777777777786</v>
      </c>
      <c r="AM17" s="177">
        <f t="shared" si="18"/>
        <v>6</v>
      </c>
      <c r="AN17" s="178">
        <f>'Saisie '!AH20</f>
        <v>12</v>
      </c>
      <c r="AO17" s="191">
        <f t="shared" si="19"/>
        <v>3</v>
      </c>
      <c r="AP17" s="178">
        <f>'Saisie '!AJ20</f>
        <v>11.5</v>
      </c>
      <c r="AQ17" s="191">
        <f t="shared" si="20"/>
        <v>3</v>
      </c>
      <c r="AR17" s="197">
        <f t="shared" si="21"/>
        <v>11.75</v>
      </c>
      <c r="AS17" s="177">
        <f t="shared" si="22"/>
        <v>6</v>
      </c>
      <c r="AT17" s="208">
        <f>'Saisie '!AL20</f>
        <v>13</v>
      </c>
      <c r="AU17" s="176">
        <f t="shared" si="23"/>
        <v>3</v>
      </c>
      <c r="AV17" s="190">
        <f t="shared" si="24"/>
        <v>13</v>
      </c>
      <c r="AW17" s="176">
        <f t="shared" si="25"/>
        <v>3</v>
      </c>
      <c r="AX17" s="178">
        <f>'Saisie '!AN20</f>
        <v>11</v>
      </c>
      <c r="AY17" s="176">
        <f t="shared" si="26"/>
        <v>3</v>
      </c>
      <c r="AZ17" s="190">
        <f t="shared" si="27"/>
        <v>11</v>
      </c>
      <c r="BA17" s="193">
        <f t="shared" si="28"/>
        <v>3</v>
      </c>
      <c r="BB17" s="194">
        <f t="shared" si="29"/>
        <v>10.016666666666667</v>
      </c>
      <c r="BC17" s="195">
        <f t="shared" si="30"/>
        <v>30</v>
      </c>
      <c r="BD17" s="178">
        <f t="shared" si="31"/>
        <v>10.233333333333334</v>
      </c>
      <c r="BE17" s="198" t="str">
        <f t="shared" si="32"/>
        <v>Admis(e)</v>
      </c>
      <c r="BF17" s="297">
        <f t="shared" si="33"/>
        <v>60</v>
      </c>
      <c r="BG17" s="198" t="str">
        <f t="shared" si="35"/>
        <v>Admis(e)</v>
      </c>
    </row>
    <row r="18" spans="1:59" s="23" customFormat="1" ht="22.5" customHeight="1">
      <c r="A18" s="25">
        <v>6</v>
      </c>
      <c r="B18" s="323" t="s">
        <v>423</v>
      </c>
      <c r="C18" s="234" t="s">
        <v>424</v>
      </c>
      <c r="D18" s="234" t="s">
        <v>425</v>
      </c>
      <c r="E18" s="234" t="s">
        <v>757</v>
      </c>
      <c r="F18" s="234" t="s">
        <v>123</v>
      </c>
      <c r="G18" s="208">
        <f>'Saisie '!H21</f>
        <v>8</v>
      </c>
      <c r="H18" s="169"/>
      <c r="I18" s="208">
        <f>'Saisie '!K21</f>
        <v>13.5</v>
      </c>
      <c r="J18" s="169"/>
      <c r="K18" s="208">
        <f>'Saisie '!N21</f>
        <v>9.6666666666666661</v>
      </c>
      <c r="L18" s="152">
        <f t="shared" si="0"/>
        <v>0</v>
      </c>
      <c r="M18" s="197">
        <f t="shared" si="1"/>
        <v>10.388888888888888</v>
      </c>
      <c r="N18" s="153">
        <f t="shared" si="2"/>
        <v>18</v>
      </c>
      <c r="O18" s="208">
        <f>'Saisie '!P21</f>
        <v>10</v>
      </c>
      <c r="P18" s="209"/>
      <c r="Q18" s="208">
        <f>'Saisie '!R21</f>
        <v>10</v>
      </c>
      <c r="R18" s="152">
        <f t="shared" si="3"/>
        <v>3</v>
      </c>
      <c r="S18" s="197">
        <f t="shared" si="4"/>
        <v>10</v>
      </c>
      <c r="T18" s="153">
        <f t="shared" si="5"/>
        <v>6</v>
      </c>
      <c r="U18" s="210">
        <f>'Saisie '!T21</f>
        <v>11.5</v>
      </c>
      <c r="V18" s="152">
        <f t="shared" si="6"/>
        <v>3</v>
      </c>
      <c r="W18" s="197">
        <f t="shared" si="7"/>
        <v>11.5</v>
      </c>
      <c r="X18" s="152">
        <f t="shared" si="8"/>
        <v>3</v>
      </c>
      <c r="Y18" s="210">
        <f>'Saisie '!V21</f>
        <v>10</v>
      </c>
      <c r="Z18" s="152">
        <f t="shared" si="9"/>
        <v>3</v>
      </c>
      <c r="AA18" s="197">
        <f t="shared" si="10"/>
        <v>10</v>
      </c>
      <c r="AB18" s="193">
        <f t="shared" si="11"/>
        <v>3</v>
      </c>
      <c r="AC18" s="194">
        <f t="shared" si="12"/>
        <v>10.383333333333333</v>
      </c>
      <c r="AD18" s="195">
        <f t="shared" si="13"/>
        <v>30</v>
      </c>
      <c r="AE18" s="198" t="str">
        <f t="shared" si="34"/>
        <v>Admis(e)</v>
      </c>
      <c r="AF18" s="178">
        <f>'Saisie '!Z21</f>
        <v>8.8333333333333339</v>
      </c>
      <c r="AG18" s="175">
        <f t="shared" si="14"/>
        <v>0</v>
      </c>
      <c r="AH18" s="178">
        <f>'Saisie '!AC21</f>
        <v>10</v>
      </c>
      <c r="AI18" s="175">
        <f t="shared" si="15"/>
        <v>6</v>
      </c>
      <c r="AJ18" s="178">
        <f>'Saisie '!AF21</f>
        <v>10.166666666666666</v>
      </c>
      <c r="AK18" s="175">
        <f t="shared" si="16"/>
        <v>6</v>
      </c>
      <c r="AL18" s="190">
        <f t="shared" si="17"/>
        <v>9.6666666666666661</v>
      </c>
      <c r="AM18" s="177">
        <f t="shared" si="18"/>
        <v>12</v>
      </c>
      <c r="AN18" s="178">
        <f>'Saisie '!AH21</f>
        <v>13.5</v>
      </c>
      <c r="AO18" s="191">
        <f t="shared" si="19"/>
        <v>3</v>
      </c>
      <c r="AP18" s="178">
        <f>'Saisie '!AJ21</f>
        <v>14</v>
      </c>
      <c r="AQ18" s="191">
        <f t="shared" si="20"/>
        <v>3</v>
      </c>
      <c r="AR18" s="197">
        <f t="shared" si="21"/>
        <v>13.75</v>
      </c>
      <c r="AS18" s="177">
        <f t="shared" si="22"/>
        <v>6</v>
      </c>
      <c r="AT18" s="208">
        <f>'Saisie '!AL21</f>
        <v>12.5</v>
      </c>
      <c r="AU18" s="176">
        <f t="shared" si="23"/>
        <v>3</v>
      </c>
      <c r="AV18" s="190">
        <f t="shared" si="24"/>
        <v>12.5</v>
      </c>
      <c r="AW18" s="176">
        <f t="shared" si="25"/>
        <v>3</v>
      </c>
      <c r="AX18" s="178">
        <f>'Saisie '!AN21</f>
        <v>10</v>
      </c>
      <c r="AY18" s="176">
        <f t="shared" si="26"/>
        <v>3</v>
      </c>
      <c r="AZ18" s="190">
        <f t="shared" si="27"/>
        <v>10</v>
      </c>
      <c r="BA18" s="193">
        <f t="shared" si="28"/>
        <v>3</v>
      </c>
      <c r="BB18" s="194">
        <f t="shared" si="29"/>
        <v>10.8</v>
      </c>
      <c r="BC18" s="195">
        <f t="shared" si="30"/>
        <v>30</v>
      </c>
      <c r="BD18" s="178">
        <f t="shared" si="31"/>
        <v>10.591666666666667</v>
      </c>
      <c r="BE18" s="198" t="str">
        <f t="shared" si="32"/>
        <v>Admis(e)</v>
      </c>
      <c r="BF18" s="297">
        <f t="shared" si="33"/>
        <v>60</v>
      </c>
      <c r="BG18" s="198" t="str">
        <f t="shared" si="35"/>
        <v>Admis(e)</v>
      </c>
    </row>
    <row r="19" spans="1:59" s="23" customFormat="1" ht="22.5" customHeight="1">
      <c r="A19" s="25">
        <v>7</v>
      </c>
      <c r="B19" s="323" t="s">
        <v>426</v>
      </c>
      <c r="C19" s="234" t="s">
        <v>427</v>
      </c>
      <c r="D19" s="234" t="s">
        <v>278</v>
      </c>
      <c r="E19" s="234" t="s">
        <v>758</v>
      </c>
      <c r="F19" s="234" t="s">
        <v>759</v>
      </c>
      <c r="G19" s="208">
        <f>'Saisie '!H22</f>
        <v>10.333333333333334</v>
      </c>
      <c r="H19" s="169"/>
      <c r="I19" s="208">
        <f>'Saisie '!K22</f>
        <v>9</v>
      </c>
      <c r="J19" s="169"/>
      <c r="K19" s="208">
        <f>'Saisie '!N22</f>
        <v>11</v>
      </c>
      <c r="L19" s="152">
        <f t="shared" si="0"/>
        <v>6</v>
      </c>
      <c r="M19" s="197">
        <f t="shared" si="1"/>
        <v>10.111111111111112</v>
      </c>
      <c r="N19" s="153">
        <f t="shared" si="2"/>
        <v>18</v>
      </c>
      <c r="O19" s="208">
        <f>'Saisie '!P22</f>
        <v>11</v>
      </c>
      <c r="P19" s="209"/>
      <c r="Q19" s="208">
        <f>'Saisie '!R22</f>
        <v>6.5</v>
      </c>
      <c r="R19" s="152">
        <f t="shared" si="3"/>
        <v>0</v>
      </c>
      <c r="S19" s="197">
        <f t="shared" si="4"/>
        <v>8.75</v>
      </c>
      <c r="T19" s="153">
        <f t="shared" si="5"/>
        <v>0</v>
      </c>
      <c r="U19" s="210">
        <f>'Saisie '!T22</f>
        <v>13.5</v>
      </c>
      <c r="V19" s="152">
        <f t="shared" si="6"/>
        <v>3</v>
      </c>
      <c r="W19" s="197">
        <f t="shared" si="7"/>
        <v>13.5</v>
      </c>
      <c r="X19" s="152">
        <f t="shared" si="8"/>
        <v>3</v>
      </c>
      <c r="Y19" s="210">
        <f>'Saisie '!V22</f>
        <v>11</v>
      </c>
      <c r="Z19" s="152">
        <f t="shared" si="9"/>
        <v>3</v>
      </c>
      <c r="AA19" s="197">
        <f t="shared" si="10"/>
        <v>11</v>
      </c>
      <c r="AB19" s="193">
        <f t="shared" si="11"/>
        <v>3</v>
      </c>
      <c r="AC19" s="194">
        <f t="shared" si="12"/>
        <v>10.266666666666667</v>
      </c>
      <c r="AD19" s="195">
        <f t="shared" si="13"/>
        <v>30</v>
      </c>
      <c r="AE19" s="198" t="str">
        <f t="shared" si="34"/>
        <v>Admis(e)</v>
      </c>
      <c r="AF19" s="178">
        <f>'Saisie '!Z22</f>
        <v>9.6666666666666661</v>
      </c>
      <c r="AG19" s="175">
        <f t="shared" si="14"/>
        <v>0</v>
      </c>
      <c r="AH19" s="178">
        <f>'Saisie '!AC22</f>
        <v>10</v>
      </c>
      <c r="AI19" s="175">
        <f t="shared" si="15"/>
        <v>6</v>
      </c>
      <c r="AJ19" s="178">
        <f>'Saisie '!AF22</f>
        <v>10.333333333333334</v>
      </c>
      <c r="AK19" s="175">
        <f t="shared" si="16"/>
        <v>6</v>
      </c>
      <c r="AL19" s="190">
        <f t="shared" si="17"/>
        <v>10</v>
      </c>
      <c r="AM19" s="177">
        <f t="shared" si="18"/>
        <v>18</v>
      </c>
      <c r="AN19" s="178">
        <f>'Saisie '!AH22</f>
        <v>14</v>
      </c>
      <c r="AO19" s="191">
        <f t="shared" si="19"/>
        <v>3</v>
      </c>
      <c r="AP19" s="178">
        <f>'Saisie '!AJ22</f>
        <v>6.5</v>
      </c>
      <c r="AQ19" s="191">
        <f t="shared" si="20"/>
        <v>0</v>
      </c>
      <c r="AR19" s="197">
        <f t="shared" si="21"/>
        <v>10.25</v>
      </c>
      <c r="AS19" s="177">
        <f t="shared" si="22"/>
        <v>6</v>
      </c>
      <c r="AT19" s="208">
        <f>'Saisie '!AL22</f>
        <v>13</v>
      </c>
      <c r="AU19" s="176">
        <f t="shared" si="23"/>
        <v>3</v>
      </c>
      <c r="AV19" s="190">
        <f t="shared" si="24"/>
        <v>13</v>
      </c>
      <c r="AW19" s="176">
        <f t="shared" si="25"/>
        <v>3</v>
      </c>
      <c r="AX19" s="178">
        <f>'Saisie '!AN22</f>
        <v>13.5</v>
      </c>
      <c r="AY19" s="176">
        <f t="shared" si="26"/>
        <v>3</v>
      </c>
      <c r="AZ19" s="190">
        <f t="shared" si="27"/>
        <v>13.5</v>
      </c>
      <c r="BA19" s="193">
        <f t="shared" si="28"/>
        <v>3</v>
      </c>
      <c r="BB19" s="194">
        <f t="shared" si="29"/>
        <v>10.7</v>
      </c>
      <c r="BC19" s="195">
        <f t="shared" si="30"/>
        <v>30</v>
      </c>
      <c r="BD19" s="178">
        <f t="shared" si="31"/>
        <v>10.483333333333334</v>
      </c>
      <c r="BE19" s="198" t="str">
        <f t="shared" si="32"/>
        <v>Admis(e)</v>
      </c>
      <c r="BF19" s="297">
        <f t="shared" si="33"/>
        <v>60</v>
      </c>
      <c r="BG19" s="198" t="str">
        <f t="shared" si="35"/>
        <v>Admis(e)</v>
      </c>
    </row>
    <row r="20" spans="1:59" s="23" customFormat="1" ht="22.5" customHeight="1">
      <c r="A20" s="25">
        <v>8</v>
      </c>
      <c r="B20" s="323" t="s">
        <v>428</v>
      </c>
      <c r="C20" s="234" t="s">
        <v>429</v>
      </c>
      <c r="D20" s="234" t="s">
        <v>53</v>
      </c>
      <c r="E20" s="234" t="s">
        <v>760</v>
      </c>
      <c r="F20" s="234" t="s">
        <v>761</v>
      </c>
      <c r="G20" s="208">
        <f>'Saisie '!H23</f>
        <v>7.333333333333333</v>
      </c>
      <c r="H20" s="169"/>
      <c r="I20" s="208">
        <f>'Saisie '!K23</f>
        <v>6.5</v>
      </c>
      <c r="J20" s="169"/>
      <c r="K20" s="208">
        <f>'Saisie '!N23</f>
        <v>10.166666666666666</v>
      </c>
      <c r="L20" s="152">
        <f t="shared" si="0"/>
        <v>6</v>
      </c>
      <c r="M20" s="197">
        <f t="shared" si="1"/>
        <v>8</v>
      </c>
      <c r="N20" s="153">
        <f t="shared" si="2"/>
        <v>6</v>
      </c>
      <c r="O20" s="208">
        <f>'Saisie '!P23</f>
        <v>10</v>
      </c>
      <c r="P20" s="209"/>
      <c r="Q20" s="208">
        <f>'Saisie '!R23</f>
        <v>5.5</v>
      </c>
      <c r="R20" s="152">
        <f t="shared" si="3"/>
        <v>0</v>
      </c>
      <c r="S20" s="197">
        <f t="shared" si="4"/>
        <v>7.75</v>
      </c>
      <c r="T20" s="153">
        <f t="shared" si="5"/>
        <v>0</v>
      </c>
      <c r="U20" s="210">
        <f>'Saisie '!T23</f>
        <v>10</v>
      </c>
      <c r="V20" s="152">
        <f t="shared" si="6"/>
        <v>3</v>
      </c>
      <c r="W20" s="197">
        <f t="shared" si="7"/>
        <v>10</v>
      </c>
      <c r="X20" s="152">
        <f t="shared" si="8"/>
        <v>3</v>
      </c>
      <c r="Y20" s="210">
        <f>'Saisie '!V23</f>
        <v>7</v>
      </c>
      <c r="Z20" s="152">
        <f t="shared" si="9"/>
        <v>0</v>
      </c>
      <c r="AA20" s="197">
        <f t="shared" si="10"/>
        <v>7</v>
      </c>
      <c r="AB20" s="193">
        <f t="shared" si="11"/>
        <v>0</v>
      </c>
      <c r="AC20" s="194">
        <f t="shared" si="12"/>
        <v>8.0500000000000007</v>
      </c>
      <c r="AD20" s="195">
        <f t="shared" si="13"/>
        <v>9</v>
      </c>
      <c r="AE20" s="198" t="str">
        <f t="shared" si="34"/>
        <v>Rattrapage</v>
      </c>
      <c r="AF20" s="178">
        <f>'Saisie '!Z23</f>
        <v>3.3333333333333335</v>
      </c>
      <c r="AG20" s="175">
        <f t="shared" si="14"/>
        <v>0</v>
      </c>
      <c r="AH20" s="178">
        <f>'Saisie '!AC23</f>
        <v>4.333333333333333</v>
      </c>
      <c r="AI20" s="175">
        <f t="shared" si="15"/>
        <v>0</v>
      </c>
      <c r="AJ20" s="178" t="e">
        <f>'Saisie '!AF23</f>
        <v>#VALUE!</v>
      </c>
      <c r="AK20" s="175" t="e">
        <f t="shared" si="16"/>
        <v>#VALUE!</v>
      </c>
      <c r="AL20" s="190" t="e">
        <f t="shared" si="17"/>
        <v>#VALUE!</v>
      </c>
      <c r="AM20" s="177" t="e">
        <f t="shared" si="18"/>
        <v>#VALUE!</v>
      </c>
      <c r="AN20" s="178">
        <f>'Saisie '!AH23</f>
        <v>1.5</v>
      </c>
      <c r="AO20" s="191">
        <f t="shared" si="19"/>
        <v>0</v>
      </c>
      <c r="AP20" s="178">
        <f>'Saisie '!AJ23</f>
        <v>5</v>
      </c>
      <c r="AQ20" s="191">
        <f t="shared" si="20"/>
        <v>0</v>
      </c>
      <c r="AR20" s="197">
        <f t="shared" si="21"/>
        <v>3.25</v>
      </c>
      <c r="AS20" s="177">
        <f t="shared" si="22"/>
        <v>0</v>
      </c>
      <c r="AT20" s="208">
        <f>'Saisie '!AL23</f>
        <v>11</v>
      </c>
      <c r="AU20" s="176">
        <f t="shared" si="23"/>
        <v>3</v>
      </c>
      <c r="AV20" s="190">
        <f t="shared" si="24"/>
        <v>11</v>
      </c>
      <c r="AW20" s="176">
        <f t="shared" si="25"/>
        <v>3</v>
      </c>
      <c r="AX20" s="178">
        <f>'Saisie '!AN23</f>
        <v>12.5</v>
      </c>
      <c r="AY20" s="176">
        <f t="shared" si="26"/>
        <v>3</v>
      </c>
      <c r="AZ20" s="190">
        <f t="shared" si="27"/>
        <v>12.5</v>
      </c>
      <c r="BA20" s="193">
        <f t="shared" si="28"/>
        <v>3</v>
      </c>
      <c r="BB20" s="194" t="e">
        <f t="shared" si="29"/>
        <v>#VALUE!</v>
      </c>
      <c r="BC20" s="195" t="e">
        <f t="shared" si="30"/>
        <v>#VALUE!</v>
      </c>
      <c r="BD20" s="178" t="e">
        <f t="shared" si="31"/>
        <v>#VALUE!</v>
      </c>
      <c r="BE20" s="198" t="e">
        <f t="shared" si="32"/>
        <v>#VALUE!</v>
      </c>
      <c r="BF20" s="297" t="e">
        <f t="shared" si="33"/>
        <v>#VALUE!</v>
      </c>
      <c r="BG20" s="198" t="s">
        <v>981</v>
      </c>
    </row>
    <row r="21" spans="1:59" s="23" customFormat="1" ht="17.25" customHeight="1">
      <c r="A21" s="211"/>
      <c r="B21" s="222"/>
      <c r="C21" s="222"/>
      <c r="D21" s="222"/>
      <c r="G21" s="212"/>
      <c r="H21" s="213"/>
      <c r="I21" s="212"/>
      <c r="J21" s="220"/>
      <c r="K21" s="214"/>
      <c r="L21" s="161"/>
      <c r="M21" s="215"/>
      <c r="N21" s="216"/>
      <c r="O21" s="214"/>
      <c r="P21" s="217"/>
      <c r="Q21" s="214"/>
      <c r="R21" s="161"/>
      <c r="S21" s="215"/>
      <c r="T21" s="216"/>
      <c r="U21" s="218"/>
      <c r="V21" s="161"/>
      <c r="W21" s="215"/>
      <c r="X21" s="161"/>
      <c r="Y21" s="218"/>
      <c r="Z21" s="161"/>
      <c r="AA21" s="215"/>
      <c r="AB21" s="161"/>
      <c r="AC21" s="162"/>
      <c r="AD21" s="219"/>
      <c r="AE21" s="219"/>
      <c r="AF21" s="166"/>
      <c r="AG21" s="220"/>
      <c r="AH21" s="35"/>
      <c r="AI21" s="220"/>
      <c r="AJ21" s="35"/>
      <c r="AK21" s="220"/>
      <c r="AL21" s="35"/>
      <c r="AM21" s="156"/>
      <c r="AN21" s="35"/>
      <c r="AO21" s="221"/>
      <c r="AP21" s="35"/>
      <c r="AQ21" s="221"/>
      <c r="AR21" s="215"/>
      <c r="AS21" s="156"/>
      <c r="AT21" s="215"/>
      <c r="AU21" s="156"/>
      <c r="AV21" s="312"/>
      <c r="AX21" s="35"/>
      <c r="AY21" s="156"/>
      <c r="AZ21" s="35"/>
      <c r="BA21" s="156"/>
      <c r="BB21" s="158"/>
      <c r="BC21" s="222"/>
      <c r="BD21" s="35"/>
      <c r="BE21" s="35"/>
      <c r="BF21" s="223"/>
      <c r="BG21" s="223"/>
    </row>
    <row r="22" spans="1:59" s="23" customFormat="1" ht="17.25" customHeight="1">
      <c r="A22" s="211"/>
      <c r="B22" s="222"/>
      <c r="C22" s="222"/>
      <c r="D22" s="222"/>
      <c r="G22" s="212"/>
      <c r="H22" s="213"/>
      <c r="I22" s="212"/>
      <c r="J22" s="220"/>
      <c r="K22" s="215"/>
      <c r="L22" s="156"/>
      <c r="M22" s="215"/>
      <c r="N22" s="224"/>
      <c r="O22" s="215"/>
      <c r="P22" s="217"/>
      <c r="Q22" s="215"/>
      <c r="R22" s="156"/>
      <c r="S22" s="215"/>
      <c r="T22" s="224"/>
      <c r="U22" s="225"/>
      <c r="V22" s="156"/>
      <c r="W22" s="215"/>
      <c r="X22" s="156"/>
      <c r="Z22" s="156"/>
      <c r="AA22" s="215"/>
      <c r="AB22" s="156"/>
      <c r="AD22" s="222"/>
      <c r="AE22" s="225"/>
      <c r="AF22" s="35"/>
      <c r="AG22" s="220"/>
      <c r="AH22" s="35"/>
      <c r="AI22" s="220"/>
      <c r="AJ22" s="35"/>
      <c r="AK22" s="220"/>
      <c r="AL22" s="35"/>
      <c r="AM22" s="156"/>
      <c r="AN22" s="35"/>
      <c r="AO22" s="221"/>
      <c r="AP22" s="35"/>
      <c r="AQ22" s="221"/>
      <c r="AR22" s="215"/>
      <c r="AS22" s="156"/>
      <c r="AT22" s="215"/>
      <c r="AU22" s="156"/>
      <c r="AV22" s="312"/>
      <c r="AX22" s="35"/>
      <c r="AY22" s="156"/>
      <c r="AZ22" s="35"/>
      <c r="BA22" s="156"/>
      <c r="BB22" s="158"/>
      <c r="BC22" s="222"/>
      <c r="BD22" s="35"/>
      <c r="BE22" s="35"/>
      <c r="BF22" s="223"/>
      <c r="BG22" s="223"/>
    </row>
    <row r="23" spans="1:59" s="23" customFormat="1" ht="17.25" customHeight="1">
      <c r="A23" s="211"/>
      <c r="B23" s="222"/>
      <c r="C23" s="222"/>
      <c r="D23" s="222"/>
      <c r="G23" s="212"/>
      <c r="H23" s="213"/>
      <c r="I23" s="212"/>
      <c r="J23" s="220"/>
      <c r="K23" s="215"/>
      <c r="L23" s="156"/>
      <c r="M23" s="215"/>
      <c r="N23" s="224"/>
      <c r="O23" s="215"/>
      <c r="P23" s="217"/>
      <c r="Q23" s="215"/>
      <c r="R23" s="156"/>
      <c r="S23" s="215"/>
      <c r="T23" s="224"/>
      <c r="AB23" s="156"/>
      <c r="AC23" s="225"/>
      <c r="AD23" s="156"/>
      <c r="AE23" s="383"/>
      <c r="AF23" s="383"/>
      <c r="AG23" s="383"/>
      <c r="AH23" s="383"/>
      <c r="AI23" s="383"/>
      <c r="AJ23" s="35"/>
      <c r="AK23" s="220"/>
      <c r="AL23" s="35"/>
      <c r="AM23" s="156"/>
      <c r="AN23" s="35"/>
      <c r="AO23" s="221"/>
      <c r="AP23" s="35"/>
      <c r="AQ23" s="221"/>
      <c r="AR23" s="215"/>
      <c r="AS23" s="156"/>
      <c r="AT23" s="215"/>
      <c r="AU23" s="156"/>
      <c r="AV23" s="312"/>
      <c r="AY23" s="156"/>
      <c r="AZ23" s="35"/>
      <c r="BA23" s="156"/>
      <c r="BB23" s="158"/>
      <c r="BC23" s="223"/>
      <c r="BD23" s="35"/>
      <c r="BE23" s="35"/>
      <c r="BF23" s="223"/>
      <c r="BG23" s="223"/>
    </row>
    <row r="24" spans="1:59" s="23" customFormat="1" ht="17.25" customHeight="1">
      <c r="A24" s="211"/>
      <c r="B24" s="222"/>
      <c r="C24" s="222"/>
      <c r="D24" s="222"/>
      <c r="G24" s="212"/>
      <c r="H24" s="213"/>
      <c r="I24" s="212"/>
      <c r="J24" s="220"/>
      <c r="K24" s="215"/>
      <c r="L24" s="156"/>
      <c r="M24" s="215"/>
      <c r="N24" s="224"/>
      <c r="O24" s="215"/>
      <c r="P24" s="217"/>
      <c r="Q24" s="215"/>
      <c r="R24" s="156"/>
      <c r="S24" s="215"/>
      <c r="T24" s="224"/>
      <c r="U24" s="225"/>
      <c r="V24" s="156"/>
      <c r="W24" s="215"/>
      <c r="X24" s="156"/>
      <c r="Y24" s="225"/>
      <c r="Z24" s="156"/>
      <c r="AA24" s="215"/>
      <c r="AB24" s="156"/>
      <c r="AC24" s="158"/>
      <c r="AE24" s="222"/>
      <c r="AF24" s="35"/>
      <c r="AG24" s="220"/>
      <c r="AH24" s="35"/>
      <c r="AI24" s="220"/>
      <c r="AJ24" s="35"/>
      <c r="AK24" s="220"/>
      <c r="AL24" s="35"/>
      <c r="AM24" s="156"/>
      <c r="AN24" s="35"/>
      <c r="AO24" s="221"/>
      <c r="AP24" s="35"/>
      <c r="AQ24" s="221"/>
      <c r="AR24" s="215"/>
      <c r="AS24" s="156"/>
      <c r="AT24" s="215"/>
      <c r="AU24" s="156"/>
      <c r="AV24" s="310"/>
      <c r="AW24" s="311"/>
      <c r="AX24" s="225"/>
      <c r="AY24" s="340"/>
      <c r="AZ24" s="225"/>
      <c r="BA24" s="156"/>
      <c r="BB24" s="383"/>
      <c r="BC24" s="383"/>
      <c r="BD24" s="383"/>
      <c r="BE24" s="383"/>
      <c r="BF24" s="383"/>
      <c r="BG24" s="352"/>
    </row>
    <row r="25" spans="1:59" s="30" customFormat="1" ht="16.5">
      <c r="A25" s="38"/>
      <c r="B25" s="38"/>
      <c r="C25" s="38"/>
      <c r="D25" s="38"/>
      <c r="E25" s="38"/>
      <c r="F25" s="38"/>
      <c r="G25" s="38"/>
      <c r="H25" s="38"/>
      <c r="I25" s="155" t="s">
        <v>0</v>
      </c>
      <c r="J25" s="1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25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6"/>
      <c r="BG25" s="6"/>
    </row>
    <row r="26" spans="1:59" s="30" customFormat="1" ht="16.5">
      <c r="A26" s="38"/>
      <c r="B26" s="38"/>
      <c r="C26" s="38"/>
      <c r="D26" s="38"/>
      <c r="E26" s="38"/>
      <c r="F26" s="38"/>
      <c r="G26" s="38"/>
      <c r="H26" s="38"/>
      <c r="I26"/>
      <c r="J26" s="155"/>
      <c r="K26" s="155"/>
      <c r="L26" s="155"/>
      <c r="M26" s="155" t="s">
        <v>256</v>
      </c>
      <c r="N26" s="155"/>
      <c r="O26" s="155"/>
      <c r="P26" s="155"/>
      <c r="Q26"/>
      <c r="R26"/>
      <c r="S26"/>
      <c r="T26"/>
      <c r="U26"/>
      <c r="V26"/>
      <c r="W26" s="23"/>
      <c r="X26"/>
      <c r="Y26"/>
      <c r="Z26"/>
      <c r="AA26"/>
      <c r="AB26"/>
      <c r="AC26"/>
      <c r="AD26"/>
      <c r="AE26" s="10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25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6"/>
      <c r="BG26" s="6"/>
    </row>
    <row r="27" spans="1:59" s="30" customFormat="1" ht="16.5">
      <c r="A27" s="26"/>
      <c r="B27" s="26"/>
      <c r="C27" s="26"/>
      <c r="D27" s="26"/>
      <c r="E27" s="33" t="s">
        <v>152</v>
      </c>
      <c r="H27" s="33"/>
      <c r="I27"/>
      <c r="J27" s="155"/>
      <c r="K27" s="155"/>
      <c r="L27" s="155"/>
      <c r="M27" s="155" t="s">
        <v>227</v>
      </c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/>
      <c r="AC27"/>
      <c r="AD27"/>
      <c r="AE27" s="10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58"/>
      <c r="AU27" s="26"/>
      <c r="AV27" s="26"/>
      <c r="AW27" s="26"/>
      <c r="AX27" s="26"/>
      <c r="AY27" s="26"/>
      <c r="AZ27" s="300"/>
      <c r="BA27" s="26"/>
      <c r="BB27" s="26"/>
      <c r="BC27" s="26"/>
      <c r="BD27" s="26"/>
      <c r="BE27" s="26"/>
      <c r="BF27" s="6"/>
      <c r="BG27" s="6"/>
    </row>
    <row r="28" spans="1:59" s="30" customFormat="1" ht="8.25" customHeight="1">
      <c r="A28" s="2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1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25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6"/>
      <c r="BG28" s="6"/>
    </row>
    <row r="29" spans="1:59" s="30" customFormat="1" ht="16.5">
      <c r="A29" s="26" t="s">
        <v>255</v>
      </c>
      <c r="B29" s="26"/>
      <c r="C29" s="26"/>
      <c r="D29" s="26"/>
      <c r="E29" s="26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28" t="s">
        <v>145</v>
      </c>
      <c r="U29" s="38"/>
      <c r="V29" s="38"/>
      <c r="W29" s="28"/>
      <c r="X29" s="28"/>
      <c r="Y29" s="26"/>
      <c r="Z29" s="26"/>
      <c r="AA29" s="26"/>
      <c r="AB29" s="26"/>
      <c r="AC29" s="38"/>
      <c r="AD29" s="38"/>
      <c r="AE29" s="31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258"/>
      <c r="AU29" s="38"/>
      <c r="AV29" s="38"/>
      <c r="AW29" s="38"/>
      <c r="AY29" s="38"/>
      <c r="AZ29" s="38"/>
      <c r="BA29" s="38"/>
      <c r="BB29" s="38"/>
      <c r="BD29" s="38"/>
      <c r="BE29" s="38"/>
      <c r="BF29" s="6"/>
      <c r="BG29" s="6"/>
    </row>
    <row r="30" spans="1:59" s="30" customFormat="1" ht="16.5">
      <c r="A30" s="26" t="s">
        <v>393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8" t="s">
        <v>147</v>
      </c>
      <c r="U30" s="26"/>
      <c r="V30" s="26"/>
      <c r="W30" s="28"/>
      <c r="X30" s="28"/>
      <c r="Y30" s="26"/>
      <c r="Z30" s="26"/>
      <c r="AA30" s="29"/>
      <c r="AB30" s="29"/>
      <c r="AC30" s="26"/>
      <c r="AD30" s="26"/>
      <c r="AE30" s="5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58"/>
      <c r="AU30" s="26"/>
      <c r="AV30" s="26"/>
      <c r="AW30" s="26"/>
      <c r="AY30" s="33"/>
      <c r="AZ30" s="6"/>
      <c r="BA30" s="6"/>
      <c r="BB30" s="6"/>
      <c r="BC30" s="26"/>
      <c r="BD30" s="26"/>
      <c r="BE30" s="26"/>
      <c r="BF30" s="6"/>
      <c r="BG30" s="6"/>
    </row>
    <row r="31" spans="1:59" s="30" customFormat="1" ht="16.5">
      <c r="B31" s="5"/>
      <c r="C31" s="5"/>
      <c r="D31" s="5"/>
      <c r="E31" s="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5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58"/>
      <c r="AU31" s="26"/>
      <c r="AV31" s="26"/>
      <c r="AW31" s="26"/>
      <c r="AX31" s="6"/>
      <c r="AY31" s="6"/>
      <c r="AZ31" s="6"/>
      <c r="BA31" s="6"/>
      <c r="BB31" s="6"/>
      <c r="BC31" s="26"/>
      <c r="BD31" s="26"/>
      <c r="BE31" s="26"/>
      <c r="BF31" s="6"/>
      <c r="BG31" s="6"/>
    </row>
    <row r="32" spans="1:59" ht="30" customHeight="1">
      <c r="A32" s="388" t="s">
        <v>968</v>
      </c>
      <c r="B32" s="388"/>
      <c r="C32" s="388"/>
      <c r="D32" s="388"/>
      <c r="E32" s="388"/>
      <c r="F32" s="388"/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88"/>
      <c r="R32" s="388"/>
      <c r="S32" s="388"/>
      <c r="T32" s="388"/>
      <c r="U32" s="388"/>
      <c r="V32" s="388"/>
      <c r="W32" s="388"/>
      <c r="X32" s="388"/>
      <c r="Y32" s="388"/>
      <c r="Z32" s="388"/>
      <c r="AA32" s="388"/>
      <c r="AB32" s="388"/>
      <c r="AC32" s="388"/>
      <c r="AD32" s="388"/>
      <c r="AE32" s="388"/>
      <c r="AF32" s="388"/>
      <c r="AG32" s="388"/>
      <c r="AH32" s="388"/>
      <c r="AI32" s="388"/>
      <c r="AJ32" s="388"/>
      <c r="AK32" s="388"/>
      <c r="AL32" s="388"/>
      <c r="AM32" s="388"/>
      <c r="AN32" s="388"/>
      <c r="AO32" s="388"/>
      <c r="AP32" s="388"/>
      <c r="AQ32" s="388"/>
      <c r="AR32" s="388"/>
      <c r="AS32" s="388"/>
      <c r="AT32" s="388"/>
      <c r="AU32" s="388"/>
      <c r="AV32" s="388"/>
      <c r="AW32" s="388"/>
      <c r="AX32" s="388"/>
      <c r="AY32" s="388"/>
      <c r="AZ32" s="388"/>
      <c r="BA32" s="301"/>
      <c r="BB32" s="301"/>
      <c r="BC32" s="301"/>
      <c r="BD32" s="301"/>
      <c r="BE32" s="301"/>
    </row>
    <row r="33" spans="1:59" ht="25.5" customHeight="1" thickBot="1">
      <c r="A33" s="26" t="s">
        <v>979</v>
      </c>
      <c r="B33" s="31"/>
      <c r="C33" s="302"/>
      <c r="D33" s="302"/>
      <c r="E33" s="302"/>
      <c r="F33" s="302"/>
      <c r="G33" s="302"/>
      <c r="H33" s="302"/>
      <c r="I33" s="302"/>
      <c r="J33" s="302"/>
      <c r="K33" s="302"/>
      <c r="L33" s="302"/>
      <c r="M33" s="302"/>
      <c r="N33" s="302"/>
      <c r="O33" s="302"/>
      <c r="P33" s="302"/>
      <c r="Q33" s="302"/>
      <c r="R33" s="302"/>
      <c r="S33" s="302"/>
      <c r="T33" s="302"/>
      <c r="U33" s="302"/>
      <c r="V33" s="302"/>
      <c r="W33" s="302"/>
      <c r="X33" s="302"/>
      <c r="Y33" s="302"/>
      <c r="Z33" s="302"/>
      <c r="AA33" s="302"/>
      <c r="AB33" s="302"/>
      <c r="AC33" s="302"/>
      <c r="AD33" s="302"/>
      <c r="AE33" s="302"/>
      <c r="AF33" s="302"/>
      <c r="AG33" s="302"/>
      <c r="AH33" s="302"/>
      <c r="AI33" s="302"/>
      <c r="AJ33" s="302"/>
      <c r="AK33" s="302"/>
      <c r="AL33" s="302"/>
      <c r="AM33" s="302"/>
      <c r="AN33" s="302"/>
      <c r="AO33" s="302"/>
      <c r="AP33" s="302"/>
      <c r="AQ33" s="302"/>
      <c r="AR33" s="302"/>
      <c r="AS33" s="302"/>
      <c r="AT33" s="259"/>
      <c r="AU33" s="302"/>
      <c r="AV33" s="302"/>
      <c r="AW33" s="302"/>
      <c r="AX33" s="302"/>
      <c r="AY33" s="302"/>
      <c r="AZ33" s="302"/>
      <c r="BA33" s="302"/>
      <c r="BB33" s="302"/>
      <c r="BC33" s="302"/>
      <c r="BD33" s="302"/>
      <c r="BE33" s="302"/>
    </row>
    <row r="34" spans="1:59" ht="25.5" customHeight="1" thickBot="1">
      <c r="A34" s="33" t="s">
        <v>226</v>
      </c>
      <c r="B34" s="31"/>
      <c r="G34" s="384" t="s">
        <v>96</v>
      </c>
      <c r="H34" s="385"/>
      <c r="I34" s="385"/>
      <c r="J34" s="385"/>
      <c r="K34" s="385"/>
      <c r="L34" s="385"/>
      <c r="M34" s="385"/>
      <c r="N34" s="385"/>
      <c r="O34" s="385"/>
      <c r="P34" s="385"/>
      <c r="Q34" s="385"/>
      <c r="R34" s="385"/>
      <c r="S34" s="385"/>
      <c r="T34" s="385"/>
      <c r="U34" s="385"/>
      <c r="V34" s="385"/>
      <c r="W34" s="385"/>
      <c r="X34" s="385"/>
      <c r="Y34" s="385"/>
      <c r="Z34" s="385"/>
      <c r="AA34" s="386"/>
      <c r="AB34" s="32"/>
      <c r="AF34" s="384" t="s">
        <v>97</v>
      </c>
      <c r="AG34" s="385"/>
      <c r="AH34" s="385"/>
      <c r="AI34" s="385"/>
      <c r="AJ34" s="385"/>
      <c r="AK34" s="385"/>
      <c r="AL34" s="385"/>
      <c r="AM34" s="385"/>
      <c r="AN34" s="385"/>
      <c r="AO34" s="385"/>
      <c r="AP34" s="385"/>
      <c r="AQ34" s="385"/>
      <c r="AR34" s="385"/>
      <c r="AS34" s="385"/>
      <c r="AT34" s="385"/>
      <c r="AU34" s="385"/>
      <c r="AV34" s="385"/>
      <c r="AW34" s="385"/>
      <c r="AX34" s="385"/>
      <c r="AY34" s="385"/>
      <c r="AZ34" s="386"/>
      <c r="BA34" s="32"/>
      <c r="BB34" s="298"/>
      <c r="BC34" s="31"/>
    </row>
    <row r="35" spans="1:59" ht="28.5" customHeight="1" thickBot="1">
      <c r="A35" s="10"/>
      <c r="E35" s="10"/>
      <c r="F35" s="10"/>
      <c r="G35" s="380" t="s">
        <v>228</v>
      </c>
      <c r="H35" s="381"/>
      <c r="I35" s="381"/>
      <c r="J35" s="381"/>
      <c r="K35" s="381"/>
      <c r="L35" s="381"/>
      <c r="M35" s="381"/>
      <c r="N35" s="290"/>
      <c r="O35" s="380" t="s">
        <v>229</v>
      </c>
      <c r="P35" s="381"/>
      <c r="Q35" s="381"/>
      <c r="R35" s="381"/>
      <c r="S35" s="381"/>
      <c r="T35" s="290"/>
      <c r="U35" s="289" t="s">
        <v>230</v>
      </c>
      <c r="V35" s="290"/>
      <c r="W35" s="299"/>
      <c r="X35" s="290"/>
      <c r="Y35" s="380" t="s">
        <v>231</v>
      </c>
      <c r="Z35" s="381"/>
      <c r="AA35" s="382"/>
      <c r="AB35" s="173"/>
      <c r="AF35" s="380" t="s">
        <v>98</v>
      </c>
      <c r="AG35" s="381"/>
      <c r="AH35" s="381"/>
      <c r="AI35" s="381"/>
      <c r="AJ35" s="381"/>
      <c r="AK35" s="381"/>
      <c r="AL35" s="382"/>
      <c r="AM35" s="288"/>
      <c r="AN35" s="380" t="s">
        <v>99</v>
      </c>
      <c r="AO35" s="381"/>
      <c r="AP35" s="381"/>
      <c r="AQ35" s="381"/>
      <c r="AR35" s="382"/>
      <c r="AS35" s="288"/>
      <c r="AT35" s="380" t="s">
        <v>100</v>
      </c>
      <c r="AU35" s="381"/>
      <c r="AV35" s="382"/>
      <c r="AW35" s="288"/>
      <c r="AX35" s="380" t="s">
        <v>101</v>
      </c>
      <c r="AY35" s="381"/>
      <c r="AZ35" s="382"/>
      <c r="BA35" s="256"/>
      <c r="BB35" s="205"/>
      <c r="BC35" s="205"/>
      <c r="BD35" s="10"/>
      <c r="BE35" s="10"/>
    </row>
    <row r="36" spans="1:59" ht="27.75" customHeight="1" thickBot="1">
      <c r="A36" s="179" t="s">
        <v>7</v>
      </c>
      <c r="B36" s="179" t="s">
        <v>8</v>
      </c>
      <c r="C36" s="185" t="s">
        <v>117</v>
      </c>
      <c r="D36" s="206" t="s">
        <v>10</v>
      </c>
      <c r="E36" s="348" t="s">
        <v>129</v>
      </c>
      <c r="F36" s="331" t="s">
        <v>130</v>
      </c>
      <c r="G36" s="185" t="s">
        <v>103</v>
      </c>
      <c r="H36" s="182" t="s">
        <v>111</v>
      </c>
      <c r="I36" s="180" t="s">
        <v>104</v>
      </c>
      <c r="J36" s="186" t="s">
        <v>111</v>
      </c>
      <c r="K36" s="185" t="s">
        <v>105</v>
      </c>
      <c r="L36" s="182" t="s">
        <v>111</v>
      </c>
      <c r="M36" s="183" t="s">
        <v>237</v>
      </c>
      <c r="N36" s="186" t="s">
        <v>111</v>
      </c>
      <c r="O36" s="187" t="s">
        <v>106</v>
      </c>
      <c r="P36" s="182" t="s">
        <v>111</v>
      </c>
      <c r="Q36" s="183" t="s">
        <v>107</v>
      </c>
      <c r="R36" s="186" t="s">
        <v>111</v>
      </c>
      <c r="S36" s="187" t="s">
        <v>238</v>
      </c>
      <c r="T36" s="182" t="s">
        <v>111</v>
      </c>
      <c r="U36" s="183" t="s">
        <v>108</v>
      </c>
      <c r="V36" s="186" t="s">
        <v>111</v>
      </c>
      <c r="W36" s="187" t="s">
        <v>239</v>
      </c>
      <c r="X36" s="182" t="s">
        <v>111</v>
      </c>
      <c r="Y36" s="183" t="s">
        <v>109</v>
      </c>
      <c r="Z36" s="186" t="s">
        <v>111</v>
      </c>
      <c r="AA36" s="187" t="s">
        <v>240</v>
      </c>
      <c r="AB36" s="186" t="s">
        <v>111</v>
      </c>
      <c r="AC36" s="188" t="s">
        <v>110</v>
      </c>
      <c r="AD36" s="255" t="s">
        <v>111</v>
      </c>
      <c r="AE36" s="185" t="s">
        <v>253</v>
      </c>
      <c r="AF36" s="187" t="s">
        <v>143</v>
      </c>
      <c r="AG36" s="189"/>
      <c r="AH36" s="187" t="s">
        <v>104</v>
      </c>
      <c r="AI36" s="189"/>
      <c r="AJ36" s="187" t="s">
        <v>243</v>
      </c>
      <c r="AK36" s="189"/>
      <c r="AL36" s="187" t="s">
        <v>238</v>
      </c>
      <c r="AM36" s="189"/>
      <c r="AN36" s="187" t="s">
        <v>112</v>
      </c>
      <c r="AO36" s="189"/>
      <c r="AP36" s="187" t="s">
        <v>144</v>
      </c>
      <c r="AQ36" s="189"/>
      <c r="AR36" s="187" t="s">
        <v>238</v>
      </c>
      <c r="AS36" s="189"/>
      <c r="AT36" s="260" t="s">
        <v>244</v>
      </c>
      <c r="AU36" s="189"/>
      <c r="AV36" s="187" t="s">
        <v>241</v>
      </c>
      <c r="AW36" s="189"/>
      <c r="AX36" s="187" t="s">
        <v>245</v>
      </c>
      <c r="AY36" s="189"/>
      <c r="AZ36" s="187" t="s">
        <v>242</v>
      </c>
      <c r="BA36" s="189"/>
      <c r="BB36" s="185" t="s">
        <v>113</v>
      </c>
      <c r="BC36" s="186" t="s">
        <v>111</v>
      </c>
      <c r="BD36" s="185" t="s">
        <v>114</v>
      </c>
      <c r="BE36" s="185" t="s">
        <v>102</v>
      </c>
      <c r="BF36" s="203" t="s">
        <v>115</v>
      </c>
      <c r="BG36" s="185" t="s">
        <v>116</v>
      </c>
    </row>
    <row r="37" spans="1:59" ht="22.5" customHeight="1">
      <c r="A37" s="25">
        <v>2</v>
      </c>
      <c r="B37" s="323" t="s">
        <v>440</v>
      </c>
      <c r="C37" s="234" t="s">
        <v>441</v>
      </c>
      <c r="D37" s="234" t="s">
        <v>442</v>
      </c>
      <c r="E37" s="234" t="s">
        <v>766</v>
      </c>
      <c r="F37" s="234" t="s">
        <v>135</v>
      </c>
      <c r="G37" s="200">
        <f>'Saisie '!H24</f>
        <v>12</v>
      </c>
      <c r="H37" s="200"/>
      <c r="I37" s="200">
        <f>'Saisie '!K24</f>
        <v>10.833333333333334</v>
      </c>
      <c r="J37" s="200"/>
      <c r="K37" s="200">
        <f>'Saisie '!N24</f>
        <v>11.833333333333334</v>
      </c>
      <c r="L37" s="253">
        <f t="shared" ref="L37:L52" si="36">IF(K37&gt;=9.995,6,0)</f>
        <v>6</v>
      </c>
      <c r="M37" s="197">
        <f t="shared" ref="M37:M52" si="37">((G37*4)+(I37*4)+(K37*4))/12</f>
        <v>11.555555555555557</v>
      </c>
      <c r="N37" s="253">
        <f t="shared" ref="N37:N52" si="38">IF(M37&gt;=9.995,18,H37+J37+L37)</f>
        <v>18</v>
      </c>
      <c r="O37" s="200">
        <f>'Saisie '!P24</f>
        <v>7.5</v>
      </c>
      <c r="P37" s="200"/>
      <c r="Q37" s="200">
        <f>'Saisie '!R24</f>
        <v>10</v>
      </c>
      <c r="R37" s="200">
        <f t="shared" ref="R37:R52" si="39">IF(Q37&gt;=9.995,3,0)</f>
        <v>3</v>
      </c>
      <c r="S37" s="197">
        <f t="shared" ref="S37:S52" si="40">((O37*2)+(Q37*2))/4</f>
        <v>8.75</v>
      </c>
      <c r="T37" s="253">
        <f t="shared" ref="T37:T52" si="41">IF(S37&gt;=9.995,6,P37+R37)</f>
        <v>3</v>
      </c>
      <c r="U37" s="287">
        <f>'Saisie '!T24</f>
        <v>10.5</v>
      </c>
      <c r="V37" s="253">
        <f t="shared" ref="V37:V52" si="42">IF(U37&gt;=9.995,3,0)</f>
        <v>3</v>
      </c>
      <c r="W37" s="190">
        <f t="shared" ref="W37:W52" si="43">U37</f>
        <v>10.5</v>
      </c>
      <c r="X37" s="253">
        <f t="shared" ref="X37:X52" si="44">IF(W37&gt;=9.995,3,0)</f>
        <v>3</v>
      </c>
      <c r="Y37" s="200">
        <f>'Saisie '!V24</f>
        <v>11</v>
      </c>
      <c r="Z37" s="253">
        <f t="shared" ref="Z37:Z52" si="45">IF(Y37&gt;=9.995,3,0)</f>
        <v>3</v>
      </c>
      <c r="AA37" s="201">
        <f t="shared" ref="AA37:AA52" si="46">Y37</f>
        <v>11</v>
      </c>
      <c r="AB37" s="254">
        <f t="shared" ref="AB37:AB52" si="47">IF(AA37&gt;=9.995,3,0)</f>
        <v>3</v>
      </c>
      <c r="AC37" s="201">
        <f t="shared" ref="AC37:AC52" si="48">((M37*12)+(S37*4)+(W37*2)+(AA37*2))/20</f>
        <v>10.833333333333334</v>
      </c>
      <c r="AD37" s="198">
        <f t="shared" ref="AD37:AD52" si="49">IF(AC37&gt;=9.995,30,N37+T37+X37+AB37)</f>
        <v>30</v>
      </c>
      <c r="AE37" s="198" t="str">
        <f t="shared" ref="AE37:AE52" si="50">IF(AC37&gt;=9.995,"Admis(e)","Rattrapage")</f>
        <v>Admis(e)</v>
      </c>
      <c r="AF37" s="296">
        <f>'Saisie '!Z24</f>
        <v>10.5</v>
      </c>
      <c r="AG37" s="175">
        <f t="shared" ref="AG37:AG52" si="51">IF(AF37&gt;=9.995,6,0)</f>
        <v>6</v>
      </c>
      <c r="AH37" s="296">
        <f>'Saisie '!AC24</f>
        <v>10</v>
      </c>
      <c r="AI37" s="175">
        <f t="shared" ref="AI37:AI52" si="52">IF(AH37&gt;=9.995,6,0)</f>
        <v>6</v>
      </c>
      <c r="AJ37" s="296">
        <f>'Saisie '!AF24</f>
        <v>10.333333333333334</v>
      </c>
      <c r="AK37" s="294">
        <f t="shared" ref="AK37:AK52" si="53">IF(AJ37&gt;=9.995,6,0)</f>
        <v>6</v>
      </c>
      <c r="AL37" s="190">
        <f t="shared" ref="AL37:AL52" si="54">((AF37*4)+(AH37*4)+(AJ37*4))/12</f>
        <v>10.277777777777779</v>
      </c>
      <c r="AM37" s="193">
        <f t="shared" ref="AM37:AM52" si="55">IF(AL37&gt;=9.995,18,AG37+AI37+AK37)</f>
        <v>18</v>
      </c>
      <c r="AN37" s="296">
        <f>'Saisie '!AH24</f>
        <v>11</v>
      </c>
      <c r="AO37" s="191">
        <f t="shared" ref="AO37:AO52" si="56">IF(AN37&gt;=9.995,3,0)</f>
        <v>3</v>
      </c>
      <c r="AP37" s="296">
        <f>'Saisie '!AJ24</f>
        <v>14</v>
      </c>
      <c r="AQ37" s="295">
        <f t="shared" ref="AQ37:AQ52" si="57">IF(AP37&gt;=9.995,3,0)</f>
        <v>3</v>
      </c>
      <c r="AR37" s="190">
        <f t="shared" ref="AR37:AR52" si="58">((AN37*2)+(AP37*2))/4</f>
        <v>12.5</v>
      </c>
      <c r="AS37" s="193">
        <f t="shared" ref="AS37:AS52" si="59">IF(AR37&gt;=9.995,6,AO37+AQ37)</f>
        <v>6</v>
      </c>
      <c r="AT37" s="287">
        <f>'Saisie '!AL24</f>
        <v>12</v>
      </c>
      <c r="AU37" s="193">
        <f t="shared" ref="AU37:AU52" si="60">IF(AT37&gt;=9.995,3,0)</f>
        <v>3</v>
      </c>
      <c r="AV37" s="190">
        <f t="shared" ref="AV37:AV52" si="61">AT37</f>
        <v>12</v>
      </c>
      <c r="AW37" s="193">
        <f t="shared" ref="AW37:AW52" si="62">IF(AV37&gt;=9.995,3,0)</f>
        <v>3</v>
      </c>
      <c r="AX37" s="296">
        <f>'Saisie '!AN24</f>
        <v>10</v>
      </c>
      <c r="AY37" s="193">
        <f t="shared" ref="AY37:AY52" si="63">IF(AX37&gt;=9.995,3,0)</f>
        <v>3</v>
      </c>
      <c r="AZ37" s="190">
        <f t="shared" ref="AZ37:AZ52" si="64">AX37</f>
        <v>10</v>
      </c>
      <c r="BA37" s="193">
        <f t="shared" ref="BA37:BA52" si="65">IF(AZ37&gt;=9.995,3,0)</f>
        <v>3</v>
      </c>
      <c r="BB37" s="194">
        <f t="shared" ref="BB37:BB52" si="66">((AL37*12)+(AR37*4)+(AV37*2)+(AZ37*2))/20</f>
        <v>10.866666666666667</v>
      </c>
      <c r="BC37" s="195">
        <f t="shared" ref="BC37:BC52" si="67">IF(BB37&gt;=9.995,30,AM37+AS37+AW37+BA37)</f>
        <v>30</v>
      </c>
      <c r="BD37" s="190">
        <f t="shared" ref="BD37:BD52" si="68">(AC37+BB37)/2</f>
        <v>10.850000000000001</v>
      </c>
      <c r="BE37" s="198" t="str">
        <f t="shared" ref="BE37:BE52" si="69">IF(BB37&gt;=9.995,"Admis(e)","Rattrapage")</f>
        <v>Admis(e)</v>
      </c>
      <c r="BF37" s="297">
        <f t="shared" ref="BF37:BF52" si="70">AD37+BC37</f>
        <v>60</v>
      </c>
      <c r="BG37" s="198" t="str">
        <f t="shared" ref="BG37:BG52" si="71">IF(AND(AC37&gt;=9.995,BB37&gt;=9.995),"Admis(e)","Ajourné( e)")</f>
        <v>Admis(e)</v>
      </c>
    </row>
    <row r="38" spans="1:59" ht="22.5" customHeight="1">
      <c r="A38" s="25">
        <v>3</v>
      </c>
      <c r="B38" s="323" t="s">
        <v>443</v>
      </c>
      <c r="C38" s="234" t="s">
        <v>444</v>
      </c>
      <c r="D38" s="234" t="s">
        <v>333</v>
      </c>
      <c r="E38" s="234" t="s">
        <v>767</v>
      </c>
      <c r="F38" s="234" t="s">
        <v>119</v>
      </c>
      <c r="G38" s="200">
        <f>'Saisie '!H25</f>
        <v>13</v>
      </c>
      <c r="H38" s="200"/>
      <c r="I38" s="200">
        <f>'Saisie '!K25</f>
        <v>9.5</v>
      </c>
      <c r="J38" s="200"/>
      <c r="K38" s="200">
        <f>'Saisie '!N25</f>
        <v>10</v>
      </c>
      <c r="L38" s="253">
        <f t="shared" si="36"/>
        <v>6</v>
      </c>
      <c r="M38" s="197">
        <f t="shared" si="37"/>
        <v>10.833333333333334</v>
      </c>
      <c r="N38" s="253">
        <f t="shared" si="38"/>
        <v>18</v>
      </c>
      <c r="O38" s="200">
        <f>'Saisie '!P25</f>
        <v>6</v>
      </c>
      <c r="P38" s="200"/>
      <c r="Q38" s="200">
        <f>'Saisie '!R25</f>
        <v>7</v>
      </c>
      <c r="R38" s="200">
        <f t="shared" si="39"/>
        <v>0</v>
      </c>
      <c r="S38" s="197">
        <f t="shared" si="40"/>
        <v>6.5</v>
      </c>
      <c r="T38" s="253">
        <f t="shared" si="41"/>
        <v>0</v>
      </c>
      <c r="U38" s="287">
        <f>'Saisie '!T25</f>
        <v>10.5</v>
      </c>
      <c r="V38" s="253">
        <f t="shared" si="42"/>
        <v>3</v>
      </c>
      <c r="W38" s="190">
        <f t="shared" si="43"/>
        <v>10.5</v>
      </c>
      <c r="X38" s="253">
        <f t="shared" si="44"/>
        <v>3</v>
      </c>
      <c r="Y38" s="200">
        <f>'Saisie '!V25</f>
        <v>10</v>
      </c>
      <c r="Z38" s="253">
        <f t="shared" si="45"/>
        <v>3</v>
      </c>
      <c r="AA38" s="201">
        <f t="shared" si="46"/>
        <v>10</v>
      </c>
      <c r="AB38" s="254">
        <f t="shared" si="47"/>
        <v>3</v>
      </c>
      <c r="AC38" s="201">
        <f t="shared" si="48"/>
        <v>9.85</v>
      </c>
      <c r="AD38" s="198">
        <f t="shared" si="49"/>
        <v>24</v>
      </c>
      <c r="AE38" s="198" t="str">
        <f t="shared" si="50"/>
        <v>Rattrapage</v>
      </c>
      <c r="AF38" s="296">
        <f>'Saisie '!Z25</f>
        <v>8.6666666666666661</v>
      </c>
      <c r="AG38" s="175">
        <f t="shared" si="51"/>
        <v>0</v>
      </c>
      <c r="AH38" s="296">
        <f>'Saisie '!AC25</f>
        <v>8.6666666666666661</v>
      </c>
      <c r="AI38" s="175">
        <f t="shared" si="52"/>
        <v>0</v>
      </c>
      <c r="AJ38" s="296">
        <f>'Saisie '!AF25</f>
        <v>11.666666666666666</v>
      </c>
      <c r="AK38" s="294">
        <f t="shared" si="53"/>
        <v>6</v>
      </c>
      <c r="AL38" s="190">
        <f t="shared" si="54"/>
        <v>9.6666666666666661</v>
      </c>
      <c r="AM38" s="193">
        <f t="shared" si="55"/>
        <v>6</v>
      </c>
      <c r="AN38" s="296">
        <f>'Saisie '!AH25</f>
        <v>10.5</v>
      </c>
      <c r="AO38" s="191">
        <f t="shared" si="56"/>
        <v>3</v>
      </c>
      <c r="AP38" s="296">
        <f>'Saisie '!AJ25</f>
        <v>10</v>
      </c>
      <c r="AQ38" s="295">
        <f t="shared" si="57"/>
        <v>3</v>
      </c>
      <c r="AR38" s="190">
        <f t="shared" si="58"/>
        <v>10.25</v>
      </c>
      <c r="AS38" s="193">
        <f t="shared" si="59"/>
        <v>6</v>
      </c>
      <c r="AT38" s="287">
        <f>'Saisie '!AL25</f>
        <v>10</v>
      </c>
      <c r="AU38" s="193">
        <f t="shared" si="60"/>
        <v>3</v>
      </c>
      <c r="AV38" s="190">
        <f t="shared" si="61"/>
        <v>10</v>
      </c>
      <c r="AW38" s="193">
        <f t="shared" si="62"/>
        <v>3</v>
      </c>
      <c r="AX38" s="296">
        <f>'Saisie '!AN25</f>
        <v>12.5</v>
      </c>
      <c r="AY38" s="193">
        <f t="shared" si="63"/>
        <v>3</v>
      </c>
      <c r="AZ38" s="190">
        <f t="shared" si="64"/>
        <v>12.5</v>
      </c>
      <c r="BA38" s="193">
        <f t="shared" si="65"/>
        <v>3</v>
      </c>
      <c r="BB38" s="194">
        <f t="shared" si="66"/>
        <v>10.1</v>
      </c>
      <c r="BC38" s="195">
        <f t="shared" si="67"/>
        <v>30</v>
      </c>
      <c r="BD38" s="190">
        <f t="shared" si="68"/>
        <v>9.9749999999999996</v>
      </c>
      <c r="BE38" s="198" t="str">
        <f t="shared" si="69"/>
        <v>Admis(e)</v>
      </c>
      <c r="BF38" s="297">
        <f t="shared" si="70"/>
        <v>54</v>
      </c>
      <c r="BG38" s="198" t="str">
        <f t="shared" si="71"/>
        <v>Ajourné( e)</v>
      </c>
    </row>
    <row r="39" spans="1:59" ht="22.5" customHeight="1">
      <c r="A39" s="25">
        <v>4</v>
      </c>
      <c r="B39" s="323" t="s">
        <v>445</v>
      </c>
      <c r="C39" s="234" t="s">
        <v>446</v>
      </c>
      <c r="D39" s="234" t="s">
        <v>447</v>
      </c>
      <c r="E39" s="234" t="s">
        <v>768</v>
      </c>
      <c r="F39" s="234" t="s">
        <v>127</v>
      </c>
      <c r="G39" s="200">
        <f>'Saisie '!H26</f>
        <v>12.333333333333334</v>
      </c>
      <c r="H39" s="200"/>
      <c r="I39" s="200">
        <f>'Saisie '!K26</f>
        <v>10</v>
      </c>
      <c r="J39" s="200"/>
      <c r="K39" s="200">
        <f>'Saisie '!N26</f>
        <v>10.5</v>
      </c>
      <c r="L39" s="253">
        <f t="shared" si="36"/>
        <v>6</v>
      </c>
      <c r="M39" s="197">
        <f t="shared" si="37"/>
        <v>10.944444444444445</v>
      </c>
      <c r="N39" s="253">
        <f t="shared" si="38"/>
        <v>18</v>
      </c>
      <c r="O39" s="200">
        <f>'Saisie '!P26</f>
        <v>11</v>
      </c>
      <c r="P39" s="200"/>
      <c r="Q39" s="200">
        <f>'Saisie '!R26</f>
        <v>10</v>
      </c>
      <c r="R39" s="200">
        <f t="shared" si="39"/>
        <v>3</v>
      </c>
      <c r="S39" s="197">
        <f t="shared" si="40"/>
        <v>10.5</v>
      </c>
      <c r="T39" s="253">
        <f t="shared" si="41"/>
        <v>6</v>
      </c>
      <c r="U39" s="287">
        <f>'Saisie '!T26</f>
        <v>11.5</v>
      </c>
      <c r="V39" s="253">
        <f t="shared" si="42"/>
        <v>3</v>
      </c>
      <c r="W39" s="190">
        <f t="shared" si="43"/>
        <v>11.5</v>
      </c>
      <c r="X39" s="253">
        <f t="shared" si="44"/>
        <v>3</v>
      </c>
      <c r="Y39" s="200">
        <f>'Saisie '!V26</f>
        <v>11.5</v>
      </c>
      <c r="Z39" s="253">
        <f t="shared" si="45"/>
        <v>3</v>
      </c>
      <c r="AA39" s="201">
        <f t="shared" si="46"/>
        <v>11.5</v>
      </c>
      <c r="AB39" s="254">
        <f t="shared" si="47"/>
        <v>3</v>
      </c>
      <c r="AC39" s="201">
        <f t="shared" si="48"/>
        <v>10.966666666666667</v>
      </c>
      <c r="AD39" s="198">
        <f t="shared" si="49"/>
        <v>30</v>
      </c>
      <c r="AE39" s="198" t="str">
        <f t="shared" si="50"/>
        <v>Admis(e)</v>
      </c>
      <c r="AF39" s="296">
        <f>'Saisie '!Z26</f>
        <v>9</v>
      </c>
      <c r="AG39" s="175">
        <f t="shared" si="51"/>
        <v>0</v>
      </c>
      <c r="AH39" s="296">
        <f>'Saisie '!AC26</f>
        <v>11.333333333333334</v>
      </c>
      <c r="AI39" s="175">
        <f t="shared" si="52"/>
        <v>6</v>
      </c>
      <c r="AJ39" s="296">
        <f>'Saisie '!AF26</f>
        <v>10.333333333333334</v>
      </c>
      <c r="AK39" s="294">
        <f t="shared" si="53"/>
        <v>6</v>
      </c>
      <c r="AL39" s="190">
        <f t="shared" si="54"/>
        <v>10.222222222222223</v>
      </c>
      <c r="AM39" s="193">
        <f t="shared" si="55"/>
        <v>18</v>
      </c>
      <c r="AN39" s="296">
        <f>'Saisie '!AH26</f>
        <v>10</v>
      </c>
      <c r="AO39" s="191">
        <f t="shared" si="56"/>
        <v>3</v>
      </c>
      <c r="AP39" s="296">
        <f>'Saisie '!AJ26</f>
        <v>11</v>
      </c>
      <c r="AQ39" s="295">
        <f t="shared" si="57"/>
        <v>3</v>
      </c>
      <c r="AR39" s="190">
        <f t="shared" si="58"/>
        <v>10.5</v>
      </c>
      <c r="AS39" s="193">
        <f t="shared" si="59"/>
        <v>6</v>
      </c>
      <c r="AT39" s="287">
        <f>'Saisie '!AL26</f>
        <v>11</v>
      </c>
      <c r="AU39" s="193">
        <f t="shared" si="60"/>
        <v>3</v>
      </c>
      <c r="AV39" s="190">
        <f t="shared" si="61"/>
        <v>11</v>
      </c>
      <c r="AW39" s="193">
        <f t="shared" si="62"/>
        <v>3</v>
      </c>
      <c r="AX39" s="296">
        <f>'Saisie '!AN26</f>
        <v>13.5</v>
      </c>
      <c r="AY39" s="193">
        <f t="shared" si="63"/>
        <v>3</v>
      </c>
      <c r="AZ39" s="190">
        <f t="shared" si="64"/>
        <v>13.5</v>
      </c>
      <c r="BA39" s="193">
        <f t="shared" si="65"/>
        <v>3</v>
      </c>
      <c r="BB39" s="194">
        <f t="shared" si="66"/>
        <v>10.683333333333334</v>
      </c>
      <c r="BC39" s="195">
        <f t="shared" si="67"/>
        <v>30</v>
      </c>
      <c r="BD39" s="190">
        <f t="shared" si="68"/>
        <v>10.824999999999999</v>
      </c>
      <c r="BE39" s="198" t="str">
        <f t="shared" si="69"/>
        <v>Admis(e)</v>
      </c>
      <c r="BF39" s="297">
        <f t="shared" si="70"/>
        <v>60</v>
      </c>
      <c r="BG39" s="198" t="str">
        <f t="shared" si="71"/>
        <v>Admis(e)</v>
      </c>
    </row>
    <row r="40" spans="1:59" ht="22.5" customHeight="1">
      <c r="A40" s="25">
        <v>5</v>
      </c>
      <c r="B40" s="325" t="s">
        <v>769</v>
      </c>
      <c r="C40" s="234" t="s">
        <v>772</v>
      </c>
      <c r="D40" s="234" t="s">
        <v>299</v>
      </c>
      <c r="E40" s="234" t="s">
        <v>770</v>
      </c>
      <c r="F40" s="234" t="s">
        <v>771</v>
      </c>
      <c r="G40" s="200">
        <f>'Saisie '!H27</f>
        <v>13.833333333333334</v>
      </c>
      <c r="H40" s="200"/>
      <c r="I40" s="200">
        <f>'Saisie '!K27</f>
        <v>9</v>
      </c>
      <c r="J40" s="200"/>
      <c r="K40" s="200">
        <f>'Saisie '!N27</f>
        <v>10</v>
      </c>
      <c r="L40" s="253">
        <f t="shared" si="36"/>
        <v>6</v>
      </c>
      <c r="M40" s="197">
        <f t="shared" si="37"/>
        <v>10.944444444444445</v>
      </c>
      <c r="N40" s="253">
        <f t="shared" si="38"/>
        <v>18</v>
      </c>
      <c r="O40" s="200">
        <f>'Saisie '!P27</f>
        <v>10</v>
      </c>
      <c r="P40" s="200"/>
      <c r="Q40" s="200">
        <f>'Saisie '!R27</f>
        <v>7</v>
      </c>
      <c r="R40" s="200">
        <f t="shared" si="39"/>
        <v>0</v>
      </c>
      <c r="S40" s="197">
        <f t="shared" si="40"/>
        <v>8.5</v>
      </c>
      <c r="T40" s="253">
        <f t="shared" si="41"/>
        <v>0</v>
      </c>
      <c r="U40" s="287">
        <f>'Saisie '!T27</f>
        <v>10.5</v>
      </c>
      <c r="V40" s="253">
        <f t="shared" si="42"/>
        <v>3</v>
      </c>
      <c r="W40" s="190">
        <f t="shared" si="43"/>
        <v>10.5</v>
      </c>
      <c r="X40" s="253">
        <f t="shared" si="44"/>
        <v>3</v>
      </c>
      <c r="Y40" s="200">
        <f>'Saisie '!V27</f>
        <v>10</v>
      </c>
      <c r="Z40" s="253">
        <f t="shared" si="45"/>
        <v>3</v>
      </c>
      <c r="AA40" s="201">
        <f t="shared" si="46"/>
        <v>10</v>
      </c>
      <c r="AB40" s="254">
        <f t="shared" si="47"/>
        <v>3</v>
      </c>
      <c r="AC40" s="201">
        <f t="shared" si="48"/>
        <v>10.316666666666666</v>
      </c>
      <c r="AD40" s="198">
        <f t="shared" si="49"/>
        <v>30</v>
      </c>
      <c r="AE40" s="198" t="str">
        <f t="shared" si="50"/>
        <v>Admis(e)</v>
      </c>
      <c r="AF40" s="296">
        <f>'Saisie '!Z27</f>
        <v>8.3333333333333339</v>
      </c>
      <c r="AG40" s="175">
        <f t="shared" si="51"/>
        <v>0</v>
      </c>
      <c r="AH40" s="296">
        <f>'Saisie '!AC27</f>
        <v>10.333333333333334</v>
      </c>
      <c r="AI40" s="175">
        <f t="shared" si="52"/>
        <v>6</v>
      </c>
      <c r="AJ40" s="296">
        <f>'Saisie '!AF27</f>
        <v>11.166666666666666</v>
      </c>
      <c r="AK40" s="294">
        <f t="shared" si="53"/>
        <v>6</v>
      </c>
      <c r="AL40" s="190">
        <f t="shared" si="54"/>
        <v>9.9444444444444446</v>
      </c>
      <c r="AM40" s="193">
        <f t="shared" si="55"/>
        <v>12</v>
      </c>
      <c r="AN40" s="296">
        <f>'Saisie '!AH27</f>
        <v>12</v>
      </c>
      <c r="AO40" s="191">
        <f t="shared" si="56"/>
        <v>3</v>
      </c>
      <c r="AP40" s="296">
        <f>'Saisie '!AJ27</f>
        <v>13</v>
      </c>
      <c r="AQ40" s="295">
        <f t="shared" si="57"/>
        <v>3</v>
      </c>
      <c r="AR40" s="190">
        <f t="shared" si="58"/>
        <v>12.5</v>
      </c>
      <c r="AS40" s="193">
        <f t="shared" si="59"/>
        <v>6</v>
      </c>
      <c r="AT40" s="287">
        <f>'Saisie '!AL27</f>
        <v>11</v>
      </c>
      <c r="AU40" s="193">
        <f t="shared" si="60"/>
        <v>3</v>
      </c>
      <c r="AV40" s="190">
        <f t="shared" si="61"/>
        <v>11</v>
      </c>
      <c r="AW40" s="193">
        <f t="shared" si="62"/>
        <v>3</v>
      </c>
      <c r="AX40" s="296">
        <f>'Saisie '!AN27</f>
        <v>10</v>
      </c>
      <c r="AY40" s="193">
        <f t="shared" si="63"/>
        <v>3</v>
      </c>
      <c r="AZ40" s="190">
        <f t="shared" si="64"/>
        <v>10</v>
      </c>
      <c r="BA40" s="193">
        <f t="shared" si="65"/>
        <v>3</v>
      </c>
      <c r="BB40" s="194">
        <f t="shared" si="66"/>
        <v>10.566666666666666</v>
      </c>
      <c r="BC40" s="195">
        <f t="shared" si="67"/>
        <v>30</v>
      </c>
      <c r="BD40" s="190">
        <f t="shared" si="68"/>
        <v>10.441666666666666</v>
      </c>
      <c r="BE40" s="198" t="str">
        <f t="shared" si="69"/>
        <v>Admis(e)</v>
      </c>
      <c r="BF40" s="297">
        <f t="shared" si="70"/>
        <v>60</v>
      </c>
      <c r="BG40" s="198" t="str">
        <f t="shared" si="71"/>
        <v>Admis(e)</v>
      </c>
    </row>
    <row r="41" spans="1:59" ht="22.5" customHeight="1">
      <c r="A41" s="25">
        <v>6</v>
      </c>
      <c r="B41" s="323" t="s">
        <v>448</v>
      </c>
      <c r="C41" s="234" t="s">
        <v>449</v>
      </c>
      <c r="D41" s="234" t="s">
        <v>70</v>
      </c>
      <c r="E41" s="234" t="s">
        <v>773</v>
      </c>
      <c r="F41" s="234" t="s">
        <v>118</v>
      </c>
      <c r="G41" s="200">
        <f>'Saisie '!H28</f>
        <v>12.666666666666666</v>
      </c>
      <c r="H41" s="200"/>
      <c r="I41" s="200">
        <f>'Saisie '!K28</f>
        <v>9.1666666666666661</v>
      </c>
      <c r="J41" s="200"/>
      <c r="K41" s="200">
        <f>'Saisie '!N28</f>
        <v>10.666666666666666</v>
      </c>
      <c r="L41" s="253">
        <f t="shared" si="36"/>
        <v>6</v>
      </c>
      <c r="M41" s="197">
        <f t="shared" si="37"/>
        <v>10.833333333333334</v>
      </c>
      <c r="N41" s="253">
        <f t="shared" si="38"/>
        <v>18</v>
      </c>
      <c r="O41" s="200">
        <f>'Saisie '!P28</f>
        <v>10</v>
      </c>
      <c r="P41" s="200"/>
      <c r="Q41" s="200">
        <f>'Saisie '!R28</f>
        <v>8.5</v>
      </c>
      <c r="R41" s="200">
        <f t="shared" si="39"/>
        <v>0</v>
      </c>
      <c r="S41" s="197">
        <f t="shared" si="40"/>
        <v>9.25</v>
      </c>
      <c r="T41" s="253">
        <f t="shared" si="41"/>
        <v>0</v>
      </c>
      <c r="U41" s="287">
        <f>'Saisie '!T28</f>
        <v>10.5</v>
      </c>
      <c r="V41" s="253">
        <f t="shared" si="42"/>
        <v>3</v>
      </c>
      <c r="W41" s="190">
        <f t="shared" si="43"/>
        <v>10.5</v>
      </c>
      <c r="X41" s="253">
        <f t="shared" si="44"/>
        <v>3</v>
      </c>
      <c r="Y41" s="200">
        <f>'Saisie '!V28</f>
        <v>7</v>
      </c>
      <c r="Z41" s="253">
        <f t="shared" si="45"/>
        <v>0</v>
      </c>
      <c r="AA41" s="201">
        <f t="shared" si="46"/>
        <v>7</v>
      </c>
      <c r="AB41" s="254">
        <f t="shared" si="47"/>
        <v>0</v>
      </c>
      <c r="AC41" s="201">
        <f t="shared" si="48"/>
        <v>10.1</v>
      </c>
      <c r="AD41" s="198">
        <f t="shared" si="49"/>
        <v>30</v>
      </c>
      <c r="AE41" s="198" t="str">
        <f t="shared" si="50"/>
        <v>Admis(e)</v>
      </c>
      <c r="AF41" s="296">
        <f>'Saisie '!Z28</f>
        <v>7</v>
      </c>
      <c r="AG41" s="175">
        <f t="shared" si="51"/>
        <v>0</v>
      </c>
      <c r="AH41" s="296">
        <f>'Saisie '!AC28</f>
        <v>13.333333333333334</v>
      </c>
      <c r="AI41" s="175">
        <f t="shared" si="52"/>
        <v>6</v>
      </c>
      <c r="AJ41" s="296">
        <f>'Saisie '!AF28</f>
        <v>10.333333333333334</v>
      </c>
      <c r="AK41" s="294">
        <f t="shared" si="53"/>
        <v>6</v>
      </c>
      <c r="AL41" s="190">
        <f t="shared" si="54"/>
        <v>10.222222222222223</v>
      </c>
      <c r="AM41" s="193">
        <f t="shared" si="55"/>
        <v>18</v>
      </c>
      <c r="AN41" s="296">
        <f>'Saisie '!AH28</f>
        <v>14</v>
      </c>
      <c r="AO41" s="191">
        <f t="shared" si="56"/>
        <v>3</v>
      </c>
      <c r="AP41" s="296">
        <f>'Saisie '!AJ28</f>
        <v>11</v>
      </c>
      <c r="AQ41" s="295">
        <f t="shared" si="57"/>
        <v>3</v>
      </c>
      <c r="AR41" s="190">
        <f t="shared" si="58"/>
        <v>12.5</v>
      </c>
      <c r="AS41" s="193">
        <f t="shared" si="59"/>
        <v>6</v>
      </c>
      <c r="AT41" s="287">
        <f>'Saisie '!AL28</f>
        <v>6</v>
      </c>
      <c r="AU41" s="193">
        <f t="shared" si="60"/>
        <v>0</v>
      </c>
      <c r="AV41" s="190">
        <f t="shared" si="61"/>
        <v>6</v>
      </c>
      <c r="AW41" s="193">
        <f t="shared" si="62"/>
        <v>0</v>
      </c>
      <c r="AX41" s="296">
        <f>'Saisie '!AN28</f>
        <v>13.5</v>
      </c>
      <c r="AY41" s="193">
        <f t="shared" si="63"/>
        <v>3</v>
      </c>
      <c r="AZ41" s="190">
        <f t="shared" si="64"/>
        <v>13.5</v>
      </c>
      <c r="BA41" s="193">
        <f t="shared" si="65"/>
        <v>3</v>
      </c>
      <c r="BB41" s="194">
        <f t="shared" si="66"/>
        <v>10.583333333333334</v>
      </c>
      <c r="BC41" s="195">
        <f t="shared" si="67"/>
        <v>30</v>
      </c>
      <c r="BD41" s="190">
        <f t="shared" si="68"/>
        <v>10.341666666666667</v>
      </c>
      <c r="BE41" s="198" t="str">
        <f t="shared" si="69"/>
        <v>Admis(e)</v>
      </c>
      <c r="BF41" s="297">
        <f t="shared" si="70"/>
        <v>60</v>
      </c>
      <c r="BG41" s="198" t="str">
        <f t="shared" si="71"/>
        <v>Admis(e)</v>
      </c>
    </row>
    <row r="42" spans="1:59" s="23" customFormat="1" ht="22.5" customHeight="1">
      <c r="A42" s="25">
        <v>7</v>
      </c>
      <c r="B42" s="323" t="s">
        <v>450</v>
      </c>
      <c r="C42" s="234" t="s">
        <v>280</v>
      </c>
      <c r="D42" s="234" t="s">
        <v>451</v>
      </c>
      <c r="E42" s="234" t="s">
        <v>774</v>
      </c>
      <c r="F42" s="234" t="s">
        <v>118</v>
      </c>
      <c r="G42" s="200">
        <f>'Saisie '!H29</f>
        <v>9.5</v>
      </c>
      <c r="H42" s="200"/>
      <c r="I42" s="200">
        <f>'Saisie '!K29</f>
        <v>10.333333333333334</v>
      </c>
      <c r="J42" s="200"/>
      <c r="K42" s="200">
        <f>'Saisie '!N29</f>
        <v>10.666666666666666</v>
      </c>
      <c r="L42" s="253">
        <f t="shared" si="36"/>
        <v>6</v>
      </c>
      <c r="M42" s="197">
        <f t="shared" si="37"/>
        <v>10.166666666666666</v>
      </c>
      <c r="N42" s="253">
        <f t="shared" si="38"/>
        <v>18</v>
      </c>
      <c r="O42" s="200">
        <f>'Saisie '!P29</f>
        <v>12</v>
      </c>
      <c r="P42" s="200"/>
      <c r="Q42" s="200">
        <f>'Saisie '!R29</f>
        <v>5</v>
      </c>
      <c r="R42" s="200">
        <f t="shared" si="39"/>
        <v>0</v>
      </c>
      <c r="S42" s="197">
        <f t="shared" si="40"/>
        <v>8.5</v>
      </c>
      <c r="T42" s="253">
        <f t="shared" si="41"/>
        <v>0</v>
      </c>
      <c r="U42" s="287">
        <f>'Saisie '!T29</f>
        <v>14</v>
      </c>
      <c r="V42" s="253">
        <f t="shared" si="42"/>
        <v>3</v>
      </c>
      <c r="W42" s="190">
        <f t="shared" si="43"/>
        <v>14</v>
      </c>
      <c r="X42" s="253">
        <f t="shared" si="44"/>
        <v>3</v>
      </c>
      <c r="Y42" s="200">
        <f>'Saisie '!V29</f>
        <v>8</v>
      </c>
      <c r="Z42" s="253">
        <f t="shared" si="45"/>
        <v>0</v>
      </c>
      <c r="AA42" s="201">
        <f t="shared" si="46"/>
        <v>8</v>
      </c>
      <c r="AB42" s="254">
        <f t="shared" si="47"/>
        <v>0</v>
      </c>
      <c r="AC42" s="201">
        <f t="shared" si="48"/>
        <v>10</v>
      </c>
      <c r="AD42" s="198">
        <f t="shared" si="49"/>
        <v>30</v>
      </c>
      <c r="AE42" s="198" t="str">
        <f t="shared" si="50"/>
        <v>Admis(e)</v>
      </c>
      <c r="AF42" s="296">
        <f>'Saisie '!Z29</f>
        <v>11.166666666666666</v>
      </c>
      <c r="AG42" s="175">
        <f t="shared" si="51"/>
        <v>6</v>
      </c>
      <c r="AH42" s="296">
        <f>'Saisie '!AC29</f>
        <v>9.8333333333333339</v>
      </c>
      <c r="AI42" s="175">
        <f t="shared" si="52"/>
        <v>0</v>
      </c>
      <c r="AJ42" s="296">
        <f>'Saisie '!AF29</f>
        <v>8.6666666666666661</v>
      </c>
      <c r="AK42" s="294">
        <f t="shared" si="53"/>
        <v>0</v>
      </c>
      <c r="AL42" s="190">
        <f t="shared" si="54"/>
        <v>9.8888888888888875</v>
      </c>
      <c r="AM42" s="193">
        <f t="shared" si="55"/>
        <v>6</v>
      </c>
      <c r="AN42" s="296">
        <f>'Saisie '!AH29</f>
        <v>12</v>
      </c>
      <c r="AO42" s="191">
        <f t="shared" si="56"/>
        <v>3</v>
      </c>
      <c r="AP42" s="296">
        <f>'Saisie '!AJ29</f>
        <v>13</v>
      </c>
      <c r="AQ42" s="295">
        <f t="shared" si="57"/>
        <v>3</v>
      </c>
      <c r="AR42" s="190">
        <f t="shared" si="58"/>
        <v>12.5</v>
      </c>
      <c r="AS42" s="193">
        <f t="shared" si="59"/>
        <v>6</v>
      </c>
      <c r="AT42" s="287">
        <f>'Saisie '!AL29</f>
        <v>10</v>
      </c>
      <c r="AU42" s="193">
        <f t="shared" si="60"/>
        <v>3</v>
      </c>
      <c r="AV42" s="190">
        <f t="shared" si="61"/>
        <v>10</v>
      </c>
      <c r="AW42" s="193">
        <f t="shared" si="62"/>
        <v>3</v>
      </c>
      <c r="AX42" s="296">
        <f>'Saisie '!AN29</f>
        <v>12</v>
      </c>
      <c r="AY42" s="193">
        <f t="shared" si="63"/>
        <v>3</v>
      </c>
      <c r="AZ42" s="190">
        <f t="shared" si="64"/>
        <v>12</v>
      </c>
      <c r="BA42" s="193">
        <f t="shared" si="65"/>
        <v>3</v>
      </c>
      <c r="BB42" s="194">
        <f t="shared" si="66"/>
        <v>10.633333333333333</v>
      </c>
      <c r="BC42" s="195">
        <f t="shared" si="67"/>
        <v>30</v>
      </c>
      <c r="BD42" s="190">
        <f t="shared" si="68"/>
        <v>10.316666666666666</v>
      </c>
      <c r="BE42" s="198" t="str">
        <f t="shared" si="69"/>
        <v>Admis(e)</v>
      </c>
      <c r="BF42" s="297">
        <f t="shared" si="70"/>
        <v>60</v>
      </c>
      <c r="BG42" s="198" t="str">
        <f t="shared" si="71"/>
        <v>Admis(e)</v>
      </c>
    </row>
    <row r="43" spans="1:59" ht="22.5" customHeight="1">
      <c r="A43" s="25">
        <v>12</v>
      </c>
      <c r="B43" s="323" t="s">
        <v>281</v>
      </c>
      <c r="C43" s="234" t="s">
        <v>282</v>
      </c>
      <c r="D43" s="234" t="s">
        <v>37</v>
      </c>
      <c r="E43" s="234" t="s">
        <v>781</v>
      </c>
      <c r="F43" s="234" t="s">
        <v>119</v>
      </c>
      <c r="G43" s="200">
        <f>'Saisie '!H30</f>
        <v>5.5</v>
      </c>
      <c r="H43" s="200"/>
      <c r="I43" s="200">
        <f>'Saisie '!K30</f>
        <v>3.8333333333333335</v>
      </c>
      <c r="J43" s="200"/>
      <c r="K43" s="200">
        <f>'Saisie '!N30</f>
        <v>8.9166666666666661</v>
      </c>
      <c r="L43" s="253">
        <f t="shared" si="36"/>
        <v>0</v>
      </c>
      <c r="M43" s="197">
        <f t="shared" si="37"/>
        <v>6.083333333333333</v>
      </c>
      <c r="N43" s="253">
        <f t="shared" si="38"/>
        <v>0</v>
      </c>
      <c r="O43" s="200">
        <f>'Saisie '!P30</f>
        <v>7</v>
      </c>
      <c r="P43" s="200"/>
      <c r="Q43" s="200">
        <f>'Saisie '!R30</f>
        <v>10</v>
      </c>
      <c r="R43" s="200">
        <f t="shared" si="39"/>
        <v>3</v>
      </c>
      <c r="S43" s="197">
        <f t="shared" si="40"/>
        <v>8.5</v>
      </c>
      <c r="T43" s="253">
        <f t="shared" si="41"/>
        <v>3</v>
      </c>
      <c r="U43" s="287">
        <f>'Saisie '!T30</f>
        <v>10</v>
      </c>
      <c r="V43" s="253">
        <f t="shared" si="42"/>
        <v>3</v>
      </c>
      <c r="W43" s="190">
        <f t="shared" si="43"/>
        <v>10</v>
      </c>
      <c r="X43" s="253">
        <f t="shared" si="44"/>
        <v>3</v>
      </c>
      <c r="Y43" s="200">
        <f>'Saisie '!V30</f>
        <v>7.5</v>
      </c>
      <c r="Z43" s="253">
        <f t="shared" si="45"/>
        <v>0</v>
      </c>
      <c r="AA43" s="201">
        <f t="shared" si="46"/>
        <v>7.5</v>
      </c>
      <c r="AB43" s="254">
        <f t="shared" si="47"/>
        <v>0</v>
      </c>
      <c r="AC43" s="201">
        <f t="shared" si="48"/>
        <v>7.1</v>
      </c>
      <c r="AD43" s="198">
        <f t="shared" si="49"/>
        <v>6</v>
      </c>
      <c r="AE43" s="198" t="str">
        <f t="shared" si="50"/>
        <v>Rattrapage</v>
      </c>
      <c r="AF43" s="296">
        <f>'Saisie '!Z30</f>
        <v>7</v>
      </c>
      <c r="AG43" s="175">
        <f t="shared" si="51"/>
        <v>0</v>
      </c>
      <c r="AH43" s="296">
        <f>'Saisie '!AC30</f>
        <v>4.833333333333333</v>
      </c>
      <c r="AI43" s="175">
        <f t="shared" si="52"/>
        <v>0</v>
      </c>
      <c r="AJ43" s="296">
        <f>'Saisie '!AF30</f>
        <v>6.666666666666667</v>
      </c>
      <c r="AK43" s="294">
        <f t="shared" si="53"/>
        <v>0</v>
      </c>
      <c r="AL43" s="190">
        <f t="shared" si="54"/>
        <v>6.166666666666667</v>
      </c>
      <c r="AM43" s="193">
        <f t="shared" si="55"/>
        <v>0</v>
      </c>
      <c r="AN43" s="296">
        <f>'Saisie '!AH30</f>
        <v>12</v>
      </c>
      <c r="AO43" s="191">
        <f t="shared" si="56"/>
        <v>3</v>
      </c>
      <c r="AP43" s="296">
        <f>'Saisie '!AJ30</f>
        <v>11</v>
      </c>
      <c r="AQ43" s="295">
        <f t="shared" si="57"/>
        <v>3</v>
      </c>
      <c r="AR43" s="190">
        <f t="shared" si="58"/>
        <v>11.5</v>
      </c>
      <c r="AS43" s="193">
        <f t="shared" si="59"/>
        <v>6</v>
      </c>
      <c r="AT43" s="287">
        <f>'Saisie '!AL30</f>
        <v>13</v>
      </c>
      <c r="AU43" s="193">
        <f t="shared" si="60"/>
        <v>3</v>
      </c>
      <c r="AV43" s="190">
        <f t="shared" si="61"/>
        <v>13</v>
      </c>
      <c r="AW43" s="193">
        <f t="shared" si="62"/>
        <v>3</v>
      </c>
      <c r="AX43" s="296">
        <f>'Saisie '!AN30</f>
        <v>14.5</v>
      </c>
      <c r="AY43" s="193">
        <f t="shared" si="63"/>
        <v>3</v>
      </c>
      <c r="AZ43" s="190">
        <f t="shared" si="64"/>
        <v>14.5</v>
      </c>
      <c r="BA43" s="193">
        <f t="shared" si="65"/>
        <v>3</v>
      </c>
      <c r="BB43" s="194">
        <f t="shared" si="66"/>
        <v>8.75</v>
      </c>
      <c r="BC43" s="195">
        <f t="shared" si="67"/>
        <v>12</v>
      </c>
      <c r="BD43" s="190">
        <f t="shared" si="68"/>
        <v>7.9249999999999998</v>
      </c>
      <c r="BE43" s="198" t="str">
        <f t="shared" si="69"/>
        <v>Rattrapage</v>
      </c>
      <c r="BF43" s="297">
        <f t="shared" si="70"/>
        <v>18</v>
      </c>
      <c r="BG43" s="198" t="str">
        <f t="shared" si="71"/>
        <v>Ajourné( e)</v>
      </c>
    </row>
    <row r="44" spans="1:59" ht="22.5" customHeight="1">
      <c r="A44" s="25">
        <v>14</v>
      </c>
      <c r="B44" s="323" t="s">
        <v>283</v>
      </c>
      <c r="C44" s="234" t="s">
        <v>284</v>
      </c>
      <c r="D44" s="234" t="s">
        <v>285</v>
      </c>
      <c r="E44" s="234" t="s">
        <v>783</v>
      </c>
      <c r="F44" s="234" t="s">
        <v>124</v>
      </c>
      <c r="G44" s="200">
        <f>'Saisie '!H31</f>
        <v>11.33</v>
      </c>
      <c r="H44" s="200"/>
      <c r="I44" s="200">
        <f>'Saisie '!K31</f>
        <v>4.833333333333333</v>
      </c>
      <c r="J44" s="200"/>
      <c r="K44" s="200">
        <f>'Saisie '!N31</f>
        <v>8.25</v>
      </c>
      <c r="L44" s="253">
        <f t="shared" si="36"/>
        <v>0</v>
      </c>
      <c r="M44" s="197">
        <f t="shared" si="37"/>
        <v>8.137777777777778</v>
      </c>
      <c r="N44" s="253">
        <f t="shared" si="38"/>
        <v>0</v>
      </c>
      <c r="O44" s="200">
        <f>'Saisie '!P31</f>
        <v>8.5</v>
      </c>
      <c r="P44" s="200"/>
      <c r="Q44" s="200">
        <f>'Saisie '!R31</f>
        <v>13</v>
      </c>
      <c r="R44" s="200">
        <f t="shared" si="39"/>
        <v>3</v>
      </c>
      <c r="S44" s="197">
        <f t="shared" si="40"/>
        <v>10.75</v>
      </c>
      <c r="T44" s="253">
        <f t="shared" si="41"/>
        <v>6</v>
      </c>
      <c r="U44" s="287">
        <f>'Saisie '!T31</f>
        <v>12</v>
      </c>
      <c r="V44" s="253">
        <f t="shared" si="42"/>
        <v>3</v>
      </c>
      <c r="W44" s="190">
        <f t="shared" si="43"/>
        <v>12</v>
      </c>
      <c r="X44" s="253">
        <f t="shared" si="44"/>
        <v>3</v>
      </c>
      <c r="Y44" s="200">
        <f>'Saisie '!V31</f>
        <v>10</v>
      </c>
      <c r="Z44" s="253">
        <f t="shared" si="45"/>
        <v>3</v>
      </c>
      <c r="AA44" s="201">
        <f t="shared" si="46"/>
        <v>10</v>
      </c>
      <c r="AB44" s="254">
        <f t="shared" si="47"/>
        <v>3</v>
      </c>
      <c r="AC44" s="201">
        <f t="shared" si="48"/>
        <v>9.2326666666666668</v>
      </c>
      <c r="AD44" s="198">
        <f t="shared" si="49"/>
        <v>12</v>
      </c>
      <c r="AE44" s="198" t="str">
        <f t="shared" si="50"/>
        <v>Rattrapage</v>
      </c>
      <c r="AF44" s="296">
        <f>'Saisie '!Z31</f>
        <v>9.33</v>
      </c>
      <c r="AG44" s="175">
        <f t="shared" si="51"/>
        <v>0</v>
      </c>
      <c r="AH44" s="296">
        <f>'Saisie '!AC31</f>
        <v>11.33</v>
      </c>
      <c r="AI44" s="175">
        <f t="shared" si="52"/>
        <v>6</v>
      </c>
      <c r="AJ44" s="296">
        <f>'Saisie '!AF31</f>
        <v>9.83</v>
      </c>
      <c r="AK44" s="294">
        <f t="shared" si="53"/>
        <v>0</v>
      </c>
      <c r="AL44" s="190">
        <f t="shared" si="54"/>
        <v>10.163333333333334</v>
      </c>
      <c r="AM44" s="193">
        <f t="shared" si="55"/>
        <v>18</v>
      </c>
      <c r="AN44" s="296">
        <f>'Saisie '!AH31</f>
        <v>12</v>
      </c>
      <c r="AO44" s="191">
        <f t="shared" si="56"/>
        <v>3</v>
      </c>
      <c r="AP44" s="296">
        <f>'Saisie '!AJ31</f>
        <v>10</v>
      </c>
      <c r="AQ44" s="295">
        <f t="shared" si="57"/>
        <v>3</v>
      </c>
      <c r="AR44" s="190">
        <f t="shared" si="58"/>
        <v>11</v>
      </c>
      <c r="AS44" s="193">
        <f t="shared" si="59"/>
        <v>6</v>
      </c>
      <c r="AT44" s="287">
        <f>'Saisie '!AL31</f>
        <v>12</v>
      </c>
      <c r="AU44" s="193">
        <f t="shared" si="60"/>
        <v>3</v>
      </c>
      <c r="AV44" s="190">
        <f t="shared" si="61"/>
        <v>12</v>
      </c>
      <c r="AW44" s="193">
        <f t="shared" si="62"/>
        <v>3</v>
      </c>
      <c r="AX44" s="296">
        <f>'Saisie '!AN31</f>
        <v>11.5</v>
      </c>
      <c r="AY44" s="193">
        <f t="shared" si="63"/>
        <v>3</v>
      </c>
      <c r="AZ44" s="190">
        <f t="shared" si="64"/>
        <v>11.5</v>
      </c>
      <c r="BA44" s="193">
        <f t="shared" si="65"/>
        <v>3</v>
      </c>
      <c r="BB44" s="194">
        <f t="shared" si="66"/>
        <v>10.648</v>
      </c>
      <c r="BC44" s="195">
        <f t="shared" si="67"/>
        <v>30</v>
      </c>
      <c r="BD44" s="190">
        <f t="shared" si="68"/>
        <v>9.9403333333333332</v>
      </c>
      <c r="BE44" s="198" t="str">
        <f t="shared" si="69"/>
        <v>Admis(e)</v>
      </c>
      <c r="BF44" s="297">
        <f t="shared" si="70"/>
        <v>42</v>
      </c>
      <c r="BG44" s="198" t="str">
        <f t="shared" si="71"/>
        <v>Ajourné( e)</v>
      </c>
    </row>
    <row r="45" spans="1:59" ht="22.5" customHeight="1">
      <c r="A45" s="25">
        <v>16</v>
      </c>
      <c r="B45" s="323" t="s">
        <v>464</v>
      </c>
      <c r="C45" s="234" t="s">
        <v>463</v>
      </c>
      <c r="D45" s="234" t="s">
        <v>465</v>
      </c>
      <c r="E45" s="234" t="s">
        <v>785</v>
      </c>
      <c r="F45" s="234" t="s">
        <v>123</v>
      </c>
      <c r="G45" s="200">
        <f>'Saisie '!H32</f>
        <v>8.5</v>
      </c>
      <c r="H45" s="200"/>
      <c r="I45" s="200">
        <f>'Saisie '!K32</f>
        <v>9.6666666666666661</v>
      </c>
      <c r="J45" s="200"/>
      <c r="K45" s="200">
        <f>'Saisie '!N32</f>
        <v>12.75</v>
      </c>
      <c r="L45" s="253">
        <f t="shared" si="36"/>
        <v>6</v>
      </c>
      <c r="M45" s="197">
        <f t="shared" si="37"/>
        <v>10.305555555555555</v>
      </c>
      <c r="N45" s="253">
        <f t="shared" si="38"/>
        <v>18</v>
      </c>
      <c r="O45" s="200">
        <f>'Saisie '!P32</f>
        <v>7.5</v>
      </c>
      <c r="P45" s="200"/>
      <c r="Q45" s="200">
        <f>'Saisie '!R32</f>
        <v>4.5</v>
      </c>
      <c r="R45" s="200">
        <f t="shared" si="39"/>
        <v>0</v>
      </c>
      <c r="S45" s="197">
        <f t="shared" si="40"/>
        <v>6</v>
      </c>
      <c r="T45" s="253">
        <f t="shared" si="41"/>
        <v>0</v>
      </c>
      <c r="U45" s="287">
        <f>'Saisie '!T32</f>
        <v>10.5</v>
      </c>
      <c r="V45" s="253">
        <f t="shared" si="42"/>
        <v>3</v>
      </c>
      <c r="W45" s="190">
        <f t="shared" si="43"/>
        <v>10.5</v>
      </c>
      <c r="X45" s="253">
        <f t="shared" si="44"/>
        <v>3</v>
      </c>
      <c r="Y45" s="200">
        <f>'Saisie '!V32</f>
        <v>13</v>
      </c>
      <c r="Z45" s="253">
        <f t="shared" si="45"/>
        <v>3</v>
      </c>
      <c r="AA45" s="201">
        <f t="shared" si="46"/>
        <v>13</v>
      </c>
      <c r="AB45" s="254">
        <f t="shared" si="47"/>
        <v>3</v>
      </c>
      <c r="AC45" s="201">
        <f t="shared" si="48"/>
        <v>9.7333333333333325</v>
      </c>
      <c r="AD45" s="198">
        <f t="shared" si="49"/>
        <v>24</v>
      </c>
      <c r="AE45" s="198" t="str">
        <f t="shared" si="50"/>
        <v>Rattrapage</v>
      </c>
      <c r="AF45" s="296">
        <f>'Saisie '!Z32</f>
        <v>9.3333333333333339</v>
      </c>
      <c r="AG45" s="175">
        <f t="shared" si="51"/>
        <v>0</v>
      </c>
      <c r="AH45" s="296">
        <f>'Saisie '!AC32</f>
        <v>10</v>
      </c>
      <c r="AI45" s="175">
        <f t="shared" si="52"/>
        <v>6</v>
      </c>
      <c r="AJ45" s="296">
        <f>'Saisie '!AF32</f>
        <v>11.333333333333334</v>
      </c>
      <c r="AK45" s="294">
        <f t="shared" si="53"/>
        <v>6</v>
      </c>
      <c r="AL45" s="190">
        <f t="shared" si="54"/>
        <v>10.222222222222223</v>
      </c>
      <c r="AM45" s="193">
        <f t="shared" si="55"/>
        <v>18</v>
      </c>
      <c r="AN45" s="296">
        <f>'Saisie '!AH32</f>
        <v>10.5</v>
      </c>
      <c r="AO45" s="191">
        <f t="shared" si="56"/>
        <v>3</v>
      </c>
      <c r="AP45" s="296">
        <f>'Saisie '!AJ32</f>
        <v>13</v>
      </c>
      <c r="AQ45" s="295">
        <f t="shared" si="57"/>
        <v>3</v>
      </c>
      <c r="AR45" s="190">
        <f t="shared" si="58"/>
        <v>11.75</v>
      </c>
      <c r="AS45" s="193">
        <f t="shared" si="59"/>
        <v>6</v>
      </c>
      <c r="AT45" s="287">
        <f>'Saisie '!AL32</f>
        <v>10</v>
      </c>
      <c r="AU45" s="193">
        <f t="shared" si="60"/>
        <v>3</v>
      </c>
      <c r="AV45" s="190">
        <f t="shared" si="61"/>
        <v>10</v>
      </c>
      <c r="AW45" s="193">
        <f t="shared" si="62"/>
        <v>3</v>
      </c>
      <c r="AX45" s="296">
        <f>'Saisie '!AN32</f>
        <v>10</v>
      </c>
      <c r="AY45" s="193">
        <f t="shared" si="63"/>
        <v>3</v>
      </c>
      <c r="AZ45" s="190">
        <f t="shared" si="64"/>
        <v>10</v>
      </c>
      <c r="BA45" s="193">
        <f t="shared" si="65"/>
        <v>3</v>
      </c>
      <c r="BB45" s="194">
        <f t="shared" si="66"/>
        <v>10.483333333333334</v>
      </c>
      <c r="BC45" s="195">
        <f t="shared" si="67"/>
        <v>30</v>
      </c>
      <c r="BD45" s="190">
        <f t="shared" si="68"/>
        <v>10.108333333333334</v>
      </c>
      <c r="BE45" s="198" t="str">
        <f t="shared" si="69"/>
        <v>Admis(e)</v>
      </c>
      <c r="BF45" s="297">
        <f t="shared" si="70"/>
        <v>54</v>
      </c>
      <c r="BG45" s="198" t="str">
        <f t="shared" si="71"/>
        <v>Ajourné( e)</v>
      </c>
    </row>
    <row r="46" spans="1:59" ht="22.5" customHeight="1">
      <c r="A46" s="25">
        <v>17</v>
      </c>
      <c r="B46" s="323" t="s">
        <v>466</v>
      </c>
      <c r="C46" s="234" t="s">
        <v>467</v>
      </c>
      <c r="D46" s="234" t="s">
        <v>468</v>
      </c>
      <c r="E46" s="234" t="s">
        <v>786</v>
      </c>
      <c r="F46" s="234" t="s">
        <v>119</v>
      </c>
      <c r="G46" s="200">
        <f>'Saisie '!H33</f>
        <v>15.333333333333334</v>
      </c>
      <c r="H46" s="200"/>
      <c r="I46" s="200">
        <f>'Saisie '!K33</f>
        <v>6.666666666666667</v>
      </c>
      <c r="J46" s="200"/>
      <c r="K46" s="200">
        <f>'Saisie '!N33</f>
        <v>8.8333333333333339</v>
      </c>
      <c r="L46" s="253">
        <f t="shared" si="36"/>
        <v>0</v>
      </c>
      <c r="M46" s="197">
        <f t="shared" si="37"/>
        <v>10.277777777777779</v>
      </c>
      <c r="N46" s="253">
        <f t="shared" si="38"/>
        <v>18</v>
      </c>
      <c r="O46" s="200">
        <f>'Saisie '!P33</f>
        <v>10</v>
      </c>
      <c r="P46" s="200"/>
      <c r="Q46" s="200">
        <f>'Saisie '!R33</f>
        <v>5.5</v>
      </c>
      <c r="R46" s="200">
        <f t="shared" si="39"/>
        <v>0</v>
      </c>
      <c r="S46" s="197">
        <f t="shared" si="40"/>
        <v>7.75</v>
      </c>
      <c r="T46" s="253">
        <f t="shared" si="41"/>
        <v>0</v>
      </c>
      <c r="U46" s="287">
        <f>'Saisie '!T33</f>
        <v>10.5</v>
      </c>
      <c r="V46" s="253">
        <f t="shared" si="42"/>
        <v>3</v>
      </c>
      <c r="W46" s="190">
        <f t="shared" si="43"/>
        <v>10.5</v>
      </c>
      <c r="X46" s="253">
        <f t="shared" si="44"/>
        <v>3</v>
      </c>
      <c r="Y46" s="200">
        <f>'Saisie '!V33</f>
        <v>14</v>
      </c>
      <c r="Z46" s="253">
        <f t="shared" si="45"/>
        <v>3</v>
      </c>
      <c r="AA46" s="201">
        <f t="shared" si="46"/>
        <v>14</v>
      </c>
      <c r="AB46" s="254">
        <f t="shared" si="47"/>
        <v>3</v>
      </c>
      <c r="AC46" s="201">
        <f t="shared" si="48"/>
        <v>10.166666666666668</v>
      </c>
      <c r="AD46" s="198">
        <f t="shared" si="49"/>
        <v>30</v>
      </c>
      <c r="AE46" s="198" t="str">
        <f t="shared" si="50"/>
        <v>Admis(e)</v>
      </c>
      <c r="AF46" s="296">
        <f>'Saisie '!Z33</f>
        <v>8</v>
      </c>
      <c r="AG46" s="175">
        <f t="shared" si="51"/>
        <v>0</v>
      </c>
      <c r="AH46" s="296">
        <f>'Saisie '!AC33</f>
        <v>9.5</v>
      </c>
      <c r="AI46" s="175">
        <f t="shared" si="52"/>
        <v>0</v>
      </c>
      <c r="AJ46" s="296">
        <f>'Saisie '!AF33</f>
        <v>9</v>
      </c>
      <c r="AK46" s="294">
        <f t="shared" si="53"/>
        <v>0</v>
      </c>
      <c r="AL46" s="190">
        <f t="shared" si="54"/>
        <v>8.8333333333333339</v>
      </c>
      <c r="AM46" s="193">
        <f t="shared" si="55"/>
        <v>0</v>
      </c>
      <c r="AN46" s="296">
        <f>'Saisie '!AH33</f>
        <v>17</v>
      </c>
      <c r="AO46" s="191">
        <f t="shared" si="56"/>
        <v>3</v>
      </c>
      <c r="AP46" s="296">
        <f>'Saisie '!AJ33</f>
        <v>15.5</v>
      </c>
      <c r="AQ46" s="295">
        <f t="shared" si="57"/>
        <v>3</v>
      </c>
      <c r="AR46" s="190">
        <f t="shared" si="58"/>
        <v>16.25</v>
      </c>
      <c r="AS46" s="193">
        <f t="shared" si="59"/>
        <v>6</v>
      </c>
      <c r="AT46" s="287">
        <f>'Saisie '!AL33</f>
        <v>12</v>
      </c>
      <c r="AU46" s="193">
        <f t="shared" si="60"/>
        <v>3</v>
      </c>
      <c r="AV46" s="190">
        <f t="shared" si="61"/>
        <v>12</v>
      </c>
      <c r="AW46" s="193">
        <f t="shared" si="62"/>
        <v>3</v>
      </c>
      <c r="AX46" s="296">
        <f>'Saisie '!AN33</f>
        <v>8</v>
      </c>
      <c r="AY46" s="193">
        <f t="shared" si="63"/>
        <v>0</v>
      </c>
      <c r="AZ46" s="190">
        <f t="shared" si="64"/>
        <v>8</v>
      </c>
      <c r="BA46" s="193">
        <f t="shared" si="65"/>
        <v>0</v>
      </c>
      <c r="BB46" s="194">
        <f t="shared" si="66"/>
        <v>10.55</v>
      </c>
      <c r="BC46" s="195">
        <f t="shared" si="67"/>
        <v>30</v>
      </c>
      <c r="BD46" s="190">
        <f t="shared" si="68"/>
        <v>10.358333333333334</v>
      </c>
      <c r="BE46" s="198" t="str">
        <f t="shared" si="69"/>
        <v>Admis(e)</v>
      </c>
      <c r="BF46" s="297">
        <f t="shared" si="70"/>
        <v>60</v>
      </c>
      <c r="BG46" s="198" t="str">
        <f t="shared" si="71"/>
        <v>Admis(e)</v>
      </c>
    </row>
    <row r="47" spans="1:59" ht="22.5" customHeight="1">
      <c r="A47" s="25">
        <v>18</v>
      </c>
      <c r="B47" s="323" t="s">
        <v>469</v>
      </c>
      <c r="C47" s="234" t="s">
        <v>470</v>
      </c>
      <c r="D47" s="234" t="s">
        <v>37</v>
      </c>
      <c r="E47" s="234" t="s">
        <v>787</v>
      </c>
      <c r="F47" s="234" t="s">
        <v>788</v>
      </c>
      <c r="G47" s="200">
        <f>'Saisie '!H34</f>
        <v>10.333333333333334</v>
      </c>
      <c r="H47" s="200"/>
      <c r="I47" s="200">
        <f>'Saisie '!K34</f>
        <v>9.6666666666666661</v>
      </c>
      <c r="J47" s="200"/>
      <c r="K47" s="200">
        <f>'Saisie '!N34</f>
        <v>14.833333333333334</v>
      </c>
      <c r="L47" s="253">
        <f t="shared" si="36"/>
        <v>6</v>
      </c>
      <c r="M47" s="197">
        <f t="shared" si="37"/>
        <v>11.611111111111112</v>
      </c>
      <c r="N47" s="253">
        <f t="shared" si="38"/>
        <v>18</v>
      </c>
      <c r="O47" s="200">
        <f>'Saisie '!P34</f>
        <v>12</v>
      </c>
      <c r="P47" s="200"/>
      <c r="Q47" s="200">
        <f>'Saisie '!R34</f>
        <v>7</v>
      </c>
      <c r="R47" s="200">
        <f t="shared" si="39"/>
        <v>0</v>
      </c>
      <c r="S47" s="197">
        <f t="shared" si="40"/>
        <v>9.5</v>
      </c>
      <c r="T47" s="253">
        <f t="shared" si="41"/>
        <v>0</v>
      </c>
      <c r="U47" s="287">
        <f>'Saisie '!T34</f>
        <v>10.5</v>
      </c>
      <c r="V47" s="253">
        <f t="shared" si="42"/>
        <v>3</v>
      </c>
      <c r="W47" s="190">
        <f t="shared" si="43"/>
        <v>10.5</v>
      </c>
      <c r="X47" s="253">
        <f t="shared" si="44"/>
        <v>3</v>
      </c>
      <c r="Y47" s="200">
        <f>'Saisie '!V34</f>
        <v>12</v>
      </c>
      <c r="Z47" s="253">
        <f t="shared" si="45"/>
        <v>3</v>
      </c>
      <c r="AA47" s="201">
        <f t="shared" si="46"/>
        <v>12</v>
      </c>
      <c r="AB47" s="254">
        <f t="shared" si="47"/>
        <v>3</v>
      </c>
      <c r="AC47" s="201">
        <f t="shared" si="48"/>
        <v>11.116666666666667</v>
      </c>
      <c r="AD47" s="198">
        <f t="shared" si="49"/>
        <v>30</v>
      </c>
      <c r="AE47" s="198" t="str">
        <f t="shared" si="50"/>
        <v>Admis(e)</v>
      </c>
      <c r="AF47" s="296">
        <f>'Saisie '!Z34</f>
        <v>10.666666666666666</v>
      </c>
      <c r="AG47" s="175">
        <f t="shared" si="51"/>
        <v>6</v>
      </c>
      <c r="AH47" s="296">
        <f>'Saisie '!AC34</f>
        <v>12.5</v>
      </c>
      <c r="AI47" s="175">
        <f t="shared" si="52"/>
        <v>6</v>
      </c>
      <c r="AJ47" s="296">
        <f>'Saisie '!AF34</f>
        <v>9.6666666666666661</v>
      </c>
      <c r="AK47" s="294">
        <f t="shared" si="53"/>
        <v>0</v>
      </c>
      <c r="AL47" s="190">
        <f t="shared" si="54"/>
        <v>10.944444444444443</v>
      </c>
      <c r="AM47" s="193">
        <f t="shared" si="55"/>
        <v>18</v>
      </c>
      <c r="AN47" s="296">
        <f>'Saisie '!AH34</f>
        <v>10</v>
      </c>
      <c r="AO47" s="191">
        <f t="shared" si="56"/>
        <v>3</v>
      </c>
      <c r="AP47" s="296">
        <f>'Saisie '!AJ34</f>
        <v>13</v>
      </c>
      <c r="AQ47" s="295">
        <f t="shared" si="57"/>
        <v>3</v>
      </c>
      <c r="AR47" s="190">
        <f t="shared" si="58"/>
        <v>11.5</v>
      </c>
      <c r="AS47" s="193">
        <f t="shared" si="59"/>
        <v>6</v>
      </c>
      <c r="AT47" s="287">
        <f>'Saisie '!AL34</f>
        <v>9</v>
      </c>
      <c r="AU47" s="193">
        <f t="shared" si="60"/>
        <v>0</v>
      </c>
      <c r="AV47" s="190">
        <f t="shared" si="61"/>
        <v>9</v>
      </c>
      <c r="AW47" s="193">
        <f t="shared" si="62"/>
        <v>0</v>
      </c>
      <c r="AX47" s="296">
        <f>'Saisie '!AN34</f>
        <v>13</v>
      </c>
      <c r="AY47" s="193">
        <f t="shared" si="63"/>
        <v>3</v>
      </c>
      <c r="AZ47" s="190">
        <f t="shared" si="64"/>
        <v>13</v>
      </c>
      <c r="BA47" s="193">
        <f t="shared" si="65"/>
        <v>3</v>
      </c>
      <c r="BB47" s="194">
        <f t="shared" si="66"/>
        <v>11.066666666666666</v>
      </c>
      <c r="BC47" s="195">
        <f t="shared" si="67"/>
        <v>30</v>
      </c>
      <c r="BD47" s="190">
        <f t="shared" si="68"/>
        <v>11.091666666666667</v>
      </c>
      <c r="BE47" s="198" t="str">
        <f t="shared" si="69"/>
        <v>Admis(e)</v>
      </c>
      <c r="BF47" s="297">
        <f t="shared" si="70"/>
        <v>60</v>
      </c>
      <c r="BG47" s="198" t="str">
        <f t="shared" si="71"/>
        <v>Admis(e)</v>
      </c>
    </row>
    <row r="48" spans="1:59" s="23" customFormat="1" ht="22.5" customHeight="1">
      <c r="A48" s="25">
        <v>19</v>
      </c>
      <c r="B48" s="323" t="s">
        <v>471</v>
      </c>
      <c r="C48" s="234" t="s">
        <v>472</v>
      </c>
      <c r="D48" s="234" t="s">
        <v>473</v>
      </c>
      <c r="E48" s="234" t="s">
        <v>789</v>
      </c>
      <c r="F48" s="234" t="s">
        <v>120</v>
      </c>
      <c r="G48" s="200">
        <f>'Saisie '!H35</f>
        <v>12</v>
      </c>
      <c r="H48" s="200"/>
      <c r="I48" s="200">
        <f>'Saisie '!K35</f>
        <v>9.1666666666666661</v>
      </c>
      <c r="J48" s="200"/>
      <c r="K48" s="200">
        <f>'Saisie '!N35</f>
        <v>9.8333333333333339</v>
      </c>
      <c r="L48" s="253">
        <f t="shared" si="36"/>
        <v>0</v>
      </c>
      <c r="M48" s="197">
        <f t="shared" si="37"/>
        <v>10.333333333333334</v>
      </c>
      <c r="N48" s="253">
        <f t="shared" si="38"/>
        <v>18</v>
      </c>
      <c r="O48" s="200">
        <f>'Saisie '!P35</f>
        <v>10.5</v>
      </c>
      <c r="P48" s="200"/>
      <c r="Q48" s="200">
        <f>'Saisie '!R35</f>
        <v>6.5</v>
      </c>
      <c r="R48" s="200">
        <f t="shared" si="39"/>
        <v>0</v>
      </c>
      <c r="S48" s="197">
        <f t="shared" si="40"/>
        <v>8.5</v>
      </c>
      <c r="T48" s="253">
        <f t="shared" si="41"/>
        <v>0</v>
      </c>
      <c r="U48" s="287">
        <f>'Saisie '!T35</f>
        <v>10.5</v>
      </c>
      <c r="V48" s="253">
        <f t="shared" si="42"/>
        <v>3</v>
      </c>
      <c r="W48" s="190">
        <f t="shared" si="43"/>
        <v>10.5</v>
      </c>
      <c r="X48" s="253">
        <f t="shared" si="44"/>
        <v>3</v>
      </c>
      <c r="Y48" s="200">
        <f>'Saisie '!V35</f>
        <v>8</v>
      </c>
      <c r="Z48" s="253">
        <f t="shared" si="45"/>
        <v>0</v>
      </c>
      <c r="AA48" s="201">
        <f t="shared" si="46"/>
        <v>8</v>
      </c>
      <c r="AB48" s="254">
        <f t="shared" si="47"/>
        <v>0</v>
      </c>
      <c r="AC48" s="201">
        <f t="shared" si="48"/>
        <v>9.75</v>
      </c>
      <c r="AD48" s="198">
        <f t="shared" si="49"/>
        <v>21</v>
      </c>
      <c r="AE48" s="198" t="str">
        <f t="shared" si="50"/>
        <v>Rattrapage</v>
      </c>
      <c r="AF48" s="296">
        <f>'Saisie '!Z35</f>
        <v>7.333333333333333</v>
      </c>
      <c r="AG48" s="175">
        <f t="shared" si="51"/>
        <v>0</v>
      </c>
      <c r="AH48" s="296">
        <f>'Saisie '!AC35</f>
        <v>8.6666666666666661</v>
      </c>
      <c r="AI48" s="175">
        <f t="shared" si="52"/>
        <v>0</v>
      </c>
      <c r="AJ48" s="296">
        <f>'Saisie '!AF35</f>
        <v>8.5</v>
      </c>
      <c r="AK48" s="294">
        <f t="shared" si="53"/>
        <v>0</v>
      </c>
      <c r="AL48" s="190">
        <f t="shared" si="54"/>
        <v>8.1666666666666661</v>
      </c>
      <c r="AM48" s="193">
        <f t="shared" si="55"/>
        <v>0</v>
      </c>
      <c r="AN48" s="296">
        <f>'Saisie '!AH35</f>
        <v>9</v>
      </c>
      <c r="AO48" s="191">
        <f t="shared" si="56"/>
        <v>0</v>
      </c>
      <c r="AP48" s="296">
        <f>'Saisie '!AJ35</f>
        <v>12</v>
      </c>
      <c r="AQ48" s="295">
        <f t="shared" si="57"/>
        <v>3</v>
      </c>
      <c r="AR48" s="190">
        <f t="shared" si="58"/>
        <v>10.5</v>
      </c>
      <c r="AS48" s="193">
        <f t="shared" si="59"/>
        <v>6</v>
      </c>
      <c r="AT48" s="287">
        <f>'Saisie '!AL35</f>
        <v>11</v>
      </c>
      <c r="AU48" s="193">
        <f t="shared" si="60"/>
        <v>3</v>
      </c>
      <c r="AV48" s="190">
        <f t="shared" si="61"/>
        <v>11</v>
      </c>
      <c r="AW48" s="193">
        <f t="shared" si="62"/>
        <v>3</v>
      </c>
      <c r="AX48" s="296">
        <f>'Saisie '!AN35</f>
        <v>12</v>
      </c>
      <c r="AY48" s="193">
        <f t="shared" si="63"/>
        <v>3</v>
      </c>
      <c r="AZ48" s="190">
        <f t="shared" si="64"/>
        <v>12</v>
      </c>
      <c r="BA48" s="193">
        <f t="shared" si="65"/>
        <v>3</v>
      </c>
      <c r="BB48" s="194">
        <f t="shared" si="66"/>
        <v>9.3000000000000007</v>
      </c>
      <c r="BC48" s="195">
        <f t="shared" si="67"/>
        <v>12</v>
      </c>
      <c r="BD48" s="190">
        <f t="shared" si="68"/>
        <v>9.5250000000000004</v>
      </c>
      <c r="BE48" s="198" t="str">
        <f t="shared" si="69"/>
        <v>Rattrapage</v>
      </c>
      <c r="BF48" s="297">
        <f t="shared" si="70"/>
        <v>33</v>
      </c>
      <c r="BG48" s="198" t="str">
        <f t="shared" si="71"/>
        <v>Ajourné( e)</v>
      </c>
    </row>
    <row r="49" spans="1:61" s="23" customFormat="1" ht="22.5" customHeight="1">
      <c r="A49" s="25">
        <v>20</v>
      </c>
      <c r="B49" s="323" t="s">
        <v>286</v>
      </c>
      <c r="C49" s="234" t="s">
        <v>287</v>
      </c>
      <c r="D49" s="234" t="s">
        <v>71</v>
      </c>
      <c r="E49" s="234" t="s">
        <v>790</v>
      </c>
      <c r="F49" s="234" t="s">
        <v>119</v>
      </c>
      <c r="G49" s="200">
        <f>'Saisie '!H36</f>
        <v>10.5</v>
      </c>
      <c r="H49" s="200"/>
      <c r="I49" s="200">
        <f>'Saisie '!K36</f>
        <v>10</v>
      </c>
      <c r="J49" s="200"/>
      <c r="K49" s="200">
        <f>'Saisie '!N36</f>
        <v>11</v>
      </c>
      <c r="L49" s="253">
        <f t="shared" si="36"/>
        <v>6</v>
      </c>
      <c r="M49" s="197">
        <f t="shared" si="37"/>
        <v>10.5</v>
      </c>
      <c r="N49" s="253">
        <f t="shared" si="38"/>
        <v>18</v>
      </c>
      <c r="O49" s="200">
        <f>'Saisie '!P36</f>
        <v>8.5</v>
      </c>
      <c r="P49" s="200"/>
      <c r="Q49" s="200">
        <f>'Saisie '!R36</f>
        <v>12</v>
      </c>
      <c r="R49" s="200">
        <f t="shared" si="39"/>
        <v>3</v>
      </c>
      <c r="S49" s="197">
        <f t="shared" si="40"/>
        <v>10.25</v>
      </c>
      <c r="T49" s="253">
        <f t="shared" si="41"/>
        <v>6</v>
      </c>
      <c r="U49" s="287">
        <f>'Saisie '!T36</f>
        <v>10</v>
      </c>
      <c r="V49" s="253">
        <f t="shared" si="42"/>
        <v>3</v>
      </c>
      <c r="W49" s="190">
        <f t="shared" si="43"/>
        <v>10</v>
      </c>
      <c r="X49" s="253">
        <f t="shared" si="44"/>
        <v>3</v>
      </c>
      <c r="Y49" s="200">
        <f>'Saisie '!V36</f>
        <v>12</v>
      </c>
      <c r="Z49" s="253">
        <f t="shared" si="45"/>
        <v>3</v>
      </c>
      <c r="AA49" s="201">
        <f t="shared" si="46"/>
        <v>12</v>
      </c>
      <c r="AB49" s="254">
        <f t="shared" si="47"/>
        <v>3</v>
      </c>
      <c r="AC49" s="201">
        <f t="shared" si="48"/>
        <v>10.55</v>
      </c>
      <c r="AD49" s="198">
        <f t="shared" si="49"/>
        <v>30</v>
      </c>
      <c r="AE49" s="198" t="str">
        <f t="shared" si="50"/>
        <v>Admis(e)</v>
      </c>
      <c r="AF49" s="296">
        <f>'Saisie '!Z36</f>
        <v>10.17</v>
      </c>
      <c r="AG49" s="175">
        <f t="shared" si="51"/>
        <v>6</v>
      </c>
      <c r="AH49" s="296">
        <f>'Saisie '!AC36</f>
        <v>13.33</v>
      </c>
      <c r="AI49" s="175">
        <f t="shared" si="52"/>
        <v>6</v>
      </c>
      <c r="AJ49" s="296">
        <f>'Saisie '!AF36</f>
        <v>7.330000000000001</v>
      </c>
      <c r="AK49" s="294">
        <f t="shared" si="53"/>
        <v>0</v>
      </c>
      <c r="AL49" s="190">
        <f t="shared" si="54"/>
        <v>10.276666666666667</v>
      </c>
      <c r="AM49" s="193">
        <f t="shared" si="55"/>
        <v>18</v>
      </c>
      <c r="AN49" s="296">
        <f>'Saisie '!AH36</f>
        <v>10</v>
      </c>
      <c r="AO49" s="191">
        <f t="shared" si="56"/>
        <v>3</v>
      </c>
      <c r="AP49" s="296">
        <f>'Saisie '!AJ36</f>
        <v>11.5</v>
      </c>
      <c r="AQ49" s="295">
        <f t="shared" si="57"/>
        <v>3</v>
      </c>
      <c r="AR49" s="190">
        <f t="shared" si="58"/>
        <v>10.75</v>
      </c>
      <c r="AS49" s="193">
        <f t="shared" si="59"/>
        <v>6</v>
      </c>
      <c r="AT49" s="287">
        <f>'Saisie '!AL36</f>
        <v>12</v>
      </c>
      <c r="AU49" s="193">
        <f t="shared" si="60"/>
        <v>3</v>
      </c>
      <c r="AV49" s="190">
        <f t="shared" si="61"/>
        <v>12</v>
      </c>
      <c r="AW49" s="193">
        <f t="shared" si="62"/>
        <v>3</v>
      </c>
      <c r="AX49" s="296">
        <f>'Saisie '!AN36</f>
        <v>11</v>
      </c>
      <c r="AY49" s="193">
        <f t="shared" si="63"/>
        <v>3</v>
      </c>
      <c r="AZ49" s="190">
        <f t="shared" si="64"/>
        <v>11</v>
      </c>
      <c r="BA49" s="193">
        <f t="shared" si="65"/>
        <v>3</v>
      </c>
      <c r="BB49" s="194">
        <f t="shared" si="66"/>
        <v>10.616</v>
      </c>
      <c r="BC49" s="195">
        <f t="shared" si="67"/>
        <v>30</v>
      </c>
      <c r="BD49" s="190">
        <f t="shared" si="68"/>
        <v>10.583</v>
      </c>
      <c r="BE49" s="198" t="str">
        <f t="shared" si="69"/>
        <v>Admis(e)</v>
      </c>
      <c r="BF49" s="297">
        <f t="shared" si="70"/>
        <v>60</v>
      </c>
      <c r="BG49" s="198" t="str">
        <f t="shared" si="71"/>
        <v>Admis(e)</v>
      </c>
    </row>
    <row r="50" spans="1:61" s="23" customFormat="1" ht="22.5" customHeight="1">
      <c r="A50" s="25">
        <v>21</v>
      </c>
      <c r="B50" s="323" t="s">
        <v>288</v>
      </c>
      <c r="C50" s="234" t="s">
        <v>49</v>
      </c>
      <c r="D50" s="234" t="s">
        <v>81</v>
      </c>
      <c r="E50" s="234" t="s">
        <v>791</v>
      </c>
      <c r="F50" s="234" t="s">
        <v>118</v>
      </c>
      <c r="G50" s="200">
        <f>'Saisie '!H37</f>
        <v>9.8333333333333339</v>
      </c>
      <c r="H50" s="200"/>
      <c r="I50" s="200">
        <f>'Saisie '!K37</f>
        <v>6.7666666666666666</v>
      </c>
      <c r="J50" s="200"/>
      <c r="K50" s="200">
        <f>'Saisie '!N37</f>
        <v>10.67</v>
      </c>
      <c r="L50" s="253">
        <f t="shared" si="36"/>
        <v>6</v>
      </c>
      <c r="M50" s="197">
        <f t="shared" si="37"/>
        <v>9.0900000000000016</v>
      </c>
      <c r="N50" s="253">
        <f t="shared" si="38"/>
        <v>6</v>
      </c>
      <c r="O50" s="200">
        <f>'Saisie '!P37</f>
        <v>10.5</v>
      </c>
      <c r="P50" s="200"/>
      <c r="Q50" s="200">
        <f>'Saisie '!R37</f>
        <v>14</v>
      </c>
      <c r="R50" s="200">
        <f t="shared" si="39"/>
        <v>3</v>
      </c>
      <c r="S50" s="197">
        <f t="shared" si="40"/>
        <v>12.25</v>
      </c>
      <c r="T50" s="253">
        <f t="shared" si="41"/>
        <v>6</v>
      </c>
      <c r="U50" s="287">
        <f>'Saisie '!T37</f>
        <v>11</v>
      </c>
      <c r="V50" s="253">
        <f t="shared" si="42"/>
        <v>3</v>
      </c>
      <c r="W50" s="190">
        <f t="shared" si="43"/>
        <v>11</v>
      </c>
      <c r="X50" s="253">
        <f t="shared" si="44"/>
        <v>3</v>
      </c>
      <c r="Y50" s="200">
        <f>'Saisie '!V37</f>
        <v>10</v>
      </c>
      <c r="Z50" s="253">
        <f t="shared" si="45"/>
        <v>3</v>
      </c>
      <c r="AA50" s="201">
        <f t="shared" si="46"/>
        <v>10</v>
      </c>
      <c r="AB50" s="254">
        <f t="shared" si="47"/>
        <v>3</v>
      </c>
      <c r="AC50" s="201">
        <f t="shared" si="48"/>
        <v>10.004000000000001</v>
      </c>
      <c r="AD50" s="198">
        <f t="shared" si="49"/>
        <v>30</v>
      </c>
      <c r="AE50" s="198" t="str">
        <f t="shared" si="50"/>
        <v>Admis(e)</v>
      </c>
      <c r="AF50" s="296">
        <f>'Saisie '!Z37</f>
        <v>8.17</v>
      </c>
      <c r="AG50" s="175">
        <f t="shared" si="51"/>
        <v>0</v>
      </c>
      <c r="AH50" s="296">
        <f>'Saisie '!AC37</f>
        <v>10</v>
      </c>
      <c r="AI50" s="175">
        <f t="shared" si="52"/>
        <v>6</v>
      </c>
      <c r="AJ50" s="296">
        <f>'Saisie '!AF37</f>
        <v>9.83</v>
      </c>
      <c r="AK50" s="294">
        <f t="shared" si="53"/>
        <v>0</v>
      </c>
      <c r="AL50" s="190">
        <f t="shared" si="54"/>
        <v>9.3333333333333339</v>
      </c>
      <c r="AM50" s="193">
        <f t="shared" si="55"/>
        <v>6</v>
      </c>
      <c r="AN50" s="296">
        <f>'Saisie '!AH37</f>
        <v>11.5</v>
      </c>
      <c r="AO50" s="191">
        <f t="shared" si="56"/>
        <v>3</v>
      </c>
      <c r="AP50" s="296">
        <f>'Saisie '!AJ37</f>
        <v>10</v>
      </c>
      <c r="AQ50" s="295">
        <f t="shared" si="57"/>
        <v>3</v>
      </c>
      <c r="AR50" s="190">
        <f t="shared" si="58"/>
        <v>10.75</v>
      </c>
      <c r="AS50" s="193">
        <f t="shared" si="59"/>
        <v>6</v>
      </c>
      <c r="AT50" s="287">
        <f>'Saisie '!AL37</f>
        <v>11</v>
      </c>
      <c r="AU50" s="193">
        <f t="shared" si="60"/>
        <v>3</v>
      </c>
      <c r="AV50" s="190">
        <f t="shared" si="61"/>
        <v>11</v>
      </c>
      <c r="AW50" s="193">
        <f t="shared" si="62"/>
        <v>3</v>
      </c>
      <c r="AX50" s="296">
        <f>'Saisie '!AN37</f>
        <v>16.5</v>
      </c>
      <c r="AY50" s="193">
        <f t="shared" si="63"/>
        <v>3</v>
      </c>
      <c r="AZ50" s="190">
        <f t="shared" si="64"/>
        <v>16.5</v>
      </c>
      <c r="BA50" s="193">
        <f t="shared" si="65"/>
        <v>3</v>
      </c>
      <c r="BB50" s="194">
        <f t="shared" si="66"/>
        <v>10.5</v>
      </c>
      <c r="BC50" s="195">
        <f t="shared" si="67"/>
        <v>30</v>
      </c>
      <c r="BD50" s="190">
        <f t="shared" si="68"/>
        <v>10.252000000000001</v>
      </c>
      <c r="BE50" s="198" t="str">
        <f t="shared" si="69"/>
        <v>Admis(e)</v>
      </c>
      <c r="BF50" s="297">
        <f t="shared" si="70"/>
        <v>60</v>
      </c>
      <c r="BG50" s="198" t="str">
        <f t="shared" si="71"/>
        <v>Admis(e)</v>
      </c>
    </row>
    <row r="51" spans="1:61" s="23" customFormat="1" ht="22.5" customHeight="1">
      <c r="A51" s="25">
        <v>22</v>
      </c>
      <c r="B51" s="323" t="s">
        <v>474</v>
      </c>
      <c r="C51" s="234" t="s">
        <v>475</v>
      </c>
      <c r="D51" s="234" t="s">
        <v>28</v>
      </c>
      <c r="E51" s="234" t="s">
        <v>792</v>
      </c>
      <c r="F51" s="234" t="s">
        <v>793</v>
      </c>
      <c r="G51" s="200">
        <f>'Saisie '!H38</f>
        <v>10.333333333333334</v>
      </c>
      <c r="H51" s="200"/>
      <c r="I51" s="200">
        <f>'Saisie '!K38</f>
        <v>9.3333333333333339</v>
      </c>
      <c r="J51" s="200"/>
      <c r="K51" s="200">
        <f>'Saisie '!N38</f>
        <v>10.916666666666666</v>
      </c>
      <c r="L51" s="253">
        <f t="shared" si="36"/>
        <v>6</v>
      </c>
      <c r="M51" s="197">
        <f t="shared" si="37"/>
        <v>10.194444444444445</v>
      </c>
      <c r="N51" s="253">
        <f t="shared" si="38"/>
        <v>18</v>
      </c>
      <c r="O51" s="200">
        <f>'Saisie '!P38</f>
        <v>10</v>
      </c>
      <c r="P51" s="200"/>
      <c r="Q51" s="200">
        <f>'Saisie '!R38</f>
        <v>7</v>
      </c>
      <c r="R51" s="200">
        <f t="shared" si="39"/>
        <v>0</v>
      </c>
      <c r="S51" s="197">
        <f t="shared" si="40"/>
        <v>8.5</v>
      </c>
      <c r="T51" s="253">
        <f t="shared" si="41"/>
        <v>0</v>
      </c>
      <c r="U51" s="287">
        <f>'Saisie '!T38</f>
        <v>10.5</v>
      </c>
      <c r="V51" s="253">
        <f t="shared" si="42"/>
        <v>3</v>
      </c>
      <c r="W51" s="190">
        <f t="shared" si="43"/>
        <v>10.5</v>
      </c>
      <c r="X51" s="253">
        <f t="shared" si="44"/>
        <v>3</v>
      </c>
      <c r="Y51" s="200">
        <f>'Saisie '!V38</f>
        <v>17</v>
      </c>
      <c r="Z51" s="253">
        <f t="shared" si="45"/>
        <v>3</v>
      </c>
      <c r="AA51" s="201">
        <f t="shared" si="46"/>
        <v>17</v>
      </c>
      <c r="AB51" s="254">
        <f t="shared" si="47"/>
        <v>3</v>
      </c>
      <c r="AC51" s="201">
        <f t="shared" si="48"/>
        <v>10.566666666666666</v>
      </c>
      <c r="AD51" s="198">
        <f t="shared" si="49"/>
        <v>30</v>
      </c>
      <c r="AE51" s="198" t="str">
        <f t="shared" si="50"/>
        <v>Admis(e)</v>
      </c>
      <c r="AF51" s="296">
        <f>'Saisie '!Z38</f>
        <v>11.666666666666666</v>
      </c>
      <c r="AG51" s="175">
        <f t="shared" si="51"/>
        <v>6</v>
      </c>
      <c r="AH51" s="296">
        <f>'Saisie '!AC38</f>
        <v>9.3333333333333339</v>
      </c>
      <c r="AI51" s="175">
        <f t="shared" si="52"/>
        <v>0</v>
      </c>
      <c r="AJ51" s="296">
        <f>'Saisie '!AF38</f>
        <v>10.5</v>
      </c>
      <c r="AK51" s="294">
        <f t="shared" si="53"/>
        <v>6</v>
      </c>
      <c r="AL51" s="190">
        <f t="shared" si="54"/>
        <v>10.5</v>
      </c>
      <c r="AM51" s="193">
        <f t="shared" si="55"/>
        <v>18</v>
      </c>
      <c r="AN51" s="296">
        <f>'Saisie '!AH38</f>
        <v>17</v>
      </c>
      <c r="AO51" s="191">
        <f t="shared" si="56"/>
        <v>3</v>
      </c>
      <c r="AP51" s="296">
        <f>'Saisie '!AJ38</f>
        <v>11</v>
      </c>
      <c r="AQ51" s="295">
        <f t="shared" si="57"/>
        <v>3</v>
      </c>
      <c r="AR51" s="190">
        <f t="shared" si="58"/>
        <v>14</v>
      </c>
      <c r="AS51" s="193">
        <f t="shared" si="59"/>
        <v>6</v>
      </c>
      <c r="AT51" s="287">
        <f>'Saisie '!AL38</f>
        <v>12</v>
      </c>
      <c r="AU51" s="193">
        <f t="shared" si="60"/>
        <v>3</v>
      </c>
      <c r="AV51" s="190">
        <f t="shared" si="61"/>
        <v>12</v>
      </c>
      <c r="AW51" s="193">
        <f t="shared" si="62"/>
        <v>3</v>
      </c>
      <c r="AX51" s="296">
        <f>'Saisie '!AN38</f>
        <v>12.5</v>
      </c>
      <c r="AY51" s="193">
        <f t="shared" si="63"/>
        <v>3</v>
      </c>
      <c r="AZ51" s="190">
        <f t="shared" si="64"/>
        <v>12.5</v>
      </c>
      <c r="BA51" s="193">
        <f t="shared" si="65"/>
        <v>3</v>
      </c>
      <c r="BB51" s="194">
        <f t="shared" si="66"/>
        <v>11.55</v>
      </c>
      <c r="BC51" s="195">
        <f t="shared" si="67"/>
        <v>30</v>
      </c>
      <c r="BD51" s="190">
        <f t="shared" si="68"/>
        <v>11.058333333333334</v>
      </c>
      <c r="BE51" s="198" t="str">
        <f t="shared" si="69"/>
        <v>Admis(e)</v>
      </c>
      <c r="BF51" s="297">
        <f t="shared" si="70"/>
        <v>60</v>
      </c>
      <c r="BG51" s="198" t="str">
        <f t="shared" si="71"/>
        <v>Admis(e)</v>
      </c>
    </row>
    <row r="52" spans="1:61" s="23" customFormat="1" ht="22.5" customHeight="1">
      <c r="A52" s="25">
        <v>24</v>
      </c>
      <c r="B52" s="323" t="s">
        <v>310</v>
      </c>
      <c r="C52" s="234" t="s">
        <v>311</v>
      </c>
      <c r="D52" s="234" t="s">
        <v>312</v>
      </c>
      <c r="E52" s="234" t="s">
        <v>827</v>
      </c>
      <c r="F52" s="234" t="s">
        <v>119</v>
      </c>
      <c r="G52" s="200">
        <f>'Saisie '!H39</f>
        <v>11.833333333333334</v>
      </c>
      <c r="H52" s="200"/>
      <c r="I52" s="200">
        <f>'Saisie '!K39</f>
        <v>3.8333333333333335</v>
      </c>
      <c r="J52" s="200"/>
      <c r="K52" s="200">
        <f>'Saisie '!N39</f>
        <v>5.583333333333333</v>
      </c>
      <c r="L52" s="253">
        <f t="shared" si="36"/>
        <v>0</v>
      </c>
      <c r="M52" s="197">
        <f t="shared" si="37"/>
        <v>7.083333333333333</v>
      </c>
      <c r="N52" s="253">
        <f t="shared" si="38"/>
        <v>0</v>
      </c>
      <c r="O52" s="200">
        <f>'Saisie '!P39</f>
        <v>7.5</v>
      </c>
      <c r="P52" s="200"/>
      <c r="Q52" s="200">
        <f>'Saisie '!R39</f>
        <v>4.5</v>
      </c>
      <c r="R52" s="200">
        <f t="shared" si="39"/>
        <v>0</v>
      </c>
      <c r="S52" s="197">
        <f t="shared" si="40"/>
        <v>6</v>
      </c>
      <c r="T52" s="253">
        <f t="shared" si="41"/>
        <v>0</v>
      </c>
      <c r="U52" s="287">
        <f>'Saisie '!T39</f>
        <v>10.5</v>
      </c>
      <c r="V52" s="253">
        <f t="shared" si="42"/>
        <v>3</v>
      </c>
      <c r="W52" s="190">
        <f t="shared" si="43"/>
        <v>10.5</v>
      </c>
      <c r="X52" s="253">
        <f t="shared" si="44"/>
        <v>3</v>
      </c>
      <c r="Y52" s="200">
        <f>'Saisie '!V39</f>
        <v>1</v>
      </c>
      <c r="Z52" s="253">
        <f t="shared" si="45"/>
        <v>0</v>
      </c>
      <c r="AA52" s="201">
        <f t="shared" si="46"/>
        <v>1</v>
      </c>
      <c r="AB52" s="254">
        <f t="shared" si="47"/>
        <v>0</v>
      </c>
      <c r="AC52" s="201">
        <f t="shared" si="48"/>
        <v>6.6</v>
      </c>
      <c r="AD52" s="198">
        <f t="shared" si="49"/>
        <v>3</v>
      </c>
      <c r="AE52" s="198" t="str">
        <f t="shared" si="50"/>
        <v>Rattrapage</v>
      </c>
      <c r="AF52" s="296">
        <f>'Saisie '!Z39</f>
        <v>11.166666666666666</v>
      </c>
      <c r="AG52" s="175">
        <f t="shared" si="51"/>
        <v>6</v>
      </c>
      <c r="AH52" s="296">
        <f>'Saisie '!AC39</f>
        <v>7.833333333333333</v>
      </c>
      <c r="AI52" s="175">
        <f t="shared" si="52"/>
        <v>0</v>
      </c>
      <c r="AJ52" s="296">
        <f>'Saisie '!AF39</f>
        <v>10.333333333333334</v>
      </c>
      <c r="AK52" s="294">
        <f t="shared" si="53"/>
        <v>6</v>
      </c>
      <c r="AL52" s="190">
        <f t="shared" si="54"/>
        <v>9.7777777777777786</v>
      </c>
      <c r="AM52" s="193">
        <f t="shared" si="55"/>
        <v>12</v>
      </c>
      <c r="AN52" s="296">
        <f>'Saisie '!AH39</f>
        <v>6</v>
      </c>
      <c r="AO52" s="191">
        <f t="shared" si="56"/>
        <v>0</v>
      </c>
      <c r="AP52" s="296">
        <f>'Saisie '!AJ39</f>
        <v>10</v>
      </c>
      <c r="AQ52" s="295">
        <f t="shared" si="57"/>
        <v>3</v>
      </c>
      <c r="AR52" s="190">
        <f t="shared" si="58"/>
        <v>8</v>
      </c>
      <c r="AS52" s="193">
        <f t="shared" si="59"/>
        <v>3</v>
      </c>
      <c r="AT52" s="287">
        <f>'Saisie '!AL39</f>
        <v>11.75</v>
      </c>
      <c r="AU52" s="193">
        <f t="shared" si="60"/>
        <v>3</v>
      </c>
      <c r="AV52" s="190">
        <f t="shared" si="61"/>
        <v>11.75</v>
      </c>
      <c r="AW52" s="193">
        <f t="shared" si="62"/>
        <v>3</v>
      </c>
      <c r="AX52" s="296">
        <f>'Saisie '!AN39</f>
        <v>12.5</v>
      </c>
      <c r="AY52" s="193">
        <f t="shared" si="63"/>
        <v>3</v>
      </c>
      <c r="AZ52" s="190">
        <f t="shared" si="64"/>
        <v>12.5</v>
      </c>
      <c r="BA52" s="193">
        <f t="shared" si="65"/>
        <v>3</v>
      </c>
      <c r="BB52" s="194">
        <f t="shared" si="66"/>
        <v>9.8916666666666675</v>
      </c>
      <c r="BC52" s="195">
        <f t="shared" si="67"/>
        <v>21</v>
      </c>
      <c r="BD52" s="190">
        <f t="shared" si="68"/>
        <v>8.2458333333333336</v>
      </c>
      <c r="BE52" s="198" t="str">
        <f t="shared" si="69"/>
        <v>Rattrapage</v>
      </c>
      <c r="BF52" s="297">
        <f t="shared" si="70"/>
        <v>24</v>
      </c>
      <c r="BG52" s="198" t="str">
        <f t="shared" si="71"/>
        <v>Ajourné( e)</v>
      </c>
    </row>
    <row r="53" spans="1:61" s="23" customFormat="1" ht="21.75" customHeight="1">
      <c r="A53" s="211"/>
      <c r="B53" s="341"/>
      <c r="C53" s="235"/>
      <c r="D53" s="235"/>
      <c r="E53" s="235"/>
      <c r="F53" s="235"/>
      <c r="G53" s="212"/>
      <c r="H53" s="212"/>
      <c r="I53" s="212"/>
      <c r="J53" s="212"/>
      <c r="K53" s="214"/>
      <c r="L53" s="343"/>
      <c r="M53" s="214"/>
      <c r="N53" s="343"/>
      <c r="O53" s="214"/>
      <c r="P53" s="214"/>
      <c r="Q53" s="214"/>
      <c r="R53" s="214"/>
      <c r="S53" s="214"/>
      <c r="T53" s="343"/>
      <c r="U53" s="214"/>
      <c r="V53" s="343"/>
      <c r="W53" s="166"/>
      <c r="X53" s="343"/>
      <c r="Y53" s="214"/>
      <c r="Z53" s="343"/>
      <c r="AA53" s="214"/>
      <c r="AB53" s="344"/>
      <c r="AC53" s="214"/>
      <c r="AD53" s="345"/>
      <c r="AE53" s="345"/>
      <c r="AF53" s="35"/>
      <c r="AG53" s="213"/>
      <c r="AH53" s="35"/>
      <c r="AI53" s="213"/>
      <c r="AJ53" s="35"/>
      <c r="AK53" s="342"/>
      <c r="AL53" s="35"/>
      <c r="AM53" s="156"/>
      <c r="AN53" s="35"/>
      <c r="AO53" s="221"/>
      <c r="AP53" s="35"/>
      <c r="AQ53" s="221"/>
      <c r="AR53" s="35"/>
      <c r="AS53" s="156"/>
      <c r="AT53" s="215"/>
      <c r="AU53" s="156"/>
      <c r="AV53" s="35"/>
      <c r="AW53" s="156"/>
      <c r="AX53" s="35"/>
      <c r="AY53" s="156"/>
      <c r="AZ53" s="35"/>
      <c r="BA53" s="156"/>
      <c r="BB53" s="158"/>
      <c r="BC53" s="227"/>
      <c r="BD53" s="35"/>
      <c r="BE53" s="223"/>
      <c r="BF53" s="223"/>
      <c r="BG53" s="223"/>
    </row>
    <row r="54" spans="1:61" s="23" customFormat="1" ht="17.25" customHeight="1">
      <c r="A54" s="211"/>
      <c r="B54" s="205"/>
      <c r="C54" s="205"/>
      <c r="D54" s="205"/>
      <c r="E54" s="31"/>
      <c r="F54" s="31"/>
      <c r="G54" s="212"/>
      <c r="H54" s="220"/>
      <c r="I54" s="215"/>
      <c r="J54" s="220"/>
      <c r="K54" s="215"/>
      <c r="L54" s="220"/>
      <c r="M54" s="215"/>
      <c r="N54" s="220"/>
      <c r="O54" s="215"/>
      <c r="P54" s="220"/>
      <c r="Q54" s="215"/>
      <c r="R54" s="220"/>
      <c r="S54" s="215"/>
      <c r="T54" s="220"/>
      <c r="U54" s="215"/>
      <c r="V54" s="226"/>
      <c r="W54" s="35"/>
      <c r="X54" s="226"/>
      <c r="Y54" s="215"/>
      <c r="Z54" s="339"/>
      <c r="AA54" s="225"/>
      <c r="AB54" s="340"/>
      <c r="AD54" s="222"/>
      <c r="AE54" s="225"/>
      <c r="AF54" s="35"/>
      <c r="AG54" s="220"/>
      <c r="AH54" s="35"/>
      <c r="AI54" s="220"/>
      <c r="AJ54" s="35"/>
      <c r="AK54" s="220"/>
      <c r="AL54" s="35"/>
      <c r="AM54" s="156"/>
      <c r="AN54" s="35"/>
      <c r="AO54" s="221"/>
      <c r="AP54" s="35"/>
      <c r="AQ54" s="221"/>
      <c r="AR54" s="35"/>
      <c r="AS54" s="156"/>
      <c r="AT54" s="215"/>
      <c r="AU54" s="156"/>
      <c r="AV54" s="35"/>
      <c r="AW54" s="156"/>
      <c r="AY54" s="156"/>
      <c r="AZ54" s="35"/>
      <c r="BA54" s="156"/>
      <c r="BB54" s="158"/>
      <c r="BC54" s="223"/>
      <c r="BD54" s="35"/>
      <c r="BE54" s="35"/>
      <c r="BF54" s="223"/>
      <c r="BG54" s="223"/>
    </row>
    <row r="55" spans="1:61" s="23" customFormat="1" ht="17.25" customHeight="1">
      <c r="A55" s="211"/>
      <c r="B55" s="205"/>
      <c r="C55" s="205"/>
      <c r="D55" s="205"/>
      <c r="E55" s="31"/>
      <c r="F55" s="31"/>
      <c r="G55" s="212"/>
      <c r="H55" s="220"/>
      <c r="I55" s="215"/>
      <c r="J55" s="220"/>
      <c r="K55" s="215"/>
      <c r="L55" s="220"/>
      <c r="M55" s="215"/>
      <c r="N55" s="220"/>
      <c r="O55" s="215"/>
      <c r="P55" s="220"/>
      <c r="Q55" s="215"/>
      <c r="R55" s="220"/>
      <c r="S55" s="215"/>
      <c r="T55" s="220"/>
      <c r="U55" s="215"/>
      <c r="V55" s="220"/>
      <c r="W55" s="35"/>
      <c r="X55" s="220"/>
      <c r="AJ55" s="35"/>
      <c r="AK55" s="220"/>
      <c r="AL55" s="35"/>
      <c r="AM55" s="156"/>
      <c r="AN55" s="35"/>
      <c r="AO55" s="221"/>
      <c r="AP55" s="35"/>
      <c r="AQ55" s="221"/>
      <c r="AR55" s="35"/>
      <c r="AS55" s="156"/>
      <c r="AT55" s="215"/>
      <c r="AU55" s="156"/>
      <c r="AV55" s="215"/>
      <c r="AW55" s="339"/>
      <c r="AX55" s="225"/>
      <c r="AY55" s="340"/>
      <c r="AZ55" s="225"/>
      <c r="BA55" s="156"/>
      <c r="BB55" s="383"/>
      <c r="BC55" s="383"/>
      <c r="BD55" s="383"/>
      <c r="BE55" s="383"/>
      <c r="BF55" s="383"/>
      <c r="BG55" s="351"/>
      <c r="BH55" s="310"/>
      <c r="BI55" s="311"/>
    </row>
    <row r="56" spans="1:61" s="30" customFormat="1" ht="16.5">
      <c r="A56" s="38"/>
      <c r="B56" s="38"/>
      <c r="C56" s="38"/>
      <c r="D56" s="38"/>
      <c r="E56" s="38"/>
      <c r="F56" s="38"/>
      <c r="G56" s="38"/>
      <c r="H56" s="38"/>
      <c r="I56" s="155" t="s">
        <v>0</v>
      </c>
      <c r="J56" s="1"/>
      <c r="K56" s="163"/>
      <c r="L56" s="163"/>
      <c r="M56" s="163"/>
      <c r="N56" s="163"/>
      <c r="O56" s="163"/>
      <c r="P56" s="163"/>
      <c r="Q56" s="163"/>
      <c r="R56" s="163"/>
      <c r="S56" s="163"/>
      <c r="T56" s="163"/>
      <c r="U56" s="163"/>
      <c r="V56" s="163"/>
      <c r="W56" s="163"/>
      <c r="X56" s="163"/>
      <c r="Y56" s="163"/>
      <c r="Z56" s="163"/>
      <c r="AA56" s="163"/>
      <c r="AB56" s="163"/>
      <c r="AC56" s="163"/>
      <c r="AD56" s="6"/>
      <c r="AE56" s="5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25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6"/>
      <c r="BG56" s="6"/>
    </row>
    <row r="57" spans="1:61" s="30" customFormat="1" ht="16.5">
      <c r="A57" s="38"/>
      <c r="B57" s="38"/>
      <c r="C57" s="38"/>
      <c r="D57" s="38"/>
      <c r="E57" s="38"/>
      <c r="F57" s="38"/>
      <c r="G57" s="38"/>
      <c r="H57" s="38"/>
      <c r="I57"/>
      <c r="J57" s="155"/>
      <c r="K57" s="155"/>
      <c r="L57" s="155"/>
      <c r="M57" s="155" t="s">
        <v>256</v>
      </c>
      <c r="N57" s="155"/>
      <c r="O57" s="155"/>
      <c r="P57" s="155"/>
      <c r="Q57"/>
      <c r="R57"/>
      <c r="S57"/>
      <c r="T57"/>
      <c r="U57"/>
      <c r="V57"/>
      <c r="W57" s="23"/>
      <c r="X57"/>
      <c r="Y57"/>
      <c r="Z57"/>
      <c r="AA57"/>
      <c r="AB57"/>
      <c r="AC57"/>
      <c r="AD57" s="6"/>
      <c r="AE57" s="5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25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6"/>
      <c r="BG57" s="6"/>
    </row>
    <row r="58" spans="1:61" s="30" customFormat="1" ht="16.5">
      <c r="A58" s="26"/>
      <c r="B58" s="26"/>
      <c r="C58" s="26"/>
      <c r="D58" s="26"/>
      <c r="E58" s="33" t="s">
        <v>152</v>
      </c>
      <c r="H58" s="33"/>
      <c r="I58"/>
      <c r="J58" s="155"/>
      <c r="K58" s="155"/>
      <c r="L58" s="155"/>
      <c r="M58" s="155" t="s">
        <v>227</v>
      </c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/>
      <c r="AC58"/>
      <c r="AD58" s="26"/>
      <c r="AE58" s="5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58"/>
      <c r="AU58" s="26"/>
      <c r="AV58" s="26"/>
      <c r="AW58" s="26"/>
      <c r="AX58" s="26"/>
      <c r="AY58" s="26"/>
      <c r="AZ58" s="300"/>
      <c r="BA58" s="26"/>
      <c r="BB58" s="26"/>
      <c r="BC58" s="26"/>
      <c r="BD58" s="26"/>
      <c r="BE58" s="26"/>
      <c r="BF58" s="6"/>
      <c r="BG58" s="6"/>
    </row>
    <row r="59" spans="1:61" s="30" customFormat="1" ht="8.25" customHeight="1">
      <c r="A59" s="2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1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25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6"/>
      <c r="BG59" s="6"/>
    </row>
    <row r="60" spans="1:61" s="30" customFormat="1" ht="16.5">
      <c r="A60" s="26" t="s">
        <v>255</v>
      </c>
      <c r="B60" s="26"/>
      <c r="C60" s="26"/>
      <c r="D60" s="26"/>
      <c r="E60" s="26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28" t="s">
        <v>145</v>
      </c>
      <c r="U60" s="38"/>
      <c r="V60" s="38"/>
      <c r="W60" s="28"/>
      <c r="X60" s="28"/>
      <c r="Y60" s="26"/>
      <c r="Z60" s="26"/>
      <c r="AA60" s="26"/>
      <c r="AB60" s="26"/>
      <c r="AC60" s="38"/>
      <c r="AD60" s="38"/>
      <c r="AE60" s="31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258"/>
      <c r="AU60" s="38"/>
      <c r="AV60" s="38"/>
      <c r="AW60" s="38"/>
      <c r="AX60" s="38"/>
      <c r="AY60" s="38"/>
      <c r="BA60" s="38"/>
      <c r="BB60" s="38"/>
      <c r="BD60" s="38"/>
      <c r="BE60" s="38"/>
      <c r="BF60" s="6"/>
      <c r="BG60" s="6"/>
    </row>
    <row r="61" spans="1:61" s="30" customFormat="1" ht="16.5">
      <c r="A61" s="26" t="s">
        <v>393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8" t="s">
        <v>148</v>
      </c>
      <c r="U61" s="26"/>
      <c r="V61" s="26"/>
      <c r="W61" s="28"/>
      <c r="X61" s="28"/>
      <c r="Y61" s="26"/>
      <c r="Z61" s="26"/>
      <c r="AA61" s="29"/>
      <c r="AB61" s="29"/>
      <c r="AC61" s="26"/>
      <c r="AD61" s="26"/>
      <c r="AE61" s="5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58"/>
      <c r="AU61" s="26"/>
      <c r="AV61" s="26"/>
      <c r="AW61" s="26"/>
      <c r="AX61" s="6"/>
      <c r="AY61" s="6"/>
      <c r="BA61" s="33"/>
      <c r="BB61" s="6"/>
      <c r="BC61" s="26"/>
      <c r="BD61" s="26"/>
      <c r="BE61" s="26"/>
      <c r="BF61" s="6"/>
      <c r="BG61" s="6"/>
    </row>
    <row r="62" spans="1:61" s="30" customFormat="1" ht="16.5">
      <c r="B62" s="5"/>
      <c r="C62" s="5"/>
      <c r="D62" s="5"/>
      <c r="E62" s="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5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58"/>
      <c r="AU62" s="26"/>
      <c r="AV62" s="26"/>
      <c r="AW62" s="26"/>
      <c r="AX62" s="6"/>
      <c r="AY62" s="6"/>
      <c r="AZ62" s="6"/>
      <c r="BA62" s="6"/>
      <c r="BB62" s="6"/>
      <c r="BC62" s="26"/>
      <c r="BD62" s="26"/>
      <c r="BE62" s="26"/>
      <c r="BF62" s="6"/>
      <c r="BG62" s="6"/>
    </row>
    <row r="63" spans="1:61" ht="27" customHeight="1">
      <c r="A63" s="388" t="s">
        <v>968</v>
      </c>
      <c r="B63" s="388"/>
      <c r="C63" s="388"/>
      <c r="D63" s="388"/>
      <c r="E63" s="388"/>
      <c r="F63" s="388"/>
      <c r="G63" s="388"/>
      <c r="H63" s="388"/>
      <c r="I63" s="388"/>
      <c r="J63" s="388"/>
      <c r="K63" s="388"/>
      <c r="L63" s="388"/>
      <c r="M63" s="388"/>
      <c r="N63" s="388"/>
      <c r="O63" s="388"/>
      <c r="P63" s="388"/>
      <c r="Q63" s="388"/>
      <c r="R63" s="388"/>
      <c r="S63" s="388"/>
      <c r="T63" s="388"/>
      <c r="U63" s="388"/>
      <c r="V63" s="388"/>
      <c r="W63" s="388"/>
      <c r="X63" s="388"/>
      <c r="Y63" s="388"/>
      <c r="Z63" s="388"/>
      <c r="AA63" s="388"/>
      <c r="AB63" s="388"/>
      <c r="AC63" s="388"/>
      <c r="AD63" s="388"/>
      <c r="AE63" s="388"/>
      <c r="AF63" s="388"/>
      <c r="AG63" s="388"/>
      <c r="AH63" s="388"/>
      <c r="AI63" s="388"/>
      <c r="AJ63" s="388"/>
      <c r="AK63" s="388"/>
      <c r="AL63" s="388"/>
      <c r="AM63" s="388"/>
      <c r="AN63" s="388"/>
      <c r="AO63" s="388"/>
      <c r="AP63" s="388"/>
      <c r="AQ63" s="388"/>
      <c r="AR63" s="388"/>
      <c r="AS63" s="388"/>
      <c r="AT63" s="388"/>
      <c r="AU63" s="388"/>
      <c r="AV63" s="388"/>
      <c r="AW63" s="388"/>
      <c r="AX63" s="388"/>
      <c r="AY63" s="388"/>
      <c r="AZ63" s="388"/>
      <c r="BA63" s="301"/>
      <c r="BB63" s="301"/>
      <c r="BC63" s="301"/>
      <c r="BD63" s="301"/>
      <c r="BE63" s="301"/>
    </row>
    <row r="64" spans="1:61" ht="29.25" customHeight="1" thickBot="1">
      <c r="A64" s="26" t="s">
        <v>979</v>
      </c>
      <c r="B64" s="31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302"/>
      <c r="AS64" s="302"/>
      <c r="AT64" s="259"/>
      <c r="AU64" s="302"/>
      <c r="AV64" s="302"/>
      <c r="AW64" s="302"/>
      <c r="AX64" s="302"/>
      <c r="AY64" s="302"/>
      <c r="AZ64" s="302"/>
      <c r="BA64" s="302"/>
      <c r="BB64" s="302"/>
      <c r="BC64" s="302"/>
      <c r="BD64" s="302"/>
      <c r="BE64" s="302"/>
    </row>
    <row r="65" spans="1:59" ht="28.5" customHeight="1" thickBot="1">
      <c r="A65" s="33" t="s">
        <v>225</v>
      </c>
      <c r="B65" s="31"/>
      <c r="G65" s="384" t="s">
        <v>96</v>
      </c>
      <c r="H65" s="385"/>
      <c r="I65" s="385"/>
      <c r="J65" s="385"/>
      <c r="K65" s="385"/>
      <c r="L65" s="385"/>
      <c r="M65" s="385"/>
      <c r="N65" s="385"/>
      <c r="O65" s="385"/>
      <c r="P65" s="385"/>
      <c r="Q65" s="385"/>
      <c r="R65" s="385"/>
      <c r="S65" s="385"/>
      <c r="T65" s="385"/>
      <c r="U65" s="385"/>
      <c r="V65" s="385"/>
      <c r="W65" s="385"/>
      <c r="X65" s="385"/>
      <c r="Y65" s="385"/>
      <c r="Z65" s="385"/>
      <c r="AA65" s="386"/>
      <c r="AB65" s="32"/>
      <c r="AF65" s="384" t="s">
        <v>97</v>
      </c>
      <c r="AG65" s="385"/>
      <c r="AH65" s="385"/>
      <c r="AI65" s="385"/>
      <c r="AJ65" s="385"/>
      <c r="AK65" s="385"/>
      <c r="AL65" s="385"/>
      <c r="AM65" s="385"/>
      <c r="AN65" s="385"/>
      <c r="AO65" s="385"/>
      <c r="AP65" s="385"/>
      <c r="AQ65" s="385"/>
      <c r="AR65" s="385"/>
      <c r="AS65" s="385"/>
      <c r="AT65" s="385"/>
      <c r="AU65" s="385"/>
      <c r="AV65" s="385"/>
      <c r="AW65" s="385"/>
      <c r="AX65" s="385"/>
      <c r="AY65" s="385"/>
      <c r="AZ65" s="386"/>
      <c r="BA65" s="204"/>
      <c r="BB65" s="204"/>
      <c r="BC65" s="31"/>
    </row>
    <row r="66" spans="1:59" ht="28.5" customHeight="1" thickBot="1">
      <c r="A66" s="10"/>
      <c r="E66" s="10"/>
      <c r="F66" s="10"/>
      <c r="G66" s="380" t="s">
        <v>228</v>
      </c>
      <c r="H66" s="381"/>
      <c r="I66" s="381"/>
      <c r="J66" s="381"/>
      <c r="K66" s="381"/>
      <c r="L66" s="381"/>
      <c r="M66" s="381"/>
      <c r="N66" s="293"/>
      <c r="O66" s="380" t="s">
        <v>229</v>
      </c>
      <c r="P66" s="381"/>
      <c r="Q66" s="381"/>
      <c r="R66" s="381"/>
      <c r="S66" s="381"/>
      <c r="T66" s="293"/>
      <c r="U66" s="292" t="s">
        <v>230</v>
      </c>
      <c r="V66" s="293"/>
      <c r="W66" s="303"/>
      <c r="X66" s="293"/>
      <c r="Y66" s="380" t="s">
        <v>231</v>
      </c>
      <c r="Z66" s="381"/>
      <c r="AA66" s="382"/>
      <c r="AB66" s="168"/>
      <c r="AF66" s="380" t="s">
        <v>98</v>
      </c>
      <c r="AG66" s="381"/>
      <c r="AH66" s="381"/>
      <c r="AI66" s="381"/>
      <c r="AJ66" s="381"/>
      <c r="AK66" s="381"/>
      <c r="AL66" s="382"/>
      <c r="AM66" s="291"/>
      <c r="AN66" s="380" t="s">
        <v>99</v>
      </c>
      <c r="AO66" s="381"/>
      <c r="AP66" s="381"/>
      <c r="AQ66" s="381"/>
      <c r="AR66" s="382"/>
      <c r="AS66" s="291"/>
      <c r="AT66" s="380" t="s">
        <v>100</v>
      </c>
      <c r="AU66" s="381"/>
      <c r="AV66" s="382"/>
      <c r="AW66" s="291"/>
      <c r="AX66" s="380" t="s">
        <v>101</v>
      </c>
      <c r="AY66" s="381"/>
      <c r="AZ66" s="382"/>
      <c r="BA66" s="256"/>
      <c r="BB66" s="205"/>
      <c r="BC66" s="205"/>
      <c r="BD66" s="10"/>
      <c r="BE66" s="10"/>
    </row>
    <row r="67" spans="1:59" ht="27.75" customHeight="1" thickBot="1">
      <c r="A67" s="179" t="s">
        <v>7</v>
      </c>
      <c r="B67" s="179" t="s">
        <v>8</v>
      </c>
      <c r="C67" s="185" t="s">
        <v>117</v>
      </c>
      <c r="D67" s="206" t="s">
        <v>10</v>
      </c>
      <c r="E67" s="348" t="s">
        <v>129</v>
      </c>
      <c r="F67" s="331" t="s">
        <v>130</v>
      </c>
      <c r="G67" s="185" t="s">
        <v>103</v>
      </c>
      <c r="H67" s="182" t="s">
        <v>111</v>
      </c>
      <c r="I67" s="180" t="s">
        <v>104</v>
      </c>
      <c r="J67" s="186" t="s">
        <v>111</v>
      </c>
      <c r="K67" s="185" t="s">
        <v>105</v>
      </c>
      <c r="L67" s="182" t="s">
        <v>111</v>
      </c>
      <c r="M67" s="183" t="s">
        <v>237</v>
      </c>
      <c r="N67" s="186" t="s">
        <v>111</v>
      </c>
      <c r="O67" s="187" t="s">
        <v>106</v>
      </c>
      <c r="P67" s="182" t="s">
        <v>111</v>
      </c>
      <c r="Q67" s="183" t="s">
        <v>107</v>
      </c>
      <c r="R67" s="186" t="s">
        <v>111</v>
      </c>
      <c r="S67" s="187" t="s">
        <v>238</v>
      </c>
      <c r="T67" s="182" t="s">
        <v>111</v>
      </c>
      <c r="U67" s="183" t="s">
        <v>108</v>
      </c>
      <c r="V67" s="186" t="s">
        <v>111</v>
      </c>
      <c r="W67" s="187" t="s">
        <v>239</v>
      </c>
      <c r="X67" s="182" t="s">
        <v>111</v>
      </c>
      <c r="Y67" s="183" t="s">
        <v>109</v>
      </c>
      <c r="Z67" s="186" t="s">
        <v>111</v>
      </c>
      <c r="AA67" s="187" t="s">
        <v>240</v>
      </c>
      <c r="AB67" s="186" t="s">
        <v>111</v>
      </c>
      <c r="AC67" s="185" t="s">
        <v>110</v>
      </c>
      <c r="AD67" s="185" t="s">
        <v>111</v>
      </c>
      <c r="AE67" s="185" t="s">
        <v>253</v>
      </c>
      <c r="AF67" s="184" t="s">
        <v>143</v>
      </c>
      <c r="AG67" s="189"/>
      <c r="AH67" s="187" t="s">
        <v>104</v>
      </c>
      <c r="AI67" s="189"/>
      <c r="AJ67" s="189" t="s">
        <v>243</v>
      </c>
      <c r="AK67" s="189"/>
      <c r="AL67" s="187" t="s">
        <v>238</v>
      </c>
      <c r="AM67" s="189"/>
      <c r="AN67" s="189" t="s">
        <v>112</v>
      </c>
      <c r="AO67" s="189"/>
      <c r="AP67" s="187" t="s">
        <v>144</v>
      </c>
      <c r="AQ67" s="189"/>
      <c r="AR67" s="189" t="s">
        <v>238</v>
      </c>
      <c r="AS67" s="189"/>
      <c r="AT67" s="260" t="s">
        <v>244</v>
      </c>
      <c r="AU67" s="189"/>
      <c r="AV67" s="189" t="s">
        <v>241</v>
      </c>
      <c r="AW67" s="189"/>
      <c r="AX67" s="187" t="s">
        <v>245</v>
      </c>
      <c r="AY67" s="189"/>
      <c r="AZ67" s="189" t="s">
        <v>242</v>
      </c>
      <c r="BA67" s="189"/>
      <c r="BB67" s="185" t="s">
        <v>113</v>
      </c>
      <c r="BC67" s="206" t="s">
        <v>111</v>
      </c>
      <c r="BD67" s="182" t="s">
        <v>114</v>
      </c>
      <c r="BE67" s="180" t="s">
        <v>102</v>
      </c>
      <c r="BF67" s="203" t="s">
        <v>115</v>
      </c>
      <c r="BG67" s="185" t="s">
        <v>116</v>
      </c>
    </row>
    <row r="68" spans="1:59" ht="22.5" customHeight="1">
      <c r="A68" s="25">
        <v>1</v>
      </c>
      <c r="B68" s="349" t="s">
        <v>479</v>
      </c>
      <c r="C68" s="350" t="s">
        <v>480</v>
      </c>
      <c r="D68" s="350" t="s">
        <v>481</v>
      </c>
      <c r="E68" s="234" t="s">
        <v>795</v>
      </c>
      <c r="F68" s="234" t="s">
        <v>119</v>
      </c>
      <c r="G68" s="200">
        <f>'Saisie '!H40</f>
        <v>6.833333333333333</v>
      </c>
      <c r="H68" s="169"/>
      <c r="I68" s="200">
        <f>'Saisie '!K40</f>
        <v>5.666666666666667</v>
      </c>
      <c r="J68" s="169"/>
      <c r="K68" s="200">
        <f>'Saisie '!N40</f>
        <v>5</v>
      </c>
      <c r="L68" s="169">
        <f>IF(K68&gt;=9.995,6,0)</f>
        <v>0</v>
      </c>
      <c r="M68" s="201">
        <f>((G68*4)+(I68*4)+(K68*4))/12</f>
        <v>5.833333333333333</v>
      </c>
      <c r="N68" s="170">
        <f>IF(M68&gt;=9.995,18,H68+J68+L68)</f>
        <v>0</v>
      </c>
      <c r="O68" s="200">
        <f>'Saisie '!P40</f>
        <v>4</v>
      </c>
      <c r="P68" s="169"/>
      <c r="Q68" s="200">
        <f>'Saisie '!R40</f>
        <v>5</v>
      </c>
      <c r="R68" s="169">
        <f>IF(Q68&gt;=9.995,3,0)</f>
        <v>0</v>
      </c>
      <c r="S68" s="201">
        <f t="shared" ref="S68" si="72">((O68*2)+(Q68*2))/4</f>
        <v>4.5</v>
      </c>
      <c r="T68" s="170">
        <f>IF(S68&gt;=9.995,6,P68+R68)</f>
        <v>0</v>
      </c>
      <c r="U68" s="200">
        <f>'Saisie '!T40</f>
        <v>11</v>
      </c>
      <c r="V68" s="169">
        <f>IF(U68&gt;=9.995,3,0)</f>
        <v>3</v>
      </c>
      <c r="W68" s="201">
        <f>U68</f>
        <v>11</v>
      </c>
      <c r="X68" s="169">
        <f>IF(W68&gt;=9.995,3,0)</f>
        <v>3</v>
      </c>
      <c r="Y68" s="200">
        <f>'Saisie '!V40</f>
        <v>1.5</v>
      </c>
      <c r="Z68" s="169">
        <f>IF(Y68&gt;=9.995,3,0)</f>
        <v>0</v>
      </c>
      <c r="AA68" s="201">
        <f>Y68</f>
        <v>1.5</v>
      </c>
      <c r="AB68" s="169">
        <f>IF(AA68&gt;=9.995,3,0)</f>
        <v>0</v>
      </c>
      <c r="AC68" s="201">
        <f>((M68*12)+(S68*4)+(W68*2)+(AA68*2))/20</f>
        <v>5.65</v>
      </c>
      <c r="AD68" s="196">
        <f>IF(AC68&gt;=9.995,30,N68+T68+X68+AB68)</f>
        <v>3</v>
      </c>
      <c r="AE68" s="198" t="str">
        <f t="shared" ref="AE68" si="73">IF(AC68&gt;=9.995,"Admis(e)","Rattrapage")</f>
        <v>Rattrapage</v>
      </c>
      <c r="AF68" s="24">
        <f>'Saisie '!Z40</f>
        <v>4.666666666666667</v>
      </c>
      <c r="AG68" s="175">
        <f t="shared" ref="AG68" si="74">IF(AF68&gt;=9.995,6,0)</f>
        <v>0</v>
      </c>
      <c r="AH68" s="24">
        <f>'Saisie '!AC40</f>
        <v>4.833333333333333</v>
      </c>
      <c r="AI68" s="175">
        <f t="shared" ref="AI68" si="75">IF(AH68&gt;=9.995,6,0)</f>
        <v>0</v>
      </c>
      <c r="AJ68" s="24">
        <f>'Saisie '!AF40</f>
        <v>5</v>
      </c>
      <c r="AK68" s="175">
        <f>IF(AJ68&gt;=9.995,6,0)</f>
        <v>0</v>
      </c>
      <c r="AL68" s="201">
        <f>((AF68*4)+(AH68*4)+(AJ68*4))/12</f>
        <v>4.833333333333333</v>
      </c>
      <c r="AM68" s="177">
        <f>IF(AL68&gt;=9.995,18,AG68+AI68+AK68)</f>
        <v>0</v>
      </c>
      <c r="AN68" s="24">
        <f>'Saisie '!AH40</f>
        <v>1</v>
      </c>
      <c r="AO68" s="191">
        <f t="shared" ref="AO68" si="76">IF(AN68&gt;=9.995,3,0)</f>
        <v>0</v>
      </c>
      <c r="AP68" s="24">
        <f>'Saisie '!AJ40</f>
        <v>5.5</v>
      </c>
      <c r="AQ68" s="191">
        <f>IF(AP68&gt;=9.995,3,0)</f>
        <v>0</v>
      </c>
      <c r="AR68" s="201">
        <f>((AN68*2)+(AP68*2))/4</f>
        <v>3.25</v>
      </c>
      <c r="AS68" s="177">
        <f>IF(AR68&gt;=9.995,6,AO68+AQ68)</f>
        <v>0</v>
      </c>
      <c r="AT68" s="200">
        <f>'Saisie '!AL40</f>
        <v>12</v>
      </c>
      <c r="AU68" s="176">
        <f>IF(AT68&gt;=9.995,3,0)</f>
        <v>3</v>
      </c>
      <c r="AV68" s="202">
        <f>AT68</f>
        <v>12</v>
      </c>
      <c r="AW68" s="176">
        <f>IF(AV68&gt;=9.995,3,0)</f>
        <v>3</v>
      </c>
      <c r="AX68" s="24">
        <f>'Saisie '!AN40</f>
        <v>3</v>
      </c>
      <c r="AY68" s="176">
        <f>IF(AX68&gt;=9.995,3,0)</f>
        <v>0</v>
      </c>
      <c r="AZ68" s="202">
        <f>AX68</f>
        <v>3</v>
      </c>
      <c r="BA68" s="193">
        <f>IF(AZ68&gt;=9.995,3,0)</f>
        <v>0</v>
      </c>
      <c r="BB68" s="194">
        <f>((AL68*12)+(AR68*4)+(AV68*2)+(AZ68*2))/20</f>
        <v>5.05</v>
      </c>
      <c r="BC68" s="196">
        <f>IF(BB68&gt;=9.995,30,AM68+AS68+AW68+BA68)</f>
        <v>3</v>
      </c>
      <c r="BD68" s="178">
        <f>(AC68+BB68)/2</f>
        <v>5.35</v>
      </c>
      <c r="BE68" s="198" t="str">
        <f t="shared" ref="BE68" si="77">IF(BB68&gt;=9.995,"Admis(e)","Rattrapage")</f>
        <v>Rattrapage</v>
      </c>
      <c r="BF68" s="192">
        <f>AD68+BC68</f>
        <v>6</v>
      </c>
      <c r="BG68" s="198" t="str">
        <f t="shared" ref="BG68:BG80" si="78">IF(AND(AC68&gt;=9.995,BB68&gt;=9.995),"Admis(e)","Ajourné( e)")</f>
        <v>Ajourné( e)</v>
      </c>
    </row>
    <row r="69" spans="1:59" ht="22.5" customHeight="1">
      <c r="A69" s="25">
        <v>2</v>
      </c>
      <c r="B69" s="323" t="s">
        <v>483</v>
      </c>
      <c r="C69" s="234" t="s">
        <v>289</v>
      </c>
      <c r="D69" s="234" t="s">
        <v>29</v>
      </c>
      <c r="E69" s="234" t="s">
        <v>796</v>
      </c>
      <c r="F69" s="234" t="s">
        <v>119</v>
      </c>
      <c r="G69" s="200">
        <f>'Saisie '!H41</f>
        <v>10</v>
      </c>
      <c r="H69" s="169"/>
      <c r="I69" s="200">
        <f>'Saisie '!K41</f>
        <v>6.5</v>
      </c>
      <c r="J69" s="169"/>
      <c r="K69" s="200">
        <f>'Saisie '!N41</f>
        <v>8.1666666666666661</v>
      </c>
      <c r="L69" s="169">
        <f t="shared" ref="L69:L80" si="79">IF(K69&gt;=9.995,6,0)</f>
        <v>0</v>
      </c>
      <c r="M69" s="201">
        <f t="shared" ref="M69:M80" si="80">((G69*4)+(I69*4)+(K69*4))/12</f>
        <v>8.2222222222222214</v>
      </c>
      <c r="N69" s="170">
        <f t="shared" ref="N69:N80" si="81">IF(M69&gt;=9.995,18,H69+J69+L69)</f>
        <v>0</v>
      </c>
      <c r="O69" s="200">
        <f>'Saisie '!P41</f>
        <v>6</v>
      </c>
      <c r="P69" s="169"/>
      <c r="Q69" s="200">
        <f>'Saisie '!R41</f>
        <v>5</v>
      </c>
      <c r="R69" s="169">
        <f t="shared" ref="R69:R80" si="82">IF(Q69&gt;=9.995,3,0)</f>
        <v>0</v>
      </c>
      <c r="S69" s="201">
        <f t="shared" ref="S69:S80" si="83">((O69*2)+(Q69*2))/4</f>
        <v>5.5</v>
      </c>
      <c r="T69" s="170">
        <f t="shared" ref="T69:T80" si="84">IF(S69&gt;=9.995,6,P69+R69)</f>
        <v>0</v>
      </c>
      <c r="U69" s="200">
        <f>'Saisie '!T41</f>
        <v>12</v>
      </c>
      <c r="V69" s="169">
        <f t="shared" ref="V69:V80" si="85">IF(U69&gt;=9.995,3,0)</f>
        <v>3</v>
      </c>
      <c r="W69" s="201">
        <f t="shared" ref="W69:W80" si="86">U69</f>
        <v>12</v>
      </c>
      <c r="X69" s="169">
        <f t="shared" ref="X69:X80" si="87">IF(W69&gt;=9.995,3,0)</f>
        <v>3</v>
      </c>
      <c r="Y69" s="200">
        <f>'Saisie '!V41</f>
        <v>2</v>
      </c>
      <c r="Z69" s="169">
        <f t="shared" ref="Z69:Z80" si="88">IF(Y69&gt;=9.995,3,0)</f>
        <v>0</v>
      </c>
      <c r="AA69" s="201">
        <f t="shared" ref="AA69:AA80" si="89">Y69</f>
        <v>2</v>
      </c>
      <c r="AB69" s="169">
        <f t="shared" ref="AB69:AB80" si="90">IF(AA69&gt;=9.995,3,0)</f>
        <v>0</v>
      </c>
      <c r="AC69" s="201">
        <f t="shared" ref="AC69:AC80" si="91">((M69*12)+(S69*4)+(W69*2)+(AA69*2))/20</f>
        <v>7.4333333333333327</v>
      </c>
      <c r="AD69" s="196">
        <f t="shared" ref="AD69:AD80" si="92">IF(AC69&gt;=9.995,30,N69+T69+X69+AB69)</f>
        <v>3</v>
      </c>
      <c r="AE69" s="198" t="str">
        <f t="shared" ref="AE69:AE80" si="93">IF(AC69&gt;=9.995,"Admis(e)","Rattrapage")</f>
        <v>Rattrapage</v>
      </c>
      <c r="AF69" s="24">
        <f>'Saisie '!Z41</f>
        <v>5.333333333333333</v>
      </c>
      <c r="AG69" s="175">
        <f t="shared" ref="AG69:AG80" si="94">IF(AF69&gt;=9.995,6,0)</f>
        <v>0</v>
      </c>
      <c r="AH69" s="24">
        <f>'Saisie '!AC41</f>
        <v>8.1666666666666661</v>
      </c>
      <c r="AI69" s="175">
        <f t="shared" ref="AI69:AI80" si="95">IF(AH69&gt;=9.995,6,0)</f>
        <v>0</v>
      </c>
      <c r="AJ69" s="24">
        <f>'Saisie '!AF41</f>
        <v>4.833333333333333</v>
      </c>
      <c r="AK69" s="175">
        <f t="shared" ref="AK69:AK80" si="96">IF(AJ69&gt;=9.995,6,0)</f>
        <v>0</v>
      </c>
      <c r="AL69" s="201">
        <f t="shared" ref="AL69:AL80" si="97">((AF69*4)+(AH69*4)+(AJ69*4))/12</f>
        <v>6.1111111111111107</v>
      </c>
      <c r="AM69" s="177">
        <f t="shared" ref="AM69:AM80" si="98">IF(AL69&gt;=9.995,18,AG69+AI69+AK69)</f>
        <v>0</v>
      </c>
      <c r="AN69" s="24">
        <f>'Saisie '!AH41</f>
        <v>1.5</v>
      </c>
      <c r="AO69" s="191">
        <f t="shared" ref="AO69:AO80" si="99">IF(AN69&gt;=9.995,3,0)</f>
        <v>0</v>
      </c>
      <c r="AP69" s="24">
        <f>'Saisie '!AJ41</f>
        <v>8</v>
      </c>
      <c r="AQ69" s="191">
        <f t="shared" ref="AQ69:AQ80" si="100">IF(AP69&gt;=9.995,3,0)</f>
        <v>0</v>
      </c>
      <c r="AR69" s="201">
        <f t="shared" ref="AR69:AR80" si="101">((AN69*2)+(AP69*2))/4</f>
        <v>4.75</v>
      </c>
      <c r="AS69" s="177">
        <f t="shared" ref="AS69:AS80" si="102">IF(AR69&gt;=9.995,6,AO69+AQ69)</f>
        <v>0</v>
      </c>
      <c r="AT69" s="200">
        <f>'Saisie '!AL41</f>
        <v>13</v>
      </c>
      <c r="AU69" s="176">
        <f t="shared" ref="AU69:AU80" si="103">IF(AT69&gt;=9.995,3,0)</f>
        <v>3</v>
      </c>
      <c r="AV69" s="202">
        <f t="shared" ref="AV69:AV80" si="104">AT69</f>
        <v>13</v>
      </c>
      <c r="AW69" s="176">
        <f t="shared" ref="AW69:AW80" si="105">IF(AV69&gt;=9.995,3,0)</f>
        <v>3</v>
      </c>
      <c r="AX69" s="24">
        <f>'Saisie '!AN41</f>
        <v>6.5</v>
      </c>
      <c r="AY69" s="176">
        <f t="shared" ref="AY69:AY80" si="106">IF(AX69&gt;=9.995,3,0)</f>
        <v>0</v>
      </c>
      <c r="AZ69" s="202">
        <f t="shared" ref="AZ69:AZ80" si="107">AX69</f>
        <v>6.5</v>
      </c>
      <c r="BA69" s="193">
        <f t="shared" ref="BA69:BA80" si="108">IF(AZ69&gt;=9.995,3,0)</f>
        <v>0</v>
      </c>
      <c r="BB69" s="194">
        <f t="shared" ref="BB69:BB80" si="109">((AL69*12)+(AR69*4)+(AV69*2)+(AZ69*2))/20</f>
        <v>6.5666666666666655</v>
      </c>
      <c r="BC69" s="196">
        <f t="shared" ref="BC69:BC80" si="110">IF(BB69&gt;=9.995,30,AM69+AS69+AW69+BA69)</f>
        <v>3</v>
      </c>
      <c r="BD69" s="178">
        <f t="shared" ref="BD69:BD80" si="111">(AC69+BB69)/2</f>
        <v>6.9999999999999991</v>
      </c>
      <c r="BE69" s="198" t="str">
        <f t="shared" ref="BE69:BE80" si="112">IF(BB69&gt;=9.995,"Admis(e)","Rattrapage")</f>
        <v>Rattrapage</v>
      </c>
      <c r="BF69" s="192">
        <f t="shared" ref="BF69:BF80" si="113">AD69+BC69</f>
        <v>6</v>
      </c>
      <c r="BG69" s="198" t="str">
        <f t="shared" si="78"/>
        <v>Ajourné( e)</v>
      </c>
    </row>
    <row r="70" spans="1:59" ht="22.5" customHeight="1">
      <c r="A70" s="25">
        <v>3</v>
      </c>
      <c r="B70" s="323" t="s">
        <v>290</v>
      </c>
      <c r="C70" s="234" t="s">
        <v>291</v>
      </c>
      <c r="D70" s="234" t="s">
        <v>292</v>
      </c>
      <c r="E70" s="234" t="s">
        <v>797</v>
      </c>
      <c r="F70" s="234" t="s">
        <v>124</v>
      </c>
      <c r="G70" s="200">
        <f>'Saisie '!H42</f>
        <v>11</v>
      </c>
      <c r="H70" s="169"/>
      <c r="I70" s="200">
        <f>'Saisie '!K42</f>
        <v>11.333333333333334</v>
      </c>
      <c r="J70" s="169"/>
      <c r="K70" s="200">
        <f>'Saisie '!N42</f>
        <v>9.3333333333333339</v>
      </c>
      <c r="L70" s="169">
        <f t="shared" si="79"/>
        <v>0</v>
      </c>
      <c r="M70" s="201">
        <f t="shared" si="80"/>
        <v>10.555555555555557</v>
      </c>
      <c r="N70" s="170">
        <f t="shared" si="81"/>
        <v>18</v>
      </c>
      <c r="O70" s="200">
        <f>'Saisie '!P42</f>
        <v>6</v>
      </c>
      <c r="P70" s="169"/>
      <c r="Q70" s="200">
        <f>'Saisie '!R42</f>
        <v>11</v>
      </c>
      <c r="R70" s="169">
        <f t="shared" si="82"/>
        <v>3</v>
      </c>
      <c r="S70" s="201">
        <f t="shared" si="83"/>
        <v>8.5</v>
      </c>
      <c r="T70" s="170">
        <f t="shared" si="84"/>
        <v>3</v>
      </c>
      <c r="U70" s="200">
        <f>'Saisie '!T42</f>
        <v>12</v>
      </c>
      <c r="V70" s="169">
        <f t="shared" si="85"/>
        <v>3</v>
      </c>
      <c r="W70" s="201">
        <f t="shared" si="86"/>
        <v>12</v>
      </c>
      <c r="X70" s="169">
        <f t="shared" si="87"/>
        <v>3</v>
      </c>
      <c r="Y70" s="200">
        <f>'Saisie '!V42</f>
        <v>10</v>
      </c>
      <c r="Z70" s="169">
        <f t="shared" si="88"/>
        <v>3</v>
      </c>
      <c r="AA70" s="201">
        <f t="shared" si="89"/>
        <v>10</v>
      </c>
      <c r="AB70" s="169">
        <f t="shared" si="90"/>
        <v>3</v>
      </c>
      <c r="AC70" s="201">
        <f t="shared" si="91"/>
        <v>10.233333333333334</v>
      </c>
      <c r="AD70" s="196">
        <f t="shared" si="92"/>
        <v>30</v>
      </c>
      <c r="AE70" s="198" t="str">
        <f t="shared" si="93"/>
        <v>Admis(e)</v>
      </c>
      <c r="AF70" s="24">
        <f>'Saisie '!Z42</f>
        <v>9.17</v>
      </c>
      <c r="AG70" s="175">
        <f t="shared" si="94"/>
        <v>0</v>
      </c>
      <c r="AH70" s="24">
        <f>'Saisie '!AC42</f>
        <v>11.5</v>
      </c>
      <c r="AI70" s="175">
        <f t="shared" si="95"/>
        <v>6</v>
      </c>
      <c r="AJ70" s="24">
        <f>'Saisie '!AF42</f>
        <v>8.67</v>
      </c>
      <c r="AK70" s="175">
        <f t="shared" si="96"/>
        <v>0</v>
      </c>
      <c r="AL70" s="201">
        <f t="shared" si="97"/>
        <v>9.7800000000000011</v>
      </c>
      <c r="AM70" s="177">
        <f t="shared" si="98"/>
        <v>6</v>
      </c>
      <c r="AN70" s="24">
        <f>'Saisie '!AH42</f>
        <v>9</v>
      </c>
      <c r="AO70" s="191">
        <f t="shared" si="99"/>
        <v>0</v>
      </c>
      <c r="AP70" s="24">
        <f>'Saisie '!AJ42</f>
        <v>14</v>
      </c>
      <c r="AQ70" s="191">
        <f t="shared" si="100"/>
        <v>3</v>
      </c>
      <c r="AR70" s="201">
        <f t="shared" si="101"/>
        <v>11.5</v>
      </c>
      <c r="AS70" s="177">
        <f t="shared" si="102"/>
        <v>6</v>
      </c>
      <c r="AT70" s="200">
        <f>'Saisie '!AL42</f>
        <v>11</v>
      </c>
      <c r="AU70" s="176">
        <f t="shared" si="103"/>
        <v>3</v>
      </c>
      <c r="AV70" s="202">
        <f t="shared" si="104"/>
        <v>11</v>
      </c>
      <c r="AW70" s="176">
        <f t="shared" si="105"/>
        <v>3</v>
      </c>
      <c r="AX70" s="24">
        <f>'Saisie '!AN42</f>
        <v>8.5</v>
      </c>
      <c r="AY70" s="176">
        <f t="shared" si="106"/>
        <v>0</v>
      </c>
      <c r="AZ70" s="202">
        <f t="shared" si="107"/>
        <v>8.5</v>
      </c>
      <c r="BA70" s="193">
        <f t="shared" si="108"/>
        <v>0</v>
      </c>
      <c r="BB70" s="194">
        <f t="shared" si="109"/>
        <v>10.118</v>
      </c>
      <c r="BC70" s="196">
        <f t="shared" si="110"/>
        <v>30</v>
      </c>
      <c r="BD70" s="178">
        <f t="shared" si="111"/>
        <v>10.175666666666668</v>
      </c>
      <c r="BE70" s="198" t="str">
        <f t="shared" si="112"/>
        <v>Admis(e)</v>
      </c>
      <c r="BF70" s="192">
        <f t="shared" si="113"/>
        <v>60</v>
      </c>
      <c r="BG70" s="198" t="str">
        <f t="shared" si="78"/>
        <v>Admis(e)</v>
      </c>
    </row>
    <row r="71" spans="1:59" s="23" customFormat="1" ht="22.5" customHeight="1">
      <c r="A71" s="25">
        <v>4</v>
      </c>
      <c r="B71" s="323" t="s">
        <v>487</v>
      </c>
      <c r="C71" s="234" t="s">
        <v>488</v>
      </c>
      <c r="D71" s="234" t="s">
        <v>489</v>
      </c>
      <c r="E71" s="234" t="s">
        <v>801</v>
      </c>
      <c r="F71" s="234" t="s">
        <v>802</v>
      </c>
      <c r="G71" s="200">
        <f>'Saisie '!H43</f>
        <v>12.833333333333334</v>
      </c>
      <c r="H71" s="169"/>
      <c r="I71" s="200">
        <f>'Saisie '!K43</f>
        <v>11.5</v>
      </c>
      <c r="J71" s="169"/>
      <c r="K71" s="200">
        <f>'Saisie '!N43</f>
        <v>11</v>
      </c>
      <c r="L71" s="169">
        <f t="shared" si="79"/>
        <v>6</v>
      </c>
      <c r="M71" s="201">
        <f t="shared" si="80"/>
        <v>11.777777777777779</v>
      </c>
      <c r="N71" s="170">
        <f t="shared" si="81"/>
        <v>18</v>
      </c>
      <c r="O71" s="200">
        <f>'Saisie '!P43</f>
        <v>12</v>
      </c>
      <c r="P71" s="169"/>
      <c r="Q71" s="200">
        <f>'Saisie '!R43</f>
        <v>5</v>
      </c>
      <c r="R71" s="169">
        <f t="shared" si="82"/>
        <v>0</v>
      </c>
      <c r="S71" s="201">
        <f t="shared" si="83"/>
        <v>8.5</v>
      </c>
      <c r="T71" s="170">
        <f t="shared" si="84"/>
        <v>0</v>
      </c>
      <c r="U71" s="200">
        <f>'Saisie '!T43</f>
        <v>12.5</v>
      </c>
      <c r="V71" s="169">
        <f t="shared" si="85"/>
        <v>3</v>
      </c>
      <c r="W71" s="201">
        <f t="shared" si="86"/>
        <v>12.5</v>
      </c>
      <c r="X71" s="169">
        <f t="shared" si="87"/>
        <v>3</v>
      </c>
      <c r="Y71" s="200">
        <f>'Saisie '!V43</f>
        <v>13</v>
      </c>
      <c r="Z71" s="169">
        <f t="shared" si="88"/>
        <v>3</v>
      </c>
      <c r="AA71" s="201">
        <f t="shared" si="89"/>
        <v>13</v>
      </c>
      <c r="AB71" s="169">
        <f t="shared" si="90"/>
        <v>3</v>
      </c>
      <c r="AC71" s="201">
        <f t="shared" si="91"/>
        <v>11.316666666666666</v>
      </c>
      <c r="AD71" s="196">
        <f t="shared" si="92"/>
        <v>30</v>
      </c>
      <c r="AE71" s="198" t="str">
        <f t="shared" si="93"/>
        <v>Admis(e)</v>
      </c>
      <c r="AF71" s="24">
        <f>'Saisie '!Z43</f>
        <v>7.666666666666667</v>
      </c>
      <c r="AG71" s="175">
        <f t="shared" si="94"/>
        <v>0</v>
      </c>
      <c r="AH71" s="24">
        <f>'Saisie '!AC43</f>
        <v>13.166666666666666</v>
      </c>
      <c r="AI71" s="175">
        <f t="shared" si="95"/>
        <v>6</v>
      </c>
      <c r="AJ71" s="24">
        <f>'Saisie '!AF43</f>
        <v>9</v>
      </c>
      <c r="AK71" s="175">
        <f t="shared" si="96"/>
        <v>0</v>
      </c>
      <c r="AL71" s="201">
        <f t="shared" si="97"/>
        <v>9.9444444444444446</v>
      </c>
      <c r="AM71" s="177">
        <f t="shared" si="98"/>
        <v>6</v>
      </c>
      <c r="AN71" s="24">
        <f>'Saisie '!AH43</f>
        <v>11.5</v>
      </c>
      <c r="AO71" s="191">
        <f t="shared" si="99"/>
        <v>3</v>
      </c>
      <c r="AP71" s="24">
        <f>'Saisie '!AJ43</f>
        <v>13</v>
      </c>
      <c r="AQ71" s="191">
        <f t="shared" si="100"/>
        <v>3</v>
      </c>
      <c r="AR71" s="201">
        <f t="shared" si="101"/>
        <v>12.25</v>
      </c>
      <c r="AS71" s="177">
        <f t="shared" si="102"/>
        <v>6</v>
      </c>
      <c r="AT71" s="200">
        <f>'Saisie '!AL43</f>
        <v>12</v>
      </c>
      <c r="AU71" s="176">
        <f t="shared" si="103"/>
        <v>3</v>
      </c>
      <c r="AV71" s="202">
        <f t="shared" si="104"/>
        <v>12</v>
      </c>
      <c r="AW71" s="176">
        <f t="shared" si="105"/>
        <v>3</v>
      </c>
      <c r="AX71" s="24">
        <f>'Saisie '!AN43</f>
        <v>11.5</v>
      </c>
      <c r="AY71" s="176">
        <f t="shared" si="106"/>
        <v>3</v>
      </c>
      <c r="AZ71" s="202">
        <f t="shared" si="107"/>
        <v>11.5</v>
      </c>
      <c r="BA71" s="193">
        <f t="shared" si="108"/>
        <v>3</v>
      </c>
      <c r="BB71" s="194">
        <f t="shared" si="109"/>
        <v>10.766666666666667</v>
      </c>
      <c r="BC71" s="196">
        <f t="shared" si="110"/>
        <v>30</v>
      </c>
      <c r="BD71" s="178">
        <f t="shared" si="111"/>
        <v>11.041666666666668</v>
      </c>
      <c r="BE71" s="198" t="str">
        <f t="shared" si="112"/>
        <v>Admis(e)</v>
      </c>
      <c r="BF71" s="192">
        <f t="shared" si="113"/>
        <v>60</v>
      </c>
      <c r="BG71" s="198" t="str">
        <f t="shared" si="78"/>
        <v>Admis(e)</v>
      </c>
    </row>
    <row r="72" spans="1:59" s="23" customFormat="1" ht="22.5" customHeight="1">
      <c r="A72" s="25">
        <v>5</v>
      </c>
      <c r="B72" s="323" t="s">
        <v>490</v>
      </c>
      <c r="C72" s="234" t="s">
        <v>491</v>
      </c>
      <c r="D72" s="234" t="s">
        <v>492</v>
      </c>
      <c r="E72" s="234" t="s">
        <v>803</v>
      </c>
      <c r="F72" s="234" t="s">
        <v>124</v>
      </c>
      <c r="G72" s="200">
        <f>'Saisie '!H44</f>
        <v>11.666666666666666</v>
      </c>
      <c r="H72" s="169"/>
      <c r="I72" s="200">
        <f>'Saisie '!K44</f>
        <v>9.8333333333333339</v>
      </c>
      <c r="J72" s="169"/>
      <c r="K72" s="200">
        <f>'Saisie '!N44</f>
        <v>8.5</v>
      </c>
      <c r="L72" s="169">
        <f t="shared" si="79"/>
        <v>0</v>
      </c>
      <c r="M72" s="201">
        <f t="shared" si="80"/>
        <v>10</v>
      </c>
      <c r="N72" s="170">
        <f t="shared" si="81"/>
        <v>18</v>
      </c>
      <c r="O72" s="200">
        <f>'Saisie '!P44</f>
        <v>8.5</v>
      </c>
      <c r="P72" s="169"/>
      <c r="Q72" s="200">
        <f>'Saisie '!R44</f>
        <v>10</v>
      </c>
      <c r="R72" s="169">
        <f t="shared" si="82"/>
        <v>3</v>
      </c>
      <c r="S72" s="201">
        <f t="shared" si="83"/>
        <v>9.25</v>
      </c>
      <c r="T72" s="170">
        <f t="shared" si="84"/>
        <v>3</v>
      </c>
      <c r="U72" s="200">
        <f>'Saisie '!T44</f>
        <v>12.5</v>
      </c>
      <c r="V72" s="169">
        <f t="shared" si="85"/>
        <v>3</v>
      </c>
      <c r="W72" s="201">
        <f t="shared" si="86"/>
        <v>12.5</v>
      </c>
      <c r="X72" s="169">
        <f t="shared" si="87"/>
        <v>3</v>
      </c>
      <c r="Y72" s="200">
        <f>'Saisie '!V44</f>
        <v>17</v>
      </c>
      <c r="Z72" s="169">
        <f t="shared" si="88"/>
        <v>3</v>
      </c>
      <c r="AA72" s="201">
        <f t="shared" si="89"/>
        <v>17</v>
      </c>
      <c r="AB72" s="169">
        <f t="shared" si="90"/>
        <v>3</v>
      </c>
      <c r="AC72" s="201">
        <f t="shared" si="91"/>
        <v>10.8</v>
      </c>
      <c r="AD72" s="196">
        <f t="shared" si="92"/>
        <v>30</v>
      </c>
      <c r="AE72" s="198" t="str">
        <f t="shared" si="93"/>
        <v>Admis(e)</v>
      </c>
      <c r="AF72" s="24">
        <f>'Saisie '!Z44</f>
        <v>8</v>
      </c>
      <c r="AG72" s="175">
        <f t="shared" si="94"/>
        <v>0</v>
      </c>
      <c r="AH72" s="24">
        <f>'Saisie '!AC44</f>
        <v>9.6666666666666661</v>
      </c>
      <c r="AI72" s="175">
        <f t="shared" si="95"/>
        <v>0</v>
      </c>
      <c r="AJ72" s="24">
        <f>'Saisie '!AF44</f>
        <v>10.833333333333334</v>
      </c>
      <c r="AK72" s="175">
        <f t="shared" si="96"/>
        <v>6</v>
      </c>
      <c r="AL72" s="201">
        <f t="shared" si="97"/>
        <v>9.5</v>
      </c>
      <c r="AM72" s="177">
        <f t="shared" si="98"/>
        <v>6</v>
      </c>
      <c r="AN72" s="24">
        <f>'Saisie '!AH44</f>
        <v>13</v>
      </c>
      <c r="AO72" s="191">
        <f t="shared" si="99"/>
        <v>3</v>
      </c>
      <c r="AP72" s="24">
        <f>'Saisie '!AJ44</f>
        <v>10.5</v>
      </c>
      <c r="AQ72" s="191">
        <f t="shared" si="100"/>
        <v>3</v>
      </c>
      <c r="AR72" s="201">
        <f t="shared" si="101"/>
        <v>11.75</v>
      </c>
      <c r="AS72" s="177">
        <f t="shared" si="102"/>
        <v>6</v>
      </c>
      <c r="AT72" s="200">
        <f>'Saisie '!AL44</f>
        <v>12</v>
      </c>
      <c r="AU72" s="176">
        <f t="shared" si="103"/>
        <v>3</v>
      </c>
      <c r="AV72" s="202">
        <f t="shared" si="104"/>
        <v>12</v>
      </c>
      <c r="AW72" s="176">
        <f t="shared" si="105"/>
        <v>3</v>
      </c>
      <c r="AX72" s="24">
        <f>'Saisie '!AN44</f>
        <v>12</v>
      </c>
      <c r="AY72" s="176">
        <f t="shared" si="106"/>
        <v>3</v>
      </c>
      <c r="AZ72" s="202">
        <f t="shared" si="107"/>
        <v>12</v>
      </c>
      <c r="BA72" s="193">
        <f t="shared" si="108"/>
        <v>3</v>
      </c>
      <c r="BB72" s="194">
        <f t="shared" si="109"/>
        <v>10.45</v>
      </c>
      <c r="BC72" s="196">
        <f t="shared" si="110"/>
        <v>30</v>
      </c>
      <c r="BD72" s="178">
        <f t="shared" si="111"/>
        <v>10.625</v>
      </c>
      <c r="BE72" s="198" t="str">
        <f t="shared" si="112"/>
        <v>Admis(e)</v>
      </c>
      <c r="BF72" s="192">
        <f t="shared" si="113"/>
        <v>60</v>
      </c>
      <c r="BG72" s="198" t="str">
        <f t="shared" si="78"/>
        <v>Admis(e)</v>
      </c>
    </row>
    <row r="73" spans="1:59" s="23" customFormat="1" ht="22.5" customHeight="1">
      <c r="A73" s="25">
        <v>6</v>
      </c>
      <c r="B73" s="323" t="s">
        <v>496</v>
      </c>
      <c r="C73" s="234" t="s">
        <v>497</v>
      </c>
      <c r="D73" s="234" t="s">
        <v>498</v>
      </c>
      <c r="E73" s="234" t="s">
        <v>805</v>
      </c>
      <c r="F73" s="234" t="s">
        <v>119</v>
      </c>
      <c r="G73" s="200">
        <f>'Saisie '!H45</f>
        <v>15.666666666666666</v>
      </c>
      <c r="H73" s="169"/>
      <c r="I73" s="200">
        <f>'Saisie '!K45</f>
        <v>5.166666666666667</v>
      </c>
      <c r="J73" s="169"/>
      <c r="K73" s="200">
        <f>'Saisie '!N45</f>
        <v>8</v>
      </c>
      <c r="L73" s="169">
        <f t="shared" si="79"/>
        <v>0</v>
      </c>
      <c r="M73" s="201">
        <f t="shared" si="80"/>
        <v>9.6111111111111107</v>
      </c>
      <c r="N73" s="170">
        <f t="shared" si="81"/>
        <v>0</v>
      </c>
      <c r="O73" s="200">
        <f>'Saisie '!P45</f>
        <v>10</v>
      </c>
      <c r="P73" s="169"/>
      <c r="Q73" s="200">
        <f>'Saisie '!R45</f>
        <v>5</v>
      </c>
      <c r="R73" s="169">
        <f t="shared" si="82"/>
        <v>0</v>
      </c>
      <c r="S73" s="201">
        <f t="shared" si="83"/>
        <v>7.5</v>
      </c>
      <c r="T73" s="170">
        <f t="shared" si="84"/>
        <v>0</v>
      </c>
      <c r="U73" s="200">
        <f>'Saisie '!T45</f>
        <v>11</v>
      </c>
      <c r="V73" s="169">
        <f t="shared" si="85"/>
        <v>3</v>
      </c>
      <c r="W73" s="201">
        <f t="shared" si="86"/>
        <v>11</v>
      </c>
      <c r="X73" s="169">
        <f t="shared" si="87"/>
        <v>3</v>
      </c>
      <c r="Y73" s="200">
        <f>'Saisie '!V45</f>
        <v>5</v>
      </c>
      <c r="Z73" s="169">
        <f t="shared" si="88"/>
        <v>0</v>
      </c>
      <c r="AA73" s="201">
        <f t="shared" si="89"/>
        <v>5</v>
      </c>
      <c r="AB73" s="169">
        <f t="shared" si="90"/>
        <v>0</v>
      </c>
      <c r="AC73" s="201">
        <f t="shared" si="91"/>
        <v>8.8666666666666654</v>
      </c>
      <c r="AD73" s="196">
        <f t="shared" si="92"/>
        <v>3</v>
      </c>
      <c r="AE73" s="198" t="str">
        <f t="shared" si="93"/>
        <v>Rattrapage</v>
      </c>
      <c r="AF73" s="24" t="e">
        <f>'Saisie '!Z45</f>
        <v>#VALUE!</v>
      </c>
      <c r="AG73" s="175" t="e">
        <f t="shared" si="94"/>
        <v>#VALUE!</v>
      </c>
      <c r="AH73" s="24" t="e">
        <f>'Saisie '!AC45</f>
        <v>#VALUE!</v>
      </c>
      <c r="AI73" s="175" t="e">
        <f t="shared" si="95"/>
        <v>#VALUE!</v>
      </c>
      <c r="AJ73" s="24" t="e">
        <f>'Saisie '!AF45</f>
        <v>#VALUE!</v>
      </c>
      <c r="AK73" s="175" t="e">
        <f t="shared" si="96"/>
        <v>#VALUE!</v>
      </c>
      <c r="AL73" s="201" t="e">
        <f t="shared" si="97"/>
        <v>#VALUE!</v>
      </c>
      <c r="AM73" s="177" t="e">
        <f t="shared" si="98"/>
        <v>#VALUE!</v>
      </c>
      <c r="AN73" s="24" t="str">
        <f>'Saisie '!AH45</f>
        <v>ABS</v>
      </c>
      <c r="AO73" s="191">
        <f t="shared" si="99"/>
        <v>3</v>
      </c>
      <c r="AP73" s="24" t="str">
        <f>'Saisie '!AJ45</f>
        <v>\</v>
      </c>
      <c r="AQ73" s="191">
        <f t="shared" si="100"/>
        <v>3</v>
      </c>
      <c r="AR73" s="201" t="e">
        <f t="shared" si="101"/>
        <v>#VALUE!</v>
      </c>
      <c r="AS73" s="177" t="e">
        <f t="shared" si="102"/>
        <v>#VALUE!</v>
      </c>
      <c r="AT73" s="200" t="str">
        <f>'Saisie '!AL45</f>
        <v>\</v>
      </c>
      <c r="AU73" s="176">
        <f t="shared" si="103"/>
        <v>3</v>
      </c>
      <c r="AV73" s="202" t="str">
        <f t="shared" si="104"/>
        <v>\</v>
      </c>
      <c r="AW73" s="176">
        <f t="shared" si="105"/>
        <v>3</v>
      </c>
      <c r="AX73" s="24" t="str">
        <f>'Saisie '!AN45</f>
        <v>\</v>
      </c>
      <c r="AY73" s="176">
        <f t="shared" si="106"/>
        <v>3</v>
      </c>
      <c r="AZ73" s="202" t="str">
        <f t="shared" si="107"/>
        <v>\</v>
      </c>
      <c r="BA73" s="193">
        <f t="shared" si="108"/>
        <v>3</v>
      </c>
      <c r="BB73" s="194" t="e">
        <f t="shared" si="109"/>
        <v>#VALUE!</v>
      </c>
      <c r="BC73" s="196" t="e">
        <f t="shared" si="110"/>
        <v>#VALUE!</v>
      </c>
      <c r="BD73" s="178" t="e">
        <f t="shared" si="111"/>
        <v>#VALUE!</v>
      </c>
      <c r="BE73" s="198" t="e">
        <f t="shared" si="112"/>
        <v>#VALUE!</v>
      </c>
      <c r="BF73" s="192" t="e">
        <f t="shared" si="113"/>
        <v>#VALUE!</v>
      </c>
      <c r="BG73" s="198" t="s">
        <v>981</v>
      </c>
    </row>
    <row r="74" spans="1:59" s="23" customFormat="1" ht="22.5" customHeight="1">
      <c r="A74" s="25">
        <v>7</v>
      </c>
      <c r="B74" s="323" t="s">
        <v>499</v>
      </c>
      <c r="C74" s="234" t="s">
        <v>295</v>
      </c>
      <c r="D74" s="234" t="s">
        <v>500</v>
      </c>
      <c r="E74" s="234" t="s">
        <v>806</v>
      </c>
      <c r="F74" s="234" t="s">
        <v>127</v>
      </c>
      <c r="G74" s="200">
        <f>'Saisie '!H46</f>
        <v>13.333333333333334</v>
      </c>
      <c r="H74" s="169"/>
      <c r="I74" s="200">
        <f>'Saisie '!K46</f>
        <v>10.666666666666666</v>
      </c>
      <c r="J74" s="169"/>
      <c r="K74" s="200">
        <f>'Saisie '!N46</f>
        <v>10.333333333333334</v>
      </c>
      <c r="L74" s="169">
        <f t="shared" si="79"/>
        <v>6</v>
      </c>
      <c r="M74" s="201">
        <f t="shared" si="80"/>
        <v>11.444444444444445</v>
      </c>
      <c r="N74" s="170">
        <f t="shared" si="81"/>
        <v>18</v>
      </c>
      <c r="O74" s="200">
        <f>'Saisie '!P46</f>
        <v>12.5</v>
      </c>
      <c r="P74" s="169"/>
      <c r="Q74" s="200">
        <f>'Saisie '!R46</f>
        <v>5</v>
      </c>
      <c r="R74" s="169">
        <f t="shared" si="82"/>
        <v>0</v>
      </c>
      <c r="S74" s="201">
        <f t="shared" si="83"/>
        <v>8.75</v>
      </c>
      <c r="T74" s="170">
        <f t="shared" si="84"/>
        <v>0</v>
      </c>
      <c r="U74" s="200">
        <f>'Saisie '!T46</f>
        <v>11</v>
      </c>
      <c r="V74" s="169">
        <f t="shared" si="85"/>
        <v>3</v>
      </c>
      <c r="W74" s="201">
        <f t="shared" si="86"/>
        <v>11</v>
      </c>
      <c r="X74" s="169">
        <f t="shared" si="87"/>
        <v>3</v>
      </c>
      <c r="Y74" s="200">
        <f>'Saisie '!V46</f>
        <v>10</v>
      </c>
      <c r="Z74" s="169">
        <f t="shared" si="88"/>
        <v>3</v>
      </c>
      <c r="AA74" s="201">
        <f t="shared" si="89"/>
        <v>10</v>
      </c>
      <c r="AB74" s="169">
        <f t="shared" si="90"/>
        <v>3</v>
      </c>
      <c r="AC74" s="201">
        <f t="shared" si="91"/>
        <v>10.716666666666667</v>
      </c>
      <c r="AD74" s="196">
        <f t="shared" si="92"/>
        <v>30</v>
      </c>
      <c r="AE74" s="198" t="str">
        <f t="shared" si="93"/>
        <v>Admis(e)</v>
      </c>
      <c r="AF74" s="24">
        <f>'Saisie '!Z46</f>
        <v>8</v>
      </c>
      <c r="AG74" s="175">
        <f t="shared" si="94"/>
        <v>0</v>
      </c>
      <c r="AH74" s="24">
        <f>'Saisie '!AC46</f>
        <v>12.166666666666666</v>
      </c>
      <c r="AI74" s="175">
        <f t="shared" si="95"/>
        <v>6</v>
      </c>
      <c r="AJ74" s="24">
        <f>'Saisie '!AF46</f>
        <v>9.8333333333333339</v>
      </c>
      <c r="AK74" s="175">
        <f t="shared" si="96"/>
        <v>0</v>
      </c>
      <c r="AL74" s="201">
        <f t="shared" si="97"/>
        <v>10</v>
      </c>
      <c r="AM74" s="177">
        <f t="shared" si="98"/>
        <v>18</v>
      </c>
      <c r="AN74" s="24">
        <f>'Saisie '!AH46</f>
        <v>9</v>
      </c>
      <c r="AO74" s="191">
        <f t="shared" si="99"/>
        <v>0</v>
      </c>
      <c r="AP74" s="24">
        <f>'Saisie '!AJ46</f>
        <v>15.5</v>
      </c>
      <c r="AQ74" s="191">
        <f t="shared" si="100"/>
        <v>3</v>
      </c>
      <c r="AR74" s="201">
        <f t="shared" si="101"/>
        <v>12.25</v>
      </c>
      <c r="AS74" s="177">
        <f t="shared" si="102"/>
        <v>6</v>
      </c>
      <c r="AT74" s="200">
        <f>'Saisie '!AL46</f>
        <v>11</v>
      </c>
      <c r="AU74" s="176">
        <f t="shared" si="103"/>
        <v>3</v>
      </c>
      <c r="AV74" s="202">
        <f t="shared" si="104"/>
        <v>11</v>
      </c>
      <c r="AW74" s="176">
        <f t="shared" si="105"/>
        <v>3</v>
      </c>
      <c r="AX74" s="24">
        <f>'Saisie '!AN46</f>
        <v>8.5</v>
      </c>
      <c r="AY74" s="176">
        <f t="shared" si="106"/>
        <v>0</v>
      </c>
      <c r="AZ74" s="202">
        <f t="shared" si="107"/>
        <v>8.5</v>
      </c>
      <c r="BA74" s="193">
        <f t="shared" si="108"/>
        <v>0</v>
      </c>
      <c r="BB74" s="194">
        <f t="shared" si="109"/>
        <v>10.4</v>
      </c>
      <c r="BC74" s="196">
        <f t="shared" si="110"/>
        <v>30</v>
      </c>
      <c r="BD74" s="178">
        <f t="shared" si="111"/>
        <v>10.558333333333334</v>
      </c>
      <c r="BE74" s="198" t="str">
        <f t="shared" si="112"/>
        <v>Admis(e)</v>
      </c>
      <c r="BF74" s="192">
        <f t="shared" si="113"/>
        <v>60</v>
      </c>
      <c r="BG74" s="198" t="str">
        <f t="shared" si="78"/>
        <v>Admis(e)</v>
      </c>
    </row>
    <row r="75" spans="1:59" ht="22.5" customHeight="1">
      <c r="A75" s="25">
        <v>8</v>
      </c>
      <c r="B75" s="323" t="s">
        <v>296</v>
      </c>
      <c r="C75" s="234" t="s">
        <v>297</v>
      </c>
      <c r="D75" s="234" t="s">
        <v>298</v>
      </c>
      <c r="E75" s="234" t="s">
        <v>807</v>
      </c>
      <c r="F75" s="234" t="s">
        <v>808</v>
      </c>
      <c r="G75" s="200">
        <f>'Saisie '!H47</f>
        <v>13.666666666666666</v>
      </c>
      <c r="H75" s="169"/>
      <c r="I75" s="200">
        <f>'Saisie '!K47</f>
        <v>8.1666666666666661</v>
      </c>
      <c r="J75" s="169"/>
      <c r="K75" s="200">
        <f>'Saisie '!N47</f>
        <v>10.67</v>
      </c>
      <c r="L75" s="169">
        <f t="shared" si="79"/>
        <v>6</v>
      </c>
      <c r="M75" s="201">
        <f t="shared" si="80"/>
        <v>10.834444444444443</v>
      </c>
      <c r="N75" s="170">
        <f t="shared" si="81"/>
        <v>18</v>
      </c>
      <c r="O75" s="200">
        <f>'Saisie '!P47</f>
        <v>11.5</v>
      </c>
      <c r="P75" s="169"/>
      <c r="Q75" s="200">
        <f>'Saisie '!R47</f>
        <v>10.5</v>
      </c>
      <c r="R75" s="169">
        <f t="shared" si="82"/>
        <v>3</v>
      </c>
      <c r="S75" s="201">
        <f t="shared" si="83"/>
        <v>11</v>
      </c>
      <c r="T75" s="170">
        <f t="shared" si="84"/>
        <v>6</v>
      </c>
      <c r="U75" s="200">
        <f>'Saisie '!T47</f>
        <v>3.75</v>
      </c>
      <c r="V75" s="169">
        <f t="shared" si="85"/>
        <v>0</v>
      </c>
      <c r="W75" s="201">
        <f t="shared" si="86"/>
        <v>3.75</v>
      </c>
      <c r="X75" s="169">
        <f t="shared" si="87"/>
        <v>0</v>
      </c>
      <c r="Y75" s="200">
        <f>'Saisie '!V47</f>
        <v>10</v>
      </c>
      <c r="Z75" s="169">
        <f t="shared" si="88"/>
        <v>3</v>
      </c>
      <c r="AA75" s="201">
        <f t="shared" si="89"/>
        <v>10</v>
      </c>
      <c r="AB75" s="169">
        <f t="shared" si="90"/>
        <v>3</v>
      </c>
      <c r="AC75" s="201">
        <f t="shared" si="91"/>
        <v>10.075666666666667</v>
      </c>
      <c r="AD75" s="196">
        <f t="shared" si="92"/>
        <v>30</v>
      </c>
      <c r="AE75" s="198" t="str">
        <f t="shared" si="93"/>
        <v>Admis(e)</v>
      </c>
      <c r="AF75" s="24" t="e">
        <f>'Saisie '!Z47</f>
        <v>#VALUE!</v>
      </c>
      <c r="AG75" s="175" t="e">
        <f t="shared" si="94"/>
        <v>#VALUE!</v>
      </c>
      <c r="AH75" s="24">
        <f>'Saisie '!AC47</f>
        <v>10.67</v>
      </c>
      <c r="AI75" s="175">
        <f t="shared" si="95"/>
        <v>6</v>
      </c>
      <c r="AJ75" s="24" t="e">
        <f>'Saisie '!AF47</f>
        <v>#VALUE!</v>
      </c>
      <c r="AK75" s="175" t="e">
        <f t="shared" si="96"/>
        <v>#VALUE!</v>
      </c>
      <c r="AL75" s="201" t="e">
        <f t="shared" si="97"/>
        <v>#VALUE!</v>
      </c>
      <c r="AM75" s="177" t="e">
        <f t="shared" si="98"/>
        <v>#VALUE!</v>
      </c>
      <c r="AN75" s="24">
        <f>'Saisie '!AH47</f>
        <v>13.5</v>
      </c>
      <c r="AO75" s="191">
        <f t="shared" si="99"/>
        <v>3</v>
      </c>
      <c r="AP75" s="24">
        <f>'Saisie '!AJ47</f>
        <v>10.5</v>
      </c>
      <c r="AQ75" s="191">
        <f t="shared" si="100"/>
        <v>3</v>
      </c>
      <c r="AR75" s="201">
        <f t="shared" si="101"/>
        <v>12</v>
      </c>
      <c r="AS75" s="177">
        <f t="shared" si="102"/>
        <v>6</v>
      </c>
      <c r="AT75" s="200">
        <f>'Saisie '!AL47</f>
        <v>10</v>
      </c>
      <c r="AU75" s="176">
        <f t="shared" si="103"/>
        <v>3</v>
      </c>
      <c r="AV75" s="202">
        <f t="shared" si="104"/>
        <v>10</v>
      </c>
      <c r="AW75" s="176">
        <f t="shared" si="105"/>
        <v>3</v>
      </c>
      <c r="AX75" s="24">
        <f>'Saisie '!AN47</f>
        <v>12</v>
      </c>
      <c r="AY75" s="176">
        <f t="shared" si="106"/>
        <v>3</v>
      </c>
      <c r="AZ75" s="202">
        <f t="shared" si="107"/>
        <v>12</v>
      </c>
      <c r="BA75" s="193">
        <f t="shared" si="108"/>
        <v>3</v>
      </c>
      <c r="BB75" s="194" t="e">
        <f t="shared" si="109"/>
        <v>#VALUE!</v>
      </c>
      <c r="BC75" s="196" t="e">
        <f t="shared" si="110"/>
        <v>#VALUE!</v>
      </c>
      <c r="BD75" s="178" t="e">
        <f t="shared" si="111"/>
        <v>#VALUE!</v>
      </c>
      <c r="BE75" s="198" t="e">
        <f t="shared" si="112"/>
        <v>#VALUE!</v>
      </c>
      <c r="BF75" s="192" t="e">
        <f t="shared" si="113"/>
        <v>#VALUE!</v>
      </c>
      <c r="BG75" s="198" t="s">
        <v>981</v>
      </c>
    </row>
    <row r="76" spans="1:59" ht="22.5" customHeight="1">
      <c r="A76" s="25">
        <v>9</v>
      </c>
      <c r="B76" s="323" t="s">
        <v>503</v>
      </c>
      <c r="C76" s="234" t="s">
        <v>504</v>
      </c>
      <c r="D76" s="234" t="s">
        <v>505</v>
      </c>
      <c r="E76" s="234" t="s">
        <v>810</v>
      </c>
      <c r="F76" s="234" t="s">
        <v>811</v>
      </c>
      <c r="G76" s="200">
        <f>'Saisie '!H48</f>
        <v>10.666666666666666</v>
      </c>
      <c r="H76" s="169"/>
      <c r="I76" s="200">
        <f>'Saisie '!K48</f>
        <v>11.833333333333334</v>
      </c>
      <c r="J76" s="169"/>
      <c r="K76" s="200">
        <f>'Saisie '!N48</f>
        <v>11</v>
      </c>
      <c r="L76" s="169">
        <f t="shared" si="79"/>
        <v>6</v>
      </c>
      <c r="M76" s="201">
        <f t="shared" si="80"/>
        <v>11.166666666666666</v>
      </c>
      <c r="N76" s="170">
        <f t="shared" si="81"/>
        <v>18</v>
      </c>
      <c r="O76" s="200">
        <f>'Saisie '!P48</f>
        <v>8</v>
      </c>
      <c r="P76" s="169"/>
      <c r="Q76" s="200">
        <f>'Saisie '!R48</f>
        <v>6.5</v>
      </c>
      <c r="R76" s="169">
        <f t="shared" si="82"/>
        <v>0</v>
      </c>
      <c r="S76" s="201">
        <f t="shared" si="83"/>
        <v>7.25</v>
      </c>
      <c r="T76" s="170">
        <f t="shared" si="84"/>
        <v>0</v>
      </c>
      <c r="U76" s="200">
        <f>'Saisie '!T48</f>
        <v>11.5</v>
      </c>
      <c r="V76" s="169">
        <f t="shared" si="85"/>
        <v>3</v>
      </c>
      <c r="W76" s="201">
        <f t="shared" si="86"/>
        <v>11.5</v>
      </c>
      <c r="X76" s="169">
        <f t="shared" si="87"/>
        <v>3</v>
      </c>
      <c r="Y76" s="200">
        <f>'Saisie '!V48</f>
        <v>10</v>
      </c>
      <c r="Z76" s="169">
        <f t="shared" si="88"/>
        <v>3</v>
      </c>
      <c r="AA76" s="201">
        <f t="shared" si="89"/>
        <v>10</v>
      </c>
      <c r="AB76" s="169">
        <f t="shared" si="90"/>
        <v>3</v>
      </c>
      <c r="AC76" s="201">
        <f t="shared" si="91"/>
        <v>10.3</v>
      </c>
      <c r="AD76" s="196">
        <f t="shared" si="92"/>
        <v>30</v>
      </c>
      <c r="AE76" s="198" t="str">
        <f t="shared" si="93"/>
        <v>Admis(e)</v>
      </c>
      <c r="AF76" s="24">
        <f>'Saisie '!Z48</f>
        <v>8</v>
      </c>
      <c r="AG76" s="175">
        <f t="shared" si="94"/>
        <v>0</v>
      </c>
      <c r="AH76" s="24">
        <f>'Saisie '!AC48</f>
        <v>12.166666666666666</v>
      </c>
      <c r="AI76" s="175">
        <f t="shared" si="95"/>
        <v>6</v>
      </c>
      <c r="AJ76" s="24">
        <f>'Saisie '!AF48</f>
        <v>10.666666666666666</v>
      </c>
      <c r="AK76" s="175">
        <f t="shared" si="96"/>
        <v>6</v>
      </c>
      <c r="AL76" s="201">
        <f t="shared" si="97"/>
        <v>10.277777777777777</v>
      </c>
      <c r="AM76" s="177">
        <f t="shared" si="98"/>
        <v>18</v>
      </c>
      <c r="AN76" s="24">
        <f>'Saisie '!AH48</f>
        <v>6</v>
      </c>
      <c r="AO76" s="191">
        <f t="shared" si="99"/>
        <v>0</v>
      </c>
      <c r="AP76" s="24">
        <f>'Saisie '!AJ48</f>
        <v>12</v>
      </c>
      <c r="AQ76" s="191">
        <f t="shared" si="100"/>
        <v>3</v>
      </c>
      <c r="AR76" s="201">
        <f t="shared" si="101"/>
        <v>9</v>
      </c>
      <c r="AS76" s="177">
        <f t="shared" si="102"/>
        <v>3</v>
      </c>
      <c r="AT76" s="200">
        <f>'Saisie '!AL48</f>
        <v>12.5</v>
      </c>
      <c r="AU76" s="176">
        <f t="shared" si="103"/>
        <v>3</v>
      </c>
      <c r="AV76" s="202">
        <f t="shared" si="104"/>
        <v>12.5</v>
      </c>
      <c r="AW76" s="176">
        <f t="shared" si="105"/>
        <v>3</v>
      </c>
      <c r="AX76" s="24">
        <f>'Saisie '!AN48</f>
        <v>13.5</v>
      </c>
      <c r="AY76" s="176">
        <f t="shared" si="106"/>
        <v>3</v>
      </c>
      <c r="AZ76" s="202">
        <f t="shared" si="107"/>
        <v>13.5</v>
      </c>
      <c r="BA76" s="193">
        <f t="shared" si="108"/>
        <v>3</v>
      </c>
      <c r="BB76" s="194">
        <f t="shared" si="109"/>
        <v>10.566666666666666</v>
      </c>
      <c r="BC76" s="196">
        <f t="shared" si="110"/>
        <v>30</v>
      </c>
      <c r="BD76" s="178">
        <f t="shared" si="111"/>
        <v>10.433333333333334</v>
      </c>
      <c r="BE76" s="198" t="str">
        <f t="shared" si="112"/>
        <v>Admis(e)</v>
      </c>
      <c r="BF76" s="192">
        <f t="shared" si="113"/>
        <v>60</v>
      </c>
      <c r="BG76" s="198" t="str">
        <f t="shared" si="78"/>
        <v>Admis(e)</v>
      </c>
    </row>
    <row r="77" spans="1:59" ht="22.5" customHeight="1">
      <c r="A77" s="25">
        <v>10</v>
      </c>
      <c r="B77" s="323" t="s">
        <v>506</v>
      </c>
      <c r="C77" s="234" t="s">
        <v>507</v>
      </c>
      <c r="D77" s="234" t="s">
        <v>33</v>
      </c>
      <c r="E77" s="234" t="s">
        <v>812</v>
      </c>
      <c r="F77" s="234" t="s">
        <v>120</v>
      </c>
      <c r="G77" s="200">
        <f>'Saisie '!H49</f>
        <v>14.5</v>
      </c>
      <c r="H77" s="169"/>
      <c r="I77" s="200">
        <f>'Saisie '!K49</f>
        <v>10</v>
      </c>
      <c r="J77" s="169"/>
      <c r="K77" s="200">
        <f>'Saisie '!N49</f>
        <v>12.166666666666666</v>
      </c>
      <c r="L77" s="169">
        <f t="shared" si="79"/>
        <v>6</v>
      </c>
      <c r="M77" s="201">
        <f t="shared" si="80"/>
        <v>12.222222222222221</v>
      </c>
      <c r="N77" s="170">
        <f t="shared" si="81"/>
        <v>18</v>
      </c>
      <c r="O77" s="200">
        <f>'Saisie '!P49</f>
        <v>12.5</v>
      </c>
      <c r="P77" s="169"/>
      <c r="Q77" s="200">
        <f>'Saisie '!R49</f>
        <v>4</v>
      </c>
      <c r="R77" s="169">
        <f t="shared" si="82"/>
        <v>0</v>
      </c>
      <c r="S77" s="201">
        <f t="shared" si="83"/>
        <v>8.25</v>
      </c>
      <c r="T77" s="170">
        <f t="shared" si="84"/>
        <v>0</v>
      </c>
      <c r="U77" s="200">
        <f>'Saisie '!T49</f>
        <v>11.5</v>
      </c>
      <c r="V77" s="169">
        <f t="shared" si="85"/>
        <v>3</v>
      </c>
      <c r="W77" s="201">
        <f t="shared" si="86"/>
        <v>11.5</v>
      </c>
      <c r="X77" s="169">
        <f t="shared" si="87"/>
        <v>3</v>
      </c>
      <c r="Y77" s="200">
        <f>'Saisie '!V49</f>
        <v>7.5</v>
      </c>
      <c r="Z77" s="169">
        <f t="shared" si="88"/>
        <v>0</v>
      </c>
      <c r="AA77" s="201">
        <f t="shared" si="89"/>
        <v>7.5</v>
      </c>
      <c r="AB77" s="169">
        <f t="shared" si="90"/>
        <v>0</v>
      </c>
      <c r="AC77" s="201">
        <f t="shared" si="91"/>
        <v>10.883333333333333</v>
      </c>
      <c r="AD77" s="196">
        <f t="shared" si="92"/>
        <v>30</v>
      </c>
      <c r="AE77" s="198" t="str">
        <f t="shared" si="93"/>
        <v>Admis(e)</v>
      </c>
      <c r="AF77" s="24">
        <f>'Saisie '!Z49</f>
        <v>8.6666666666666661</v>
      </c>
      <c r="AG77" s="175">
        <f t="shared" si="94"/>
        <v>0</v>
      </c>
      <c r="AH77" s="24">
        <f>'Saisie '!AC49</f>
        <v>12.666666666666666</v>
      </c>
      <c r="AI77" s="175">
        <f t="shared" si="95"/>
        <v>6</v>
      </c>
      <c r="AJ77" s="24">
        <f>'Saisie '!AF49</f>
        <v>11</v>
      </c>
      <c r="AK77" s="175">
        <f t="shared" si="96"/>
        <v>6</v>
      </c>
      <c r="AL77" s="201">
        <f t="shared" si="97"/>
        <v>10.777777777777777</v>
      </c>
      <c r="AM77" s="177">
        <f t="shared" si="98"/>
        <v>18</v>
      </c>
      <c r="AN77" s="24">
        <f>'Saisie '!AH49</f>
        <v>10</v>
      </c>
      <c r="AO77" s="191">
        <f t="shared" si="99"/>
        <v>3</v>
      </c>
      <c r="AP77" s="24">
        <f>'Saisie '!AJ49</f>
        <v>10</v>
      </c>
      <c r="AQ77" s="191">
        <f t="shared" si="100"/>
        <v>3</v>
      </c>
      <c r="AR77" s="201">
        <f t="shared" si="101"/>
        <v>10</v>
      </c>
      <c r="AS77" s="177">
        <f t="shared" si="102"/>
        <v>6</v>
      </c>
      <c r="AT77" s="200">
        <f>'Saisie '!AL49</f>
        <v>12</v>
      </c>
      <c r="AU77" s="176">
        <f t="shared" si="103"/>
        <v>3</v>
      </c>
      <c r="AV77" s="202">
        <f t="shared" si="104"/>
        <v>12</v>
      </c>
      <c r="AW77" s="176">
        <f t="shared" si="105"/>
        <v>3</v>
      </c>
      <c r="AX77" s="24">
        <f>'Saisie '!AN49</f>
        <v>12</v>
      </c>
      <c r="AY77" s="176">
        <f t="shared" si="106"/>
        <v>3</v>
      </c>
      <c r="AZ77" s="202">
        <f t="shared" si="107"/>
        <v>12</v>
      </c>
      <c r="BA77" s="193">
        <f t="shared" si="108"/>
        <v>3</v>
      </c>
      <c r="BB77" s="194">
        <f t="shared" si="109"/>
        <v>10.866666666666665</v>
      </c>
      <c r="BC77" s="196">
        <f t="shared" si="110"/>
        <v>30</v>
      </c>
      <c r="BD77" s="178">
        <f t="shared" si="111"/>
        <v>10.875</v>
      </c>
      <c r="BE77" s="198" t="str">
        <f t="shared" si="112"/>
        <v>Admis(e)</v>
      </c>
      <c r="BF77" s="192">
        <f t="shared" si="113"/>
        <v>60</v>
      </c>
      <c r="BG77" s="198" t="str">
        <f t="shared" si="78"/>
        <v>Admis(e)</v>
      </c>
    </row>
    <row r="78" spans="1:59" ht="22.5" customHeight="1">
      <c r="A78" s="25">
        <v>11</v>
      </c>
      <c r="B78" s="323" t="s">
        <v>510</v>
      </c>
      <c r="C78" s="234" t="s">
        <v>511</v>
      </c>
      <c r="D78" s="234" t="s">
        <v>512</v>
      </c>
      <c r="E78" s="234" t="s">
        <v>797</v>
      </c>
      <c r="F78" s="234" t="s">
        <v>119</v>
      </c>
      <c r="G78" s="200">
        <f>'Saisie '!H50</f>
        <v>12.833333333333334</v>
      </c>
      <c r="H78" s="169"/>
      <c r="I78" s="200">
        <f>'Saisie '!K50</f>
        <v>8</v>
      </c>
      <c r="J78" s="169"/>
      <c r="K78" s="200">
        <f>'Saisie '!N50</f>
        <v>11.333333333333334</v>
      </c>
      <c r="L78" s="169">
        <f t="shared" si="79"/>
        <v>6</v>
      </c>
      <c r="M78" s="201">
        <f t="shared" si="80"/>
        <v>10.722222222222223</v>
      </c>
      <c r="N78" s="170">
        <f t="shared" si="81"/>
        <v>18</v>
      </c>
      <c r="O78" s="200">
        <f>'Saisie '!P50</f>
        <v>10</v>
      </c>
      <c r="P78" s="169"/>
      <c r="Q78" s="200">
        <f>'Saisie '!R50</f>
        <v>10</v>
      </c>
      <c r="R78" s="169">
        <f t="shared" si="82"/>
        <v>3</v>
      </c>
      <c r="S78" s="201">
        <f t="shared" si="83"/>
        <v>10</v>
      </c>
      <c r="T78" s="170">
        <f t="shared" si="84"/>
        <v>6</v>
      </c>
      <c r="U78" s="200">
        <f>'Saisie '!T50</f>
        <v>11</v>
      </c>
      <c r="V78" s="169">
        <f t="shared" si="85"/>
        <v>3</v>
      </c>
      <c r="W78" s="201">
        <f t="shared" si="86"/>
        <v>11</v>
      </c>
      <c r="X78" s="169">
        <f t="shared" si="87"/>
        <v>3</v>
      </c>
      <c r="Y78" s="200">
        <f>'Saisie '!V50</f>
        <v>11.5</v>
      </c>
      <c r="Z78" s="169">
        <f t="shared" si="88"/>
        <v>3</v>
      </c>
      <c r="AA78" s="201">
        <f t="shared" si="89"/>
        <v>11.5</v>
      </c>
      <c r="AB78" s="169">
        <f t="shared" si="90"/>
        <v>3</v>
      </c>
      <c r="AC78" s="201">
        <f t="shared" si="91"/>
        <v>10.683333333333334</v>
      </c>
      <c r="AD78" s="196">
        <f t="shared" si="92"/>
        <v>30</v>
      </c>
      <c r="AE78" s="198" t="str">
        <f t="shared" si="93"/>
        <v>Admis(e)</v>
      </c>
      <c r="AF78" s="24">
        <f>'Saisie '!Z50</f>
        <v>9.3333333333333339</v>
      </c>
      <c r="AG78" s="175">
        <f t="shared" si="94"/>
        <v>0</v>
      </c>
      <c r="AH78" s="24">
        <f>'Saisie '!AC50</f>
        <v>9.8333333333333339</v>
      </c>
      <c r="AI78" s="175">
        <f t="shared" si="95"/>
        <v>0</v>
      </c>
      <c r="AJ78" s="24">
        <f>'Saisie '!AF50</f>
        <v>12.166666666666666</v>
      </c>
      <c r="AK78" s="175">
        <f t="shared" si="96"/>
        <v>6</v>
      </c>
      <c r="AL78" s="201">
        <f t="shared" si="97"/>
        <v>10.444444444444445</v>
      </c>
      <c r="AM78" s="177">
        <f t="shared" si="98"/>
        <v>18</v>
      </c>
      <c r="AN78" s="24">
        <f>'Saisie '!AH50</f>
        <v>12</v>
      </c>
      <c r="AO78" s="191">
        <f t="shared" si="99"/>
        <v>3</v>
      </c>
      <c r="AP78" s="24">
        <f>'Saisie '!AJ50</f>
        <v>15</v>
      </c>
      <c r="AQ78" s="191">
        <f t="shared" si="100"/>
        <v>3</v>
      </c>
      <c r="AR78" s="201">
        <f t="shared" si="101"/>
        <v>13.5</v>
      </c>
      <c r="AS78" s="177">
        <f t="shared" si="102"/>
        <v>6</v>
      </c>
      <c r="AT78" s="200">
        <f>'Saisie '!AL50</f>
        <v>10.5</v>
      </c>
      <c r="AU78" s="176">
        <f t="shared" si="103"/>
        <v>3</v>
      </c>
      <c r="AV78" s="202">
        <f t="shared" si="104"/>
        <v>10.5</v>
      </c>
      <c r="AW78" s="176">
        <f t="shared" si="105"/>
        <v>3</v>
      </c>
      <c r="AX78" s="24">
        <f>'Saisie '!AN50</f>
        <v>12.5</v>
      </c>
      <c r="AY78" s="176">
        <f t="shared" si="106"/>
        <v>3</v>
      </c>
      <c r="AZ78" s="202">
        <f t="shared" si="107"/>
        <v>12.5</v>
      </c>
      <c r="BA78" s="193">
        <f t="shared" si="108"/>
        <v>3</v>
      </c>
      <c r="BB78" s="194">
        <f t="shared" si="109"/>
        <v>11.266666666666667</v>
      </c>
      <c r="BC78" s="196">
        <f t="shared" si="110"/>
        <v>30</v>
      </c>
      <c r="BD78" s="178">
        <f t="shared" si="111"/>
        <v>10.975000000000001</v>
      </c>
      <c r="BE78" s="198" t="str">
        <f t="shared" si="112"/>
        <v>Admis(e)</v>
      </c>
      <c r="BF78" s="192">
        <f t="shared" si="113"/>
        <v>60</v>
      </c>
      <c r="BG78" s="198" t="str">
        <f t="shared" si="78"/>
        <v>Admis(e)</v>
      </c>
    </row>
    <row r="79" spans="1:59" s="23" customFormat="1" ht="22.5" customHeight="1">
      <c r="A79" s="25">
        <v>12</v>
      </c>
      <c r="B79" s="323" t="s">
        <v>302</v>
      </c>
      <c r="C79" s="234" t="s">
        <v>303</v>
      </c>
      <c r="D79" s="234" t="s">
        <v>304</v>
      </c>
      <c r="E79" s="234" t="s">
        <v>818</v>
      </c>
      <c r="F79" s="234" t="s">
        <v>121</v>
      </c>
      <c r="G79" s="200">
        <f>'Saisie '!H51</f>
        <v>10</v>
      </c>
      <c r="H79" s="169"/>
      <c r="I79" s="200">
        <f>'Saisie '!K51</f>
        <v>8.1666666666666661</v>
      </c>
      <c r="J79" s="169"/>
      <c r="K79" s="200">
        <f>'Saisie '!N51</f>
        <v>10.5</v>
      </c>
      <c r="L79" s="169">
        <f t="shared" si="79"/>
        <v>6</v>
      </c>
      <c r="M79" s="201">
        <f t="shared" si="80"/>
        <v>9.5555555555555554</v>
      </c>
      <c r="N79" s="170">
        <f t="shared" si="81"/>
        <v>6</v>
      </c>
      <c r="O79" s="200">
        <f>'Saisie '!P51</f>
        <v>10</v>
      </c>
      <c r="P79" s="169"/>
      <c r="Q79" s="200">
        <f>'Saisie '!R51</f>
        <v>13.5</v>
      </c>
      <c r="R79" s="169">
        <f t="shared" si="82"/>
        <v>3</v>
      </c>
      <c r="S79" s="201">
        <f t="shared" si="83"/>
        <v>11.75</v>
      </c>
      <c r="T79" s="170">
        <f t="shared" si="84"/>
        <v>6</v>
      </c>
      <c r="U79" s="200">
        <f>'Saisie '!T51</f>
        <v>10</v>
      </c>
      <c r="V79" s="169">
        <f t="shared" si="85"/>
        <v>3</v>
      </c>
      <c r="W79" s="201">
        <f t="shared" si="86"/>
        <v>10</v>
      </c>
      <c r="X79" s="169">
        <f t="shared" si="87"/>
        <v>3</v>
      </c>
      <c r="Y79" s="200">
        <f>'Saisie '!V51</f>
        <v>17</v>
      </c>
      <c r="Z79" s="169">
        <f t="shared" si="88"/>
        <v>3</v>
      </c>
      <c r="AA79" s="201">
        <f t="shared" si="89"/>
        <v>17</v>
      </c>
      <c r="AB79" s="169">
        <f t="shared" si="90"/>
        <v>3</v>
      </c>
      <c r="AC79" s="201">
        <f t="shared" si="91"/>
        <v>10.783333333333333</v>
      </c>
      <c r="AD79" s="196">
        <f t="shared" si="92"/>
        <v>30</v>
      </c>
      <c r="AE79" s="198" t="str">
        <f t="shared" si="93"/>
        <v>Admis(e)</v>
      </c>
      <c r="AF79" s="24">
        <f>'Saisie '!Z51</f>
        <v>7.169999999999999</v>
      </c>
      <c r="AG79" s="175">
        <f t="shared" si="94"/>
        <v>0</v>
      </c>
      <c r="AH79" s="24">
        <f>'Saisie '!AC51</f>
        <v>9.5</v>
      </c>
      <c r="AI79" s="175">
        <f t="shared" si="95"/>
        <v>0</v>
      </c>
      <c r="AJ79" s="24">
        <f>'Saisie '!AF51</f>
        <v>11.33</v>
      </c>
      <c r="AK79" s="175">
        <f t="shared" si="96"/>
        <v>6</v>
      </c>
      <c r="AL79" s="201">
        <f t="shared" si="97"/>
        <v>9.3333333333333339</v>
      </c>
      <c r="AM79" s="177">
        <f t="shared" si="98"/>
        <v>6</v>
      </c>
      <c r="AN79" s="24">
        <f>'Saisie '!AH51</f>
        <v>14.5</v>
      </c>
      <c r="AO79" s="191">
        <f t="shared" si="99"/>
        <v>3</v>
      </c>
      <c r="AP79" s="24">
        <f>'Saisie '!AJ51</f>
        <v>11</v>
      </c>
      <c r="AQ79" s="191">
        <f t="shared" si="100"/>
        <v>3</v>
      </c>
      <c r="AR79" s="201">
        <f t="shared" si="101"/>
        <v>12.75</v>
      </c>
      <c r="AS79" s="177">
        <f t="shared" si="102"/>
        <v>6</v>
      </c>
      <c r="AT79" s="200">
        <f>'Saisie '!AL51</f>
        <v>12.5</v>
      </c>
      <c r="AU79" s="176">
        <f t="shared" si="103"/>
        <v>3</v>
      </c>
      <c r="AV79" s="202">
        <f t="shared" si="104"/>
        <v>12.5</v>
      </c>
      <c r="AW79" s="176">
        <f t="shared" si="105"/>
        <v>3</v>
      </c>
      <c r="AX79" s="24">
        <f>'Saisie '!AN51</f>
        <v>11.5</v>
      </c>
      <c r="AY79" s="176">
        <f t="shared" si="106"/>
        <v>3</v>
      </c>
      <c r="AZ79" s="202">
        <f t="shared" si="107"/>
        <v>11.5</v>
      </c>
      <c r="BA79" s="193">
        <f t="shared" si="108"/>
        <v>3</v>
      </c>
      <c r="BB79" s="194">
        <f t="shared" si="109"/>
        <v>10.55</v>
      </c>
      <c r="BC79" s="196">
        <f t="shared" si="110"/>
        <v>30</v>
      </c>
      <c r="BD79" s="178">
        <f t="shared" si="111"/>
        <v>10.666666666666668</v>
      </c>
      <c r="BE79" s="198" t="str">
        <f t="shared" si="112"/>
        <v>Admis(e)</v>
      </c>
      <c r="BF79" s="192">
        <f t="shared" si="113"/>
        <v>60</v>
      </c>
      <c r="BG79" s="198" t="str">
        <f t="shared" si="78"/>
        <v>Admis(e)</v>
      </c>
    </row>
    <row r="80" spans="1:59" s="23" customFormat="1" ht="22.5" customHeight="1">
      <c r="A80" s="25">
        <v>13</v>
      </c>
      <c r="B80" s="323" t="s">
        <v>519</v>
      </c>
      <c r="C80" s="234" t="s">
        <v>520</v>
      </c>
      <c r="D80" s="234" t="s">
        <v>521</v>
      </c>
      <c r="E80" s="234" t="s">
        <v>820</v>
      </c>
      <c r="F80" s="234" t="s">
        <v>120</v>
      </c>
      <c r="G80" s="200">
        <f>'Saisie '!H52</f>
        <v>12.5</v>
      </c>
      <c r="H80" s="169"/>
      <c r="I80" s="200">
        <f>'Saisie '!K52</f>
        <v>5.833333333333333</v>
      </c>
      <c r="J80" s="169"/>
      <c r="K80" s="200">
        <f>'Saisie '!N52</f>
        <v>7.333333333333333</v>
      </c>
      <c r="L80" s="169">
        <f t="shared" si="79"/>
        <v>0</v>
      </c>
      <c r="M80" s="201">
        <f t="shared" si="80"/>
        <v>8.5555555555555554</v>
      </c>
      <c r="N80" s="170">
        <f t="shared" si="81"/>
        <v>0</v>
      </c>
      <c r="O80" s="200">
        <f>'Saisie '!P52</f>
        <v>4</v>
      </c>
      <c r="P80" s="169"/>
      <c r="Q80" s="200">
        <f>'Saisie '!R52</f>
        <v>10</v>
      </c>
      <c r="R80" s="169">
        <f t="shared" si="82"/>
        <v>3</v>
      </c>
      <c r="S80" s="201">
        <f t="shared" si="83"/>
        <v>7</v>
      </c>
      <c r="T80" s="170">
        <f t="shared" si="84"/>
        <v>3</v>
      </c>
      <c r="U80" s="200">
        <f>'Saisie '!T52</f>
        <v>11.5</v>
      </c>
      <c r="V80" s="169">
        <f t="shared" si="85"/>
        <v>3</v>
      </c>
      <c r="W80" s="201">
        <f t="shared" si="86"/>
        <v>11.5</v>
      </c>
      <c r="X80" s="169">
        <f t="shared" si="87"/>
        <v>3</v>
      </c>
      <c r="Y80" s="200">
        <f>'Saisie '!V52</f>
        <v>3.5</v>
      </c>
      <c r="Z80" s="169">
        <f t="shared" si="88"/>
        <v>0</v>
      </c>
      <c r="AA80" s="201">
        <f t="shared" si="89"/>
        <v>3.5</v>
      </c>
      <c r="AB80" s="169">
        <f t="shared" si="90"/>
        <v>0</v>
      </c>
      <c r="AC80" s="201">
        <f t="shared" si="91"/>
        <v>8.0333333333333332</v>
      </c>
      <c r="AD80" s="196">
        <f t="shared" si="92"/>
        <v>6</v>
      </c>
      <c r="AE80" s="198" t="str">
        <f t="shared" si="93"/>
        <v>Rattrapage</v>
      </c>
      <c r="AF80" s="24">
        <f>'Saisie '!Z52</f>
        <v>9</v>
      </c>
      <c r="AG80" s="175">
        <f t="shared" si="94"/>
        <v>0</v>
      </c>
      <c r="AH80" s="24">
        <f>'Saisie '!AC52</f>
        <v>9.6666666666666661</v>
      </c>
      <c r="AI80" s="175">
        <f t="shared" si="95"/>
        <v>0</v>
      </c>
      <c r="AJ80" s="24">
        <f>'Saisie '!AF52</f>
        <v>10.333333333333334</v>
      </c>
      <c r="AK80" s="175">
        <f t="shared" si="96"/>
        <v>6</v>
      </c>
      <c r="AL80" s="201">
        <f t="shared" si="97"/>
        <v>9.6666666666666661</v>
      </c>
      <c r="AM80" s="177">
        <f t="shared" si="98"/>
        <v>6</v>
      </c>
      <c r="AN80" s="24">
        <f>'Saisie '!AH52</f>
        <v>7</v>
      </c>
      <c r="AO80" s="191">
        <f t="shared" si="99"/>
        <v>0</v>
      </c>
      <c r="AP80" s="24">
        <f>'Saisie '!AJ52</f>
        <v>5</v>
      </c>
      <c r="AQ80" s="191">
        <f t="shared" si="100"/>
        <v>0</v>
      </c>
      <c r="AR80" s="201">
        <f t="shared" si="101"/>
        <v>6</v>
      </c>
      <c r="AS80" s="177">
        <f t="shared" si="102"/>
        <v>0</v>
      </c>
      <c r="AT80" s="200">
        <f>'Saisie '!AL52</f>
        <v>12</v>
      </c>
      <c r="AU80" s="176">
        <f t="shared" si="103"/>
        <v>3</v>
      </c>
      <c r="AV80" s="202">
        <f t="shared" si="104"/>
        <v>12</v>
      </c>
      <c r="AW80" s="176">
        <f t="shared" si="105"/>
        <v>3</v>
      </c>
      <c r="AX80" s="24">
        <f>'Saisie '!AN52</f>
        <v>6.5</v>
      </c>
      <c r="AY80" s="176">
        <f t="shared" si="106"/>
        <v>0</v>
      </c>
      <c r="AZ80" s="202">
        <f t="shared" si="107"/>
        <v>6.5</v>
      </c>
      <c r="BA80" s="193">
        <f t="shared" si="108"/>
        <v>0</v>
      </c>
      <c r="BB80" s="194">
        <f t="shared" si="109"/>
        <v>8.85</v>
      </c>
      <c r="BC80" s="196">
        <f t="shared" si="110"/>
        <v>9</v>
      </c>
      <c r="BD80" s="178">
        <f t="shared" si="111"/>
        <v>8.4416666666666664</v>
      </c>
      <c r="BE80" s="198" t="str">
        <f t="shared" si="112"/>
        <v>Rattrapage</v>
      </c>
      <c r="BF80" s="192">
        <f t="shared" si="113"/>
        <v>15</v>
      </c>
      <c r="BG80" s="198" t="str">
        <f t="shared" si="78"/>
        <v>Ajourné( e)</v>
      </c>
    </row>
    <row r="81" spans="1:60" s="23" customFormat="1" ht="17.25" customHeight="1">
      <c r="A81" s="211"/>
      <c r="B81" s="205"/>
      <c r="C81" s="205"/>
      <c r="D81" s="205"/>
      <c r="E81" s="31"/>
      <c r="F81" s="31"/>
      <c r="G81" s="212"/>
      <c r="H81" s="213"/>
      <c r="I81" s="212"/>
      <c r="J81" s="220"/>
      <c r="K81" s="214"/>
      <c r="L81" s="226"/>
      <c r="M81" s="214"/>
      <c r="N81" s="226"/>
      <c r="O81" s="214"/>
      <c r="P81" s="226"/>
      <c r="Q81" s="214"/>
      <c r="R81" s="226"/>
      <c r="S81" s="214"/>
      <c r="T81" s="226"/>
      <c r="U81" s="166"/>
      <c r="V81" s="226"/>
      <c r="W81" s="214"/>
      <c r="X81" s="226"/>
      <c r="Y81" s="214"/>
      <c r="Z81" s="226"/>
      <c r="AA81" s="214"/>
      <c r="AB81" s="226"/>
      <c r="AD81" s="222"/>
      <c r="AE81" s="225"/>
      <c r="AF81" s="35"/>
      <c r="AG81" s="220"/>
      <c r="AH81" s="35"/>
      <c r="AI81" s="220"/>
      <c r="AJ81" s="35"/>
      <c r="AK81" s="220"/>
      <c r="AL81" s="215"/>
      <c r="AM81" s="156"/>
      <c r="AN81" s="35"/>
      <c r="AO81" s="221"/>
      <c r="AP81" s="35"/>
      <c r="AQ81" s="221"/>
      <c r="AR81" s="215"/>
      <c r="AS81" s="156"/>
      <c r="AT81" s="215"/>
      <c r="AU81" s="156"/>
      <c r="AV81" s="35"/>
      <c r="AW81" s="156"/>
      <c r="AX81" s="35"/>
      <c r="AY81" s="156"/>
      <c r="AZ81" s="35"/>
      <c r="BA81" s="156"/>
      <c r="BB81" s="158"/>
      <c r="BC81" s="222"/>
      <c r="BD81" s="35"/>
      <c r="BE81" s="35"/>
      <c r="BF81" s="223"/>
      <c r="BG81" s="223"/>
    </row>
    <row r="82" spans="1:60" s="23" customFormat="1" ht="17.25" customHeight="1">
      <c r="A82" s="211"/>
      <c r="B82" s="205"/>
      <c r="C82" s="205"/>
      <c r="D82" s="205"/>
      <c r="E82" s="31"/>
      <c r="F82" s="31"/>
      <c r="G82" s="212"/>
      <c r="H82" s="213"/>
      <c r="I82" s="212"/>
      <c r="J82" s="220"/>
      <c r="K82" s="215"/>
      <c r="L82" s="220"/>
      <c r="M82" s="215"/>
      <c r="N82" s="220"/>
      <c r="O82" s="215"/>
      <c r="P82" s="220"/>
      <c r="Q82" s="215"/>
      <c r="R82" s="220"/>
      <c r="S82" s="215"/>
      <c r="T82" s="220"/>
      <c r="U82" s="35"/>
      <c r="V82" s="220"/>
      <c r="W82" s="215"/>
      <c r="X82" s="220"/>
      <c r="Y82" s="215"/>
      <c r="Z82" s="220"/>
      <c r="AA82" s="215"/>
      <c r="AB82" s="220"/>
      <c r="AD82" s="222"/>
      <c r="AE82" s="225"/>
      <c r="AF82" s="35"/>
      <c r="AG82" s="220"/>
      <c r="AH82" s="35"/>
      <c r="AI82" s="220"/>
      <c r="AJ82" s="35"/>
      <c r="AK82" s="220"/>
      <c r="AL82" s="215"/>
      <c r="AM82" s="156"/>
      <c r="AN82" s="35"/>
      <c r="AO82" s="221"/>
      <c r="AP82" s="35"/>
      <c r="AQ82" s="221"/>
      <c r="AR82" s="215"/>
      <c r="AS82" s="156"/>
      <c r="AT82" s="215"/>
      <c r="AU82" s="156"/>
      <c r="AV82" s="35"/>
      <c r="AW82" s="156"/>
      <c r="AY82" s="156"/>
      <c r="AZ82" s="35"/>
      <c r="BA82" s="156"/>
      <c r="BB82" s="158"/>
      <c r="BC82" s="223"/>
      <c r="BD82" s="35"/>
      <c r="BE82" s="35"/>
      <c r="BF82" s="223"/>
      <c r="BG82" s="223"/>
    </row>
    <row r="83" spans="1:60" s="23" customFormat="1" ht="17.25" customHeight="1">
      <c r="A83" s="211"/>
      <c r="B83" s="205"/>
      <c r="C83" s="205"/>
      <c r="D83" s="205"/>
      <c r="E83" s="31"/>
      <c r="F83" s="31"/>
      <c r="G83" s="212"/>
      <c r="H83" s="213"/>
      <c r="I83" s="212"/>
      <c r="J83" s="220"/>
      <c r="K83" s="215"/>
      <c r="L83" s="220"/>
      <c r="M83" s="215"/>
      <c r="N83" s="220"/>
      <c r="O83" s="215"/>
      <c r="P83" s="220"/>
      <c r="Q83" s="215"/>
      <c r="R83" s="220"/>
      <c r="S83" s="215"/>
      <c r="T83" s="220"/>
      <c r="U83" s="35"/>
      <c r="V83" s="220"/>
      <c r="W83" s="215"/>
      <c r="X83" s="220"/>
      <c r="Y83" s="215"/>
      <c r="Z83" s="220"/>
      <c r="AA83" s="215"/>
      <c r="AB83" s="220"/>
      <c r="AC83" s="225"/>
      <c r="AD83" s="383"/>
      <c r="AE83" s="383"/>
      <c r="AF83" s="383"/>
      <c r="AG83" s="383"/>
      <c r="AH83" s="383"/>
      <c r="AI83" s="35"/>
      <c r="AJ83" s="220"/>
      <c r="AK83" s="215"/>
      <c r="AL83" s="156"/>
      <c r="AM83" s="35"/>
      <c r="AN83" s="221"/>
      <c r="AO83" s="35"/>
      <c r="AP83" s="221"/>
      <c r="AQ83" s="215"/>
      <c r="AR83" s="156"/>
      <c r="AS83" s="215"/>
      <c r="AT83" s="156"/>
      <c r="AU83" s="35"/>
      <c r="AV83" s="156"/>
      <c r="AW83" s="35"/>
      <c r="AX83" s="225"/>
      <c r="AY83" s="340"/>
      <c r="AZ83" s="225"/>
      <c r="BA83" s="156"/>
      <c r="BB83" s="383"/>
      <c r="BC83" s="383"/>
      <c r="BD83" s="383"/>
      <c r="BE83" s="383"/>
      <c r="BF83" s="383"/>
      <c r="BG83" s="310"/>
      <c r="BH83" s="311"/>
    </row>
    <row r="84" spans="1:60" s="30" customFormat="1" ht="16.5">
      <c r="A84" s="38"/>
      <c r="B84" s="38"/>
      <c r="C84" s="38"/>
      <c r="D84" s="38"/>
      <c r="E84" s="38"/>
      <c r="F84" s="38"/>
      <c r="G84" s="38"/>
      <c r="H84" s="38"/>
      <c r="I84" s="155" t="s">
        <v>0</v>
      </c>
      <c r="J84" s="1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6"/>
      <c r="AE84" s="5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258"/>
      <c r="AU84" s="38"/>
      <c r="AV84" s="38"/>
      <c r="AW84" s="38"/>
      <c r="BG84" s="6"/>
    </row>
    <row r="85" spans="1:60" s="30" customFormat="1" ht="16.5">
      <c r="A85" s="38"/>
      <c r="B85" s="38"/>
      <c r="C85" s="38"/>
      <c r="D85" s="38"/>
      <c r="E85" s="38"/>
      <c r="F85" s="38"/>
      <c r="G85" s="38"/>
      <c r="H85" s="38"/>
      <c r="I85"/>
      <c r="J85" s="155"/>
      <c r="K85" s="155"/>
      <c r="L85" s="155"/>
      <c r="M85" s="155" t="s">
        <v>257</v>
      </c>
      <c r="N85" s="155"/>
      <c r="O85" s="155"/>
      <c r="P85" s="155"/>
      <c r="Q85"/>
      <c r="R85"/>
      <c r="S85"/>
      <c r="T85"/>
      <c r="U85"/>
      <c r="V85"/>
      <c r="W85" s="23"/>
      <c r="X85"/>
      <c r="Y85"/>
      <c r="Z85"/>
      <c r="AA85"/>
      <c r="AB85"/>
      <c r="AC85"/>
      <c r="AD85" s="6"/>
      <c r="AE85" s="5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25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6"/>
      <c r="BG85" s="6"/>
    </row>
    <row r="86" spans="1:60" s="30" customFormat="1" ht="16.5">
      <c r="A86" s="26"/>
      <c r="B86" s="26"/>
      <c r="C86" s="26"/>
      <c r="D86" s="26"/>
      <c r="E86" s="33" t="s">
        <v>152</v>
      </c>
      <c r="H86" s="33"/>
      <c r="I86"/>
      <c r="J86" s="155"/>
      <c r="K86" s="155"/>
      <c r="L86" s="155"/>
      <c r="M86" s="155" t="s">
        <v>227</v>
      </c>
      <c r="N86" s="155"/>
      <c r="O86" s="155"/>
      <c r="P86" s="155"/>
      <c r="Q86" s="155"/>
      <c r="R86" s="155"/>
      <c r="S86" s="155"/>
      <c r="T86" s="155"/>
      <c r="U86" s="155"/>
      <c r="V86" s="155"/>
      <c r="W86" s="155"/>
      <c r="X86" s="155"/>
      <c r="Y86" s="155"/>
      <c r="Z86" s="155"/>
      <c r="AA86" s="155"/>
      <c r="AB86"/>
      <c r="AC86"/>
      <c r="AD86" s="26"/>
      <c r="AE86" s="5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58"/>
      <c r="AU86" s="26"/>
      <c r="AV86" s="26"/>
      <c r="AW86" s="26"/>
      <c r="AX86" s="26"/>
      <c r="AY86" s="26"/>
      <c r="AZ86" s="300"/>
      <c r="BA86" s="26"/>
      <c r="BB86" s="26"/>
      <c r="BC86" s="26"/>
      <c r="BD86" s="26"/>
      <c r="BE86" s="26"/>
      <c r="BF86" s="6"/>
      <c r="BG86" s="6"/>
    </row>
    <row r="87" spans="1:60" s="30" customFormat="1" ht="8.25" customHeight="1">
      <c r="A87" s="27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1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25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6"/>
      <c r="BG87" s="6"/>
    </row>
    <row r="88" spans="1:60" s="30" customFormat="1" ht="16.5">
      <c r="A88" s="26" t="s">
        <v>255</v>
      </c>
      <c r="B88" s="26"/>
      <c r="C88" s="26"/>
      <c r="D88" s="26"/>
      <c r="E88" s="26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28" t="s">
        <v>145</v>
      </c>
      <c r="U88" s="38"/>
      <c r="V88" s="38"/>
      <c r="W88" s="28"/>
      <c r="X88" s="28"/>
      <c r="Y88" s="26"/>
      <c r="Z88" s="26"/>
      <c r="AA88" s="26"/>
      <c r="AB88" s="26"/>
      <c r="AC88" s="38"/>
      <c r="AD88" s="38"/>
      <c r="AE88" s="31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258"/>
      <c r="AU88" s="38"/>
      <c r="AV88" s="38"/>
      <c r="AW88" s="38"/>
      <c r="AX88" s="38"/>
      <c r="AY88" s="38"/>
      <c r="BA88" s="38"/>
      <c r="BB88" s="38"/>
      <c r="BC88" s="38"/>
      <c r="BD88" s="38"/>
      <c r="BE88" s="38"/>
      <c r="BF88" s="6"/>
      <c r="BG88" s="6"/>
    </row>
    <row r="89" spans="1:60" s="30" customFormat="1" ht="16.5">
      <c r="A89" s="26" t="s">
        <v>393</v>
      </c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8" t="s">
        <v>149</v>
      </c>
      <c r="U89" s="26"/>
      <c r="V89" s="26"/>
      <c r="W89" s="28"/>
      <c r="X89" s="28"/>
      <c r="Y89" s="26"/>
      <c r="Z89" s="26"/>
      <c r="AA89" s="29"/>
      <c r="AB89" s="29"/>
      <c r="AC89" s="26"/>
      <c r="AD89" s="26"/>
      <c r="AE89" s="5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58"/>
      <c r="AU89" s="26"/>
      <c r="AV89" s="26"/>
      <c r="AW89" s="26"/>
      <c r="AX89" s="6"/>
      <c r="AY89" s="6"/>
      <c r="BA89" s="33"/>
      <c r="BB89" s="6"/>
      <c r="BD89" s="26"/>
      <c r="BE89" s="26"/>
      <c r="BF89" s="6"/>
      <c r="BG89" s="6"/>
    </row>
    <row r="90" spans="1:60" s="30" customFormat="1" ht="16.5">
      <c r="B90" s="5"/>
      <c r="C90" s="5"/>
      <c r="D90" s="5"/>
      <c r="E90" s="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5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58"/>
      <c r="AU90" s="26"/>
      <c r="AV90" s="26"/>
      <c r="AW90" s="26"/>
      <c r="AX90" s="6"/>
      <c r="AY90" s="6"/>
      <c r="AZ90" s="6"/>
      <c r="BA90" s="6"/>
      <c r="BB90" s="6"/>
      <c r="BC90" s="26"/>
      <c r="BD90" s="26"/>
      <c r="BE90" s="26"/>
      <c r="BF90" s="6"/>
      <c r="BG90" s="6"/>
    </row>
    <row r="91" spans="1:60" ht="27.75" customHeight="1">
      <c r="A91" s="388" t="s">
        <v>968</v>
      </c>
      <c r="B91" s="388"/>
      <c r="C91" s="388"/>
      <c r="D91" s="388"/>
      <c r="E91" s="388"/>
      <c r="F91" s="388"/>
      <c r="G91" s="388"/>
      <c r="H91" s="388"/>
      <c r="I91" s="388"/>
      <c r="J91" s="388"/>
      <c r="K91" s="388"/>
      <c r="L91" s="388"/>
      <c r="M91" s="388"/>
      <c r="N91" s="388"/>
      <c r="O91" s="388"/>
      <c r="P91" s="388"/>
      <c r="Q91" s="388"/>
      <c r="R91" s="388"/>
      <c r="S91" s="388"/>
      <c r="T91" s="388"/>
      <c r="U91" s="388"/>
      <c r="V91" s="388"/>
      <c r="W91" s="388"/>
      <c r="X91" s="388"/>
      <c r="Y91" s="388"/>
      <c r="Z91" s="388"/>
      <c r="AA91" s="388"/>
      <c r="AB91" s="388"/>
      <c r="AC91" s="388"/>
      <c r="AD91" s="388"/>
      <c r="AE91" s="388"/>
      <c r="AF91" s="388"/>
      <c r="AG91" s="388"/>
      <c r="AH91" s="388"/>
      <c r="AI91" s="388"/>
      <c r="AJ91" s="388"/>
      <c r="AK91" s="388"/>
      <c r="AL91" s="388"/>
      <c r="AM91" s="388"/>
      <c r="AN91" s="388"/>
      <c r="AO91" s="388"/>
      <c r="AP91" s="388"/>
      <c r="AQ91" s="388"/>
      <c r="AR91" s="388"/>
      <c r="AS91" s="388"/>
      <c r="AT91" s="388"/>
      <c r="AU91" s="388"/>
      <c r="AV91" s="388"/>
      <c r="AW91" s="388"/>
      <c r="AX91" s="388"/>
      <c r="AY91" s="388"/>
      <c r="AZ91" s="388"/>
      <c r="BA91" s="301"/>
      <c r="BB91" s="301"/>
      <c r="BC91" s="301"/>
      <c r="BD91" s="301"/>
      <c r="BE91" s="301"/>
    </row>
    <row r="92" spans="1:60" ht="20.25" customHeight="1" thickBot="1">
      <c r="A92" s="26" t="s">
        <v>979</v>
      </c>
      <c r="B92" s="31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302"/>
      <c r="AS92" s="302"/>
      <c r="AT92" s="259"/>
      <c r="AU92" s="302"/>
      <c r="AV92" s="302"/>
      <c r="AW92" s="302"/>
      <c r="AX92" s="302"/>
      <c r="AY92" s="302"/>
      <c r="AZ92" s="302"/>
      <c r="BA92" s="302"/>
      <c r="BB92" s="302"/>
      <c r="BC92" s="302"/>
      <c r="BD92" s="302"/>
      <c r="BE92" s="302"/>
    </row>
    <row r="93" spans="1:60" ht="27" customHeight="1" thickBot="1">
      <c r="A93" s="33" t="s">
        <v>224</v>
      </c>
      <c r="B93" s="31"/>
      <c r="G93" s="384" t="s">
        <v>96</v>
      </c>
      <c r="H93" s="385"/>
      <c r="I93" s="385"/>
      <c r="J93" s="385"/>
      <c r="K93" s="385"/>
      <c r="L93" s="385"/>
      <c r="M93" s="385"/>
      <c r="N93" s="385"/>
      <c r="O93" s="385"/>
      <c r="P93" s="385"/>
      <c r="Q93" s="385"/>
      <c r="R93" s="385"/>
      <c r="S93" s="385"/>
      <c r="T93" s="385"/>
      <c r="U93" s="385"/>
      <c r="V93" s="385"/>
      <c r="W93" s="385"/>
      <c r="X93" s="385"/>
      <c r="Y93" s="385"/>
      <c r="Z93" s="385"/>
      <c r="AA93" s="386"/>
      <c r="AB93" s="32"/>
      <c r="AF93" s="384" t="s">
        <v>97</v>
      </c>
      <c r="AG93" s="385"/>
      <c r="AH93" s="385"/>
      <c r="AI93" s="385"/>
      <c r="AJ93" s="385"/>
      <c r="AK93" s="385"/>
      <c r="AL93" s="385"/>
      <c r="AM93" s="385"/>
      <c r="AN93" s="385"/>
      <c r="AO93" s="385"/>
      <c r="AP93" s="385"/>
      <c r="AQ93" s="385"/>
      <c r="AR93" s="385"/>
      <c r="AS93" s="385"/>
      <c r="AT93" s="385"/>
      <c r="AU93" s="385"/>
      <c r="AV93" s="385"/>
      <c r="AW93" s="385"/>
      <c r="AX93" s="385"/>
      <c r="AY93" s="385"/>
      <c r="AZ93" s="386"/>
      <c r="BA93" s="32"/>
      <c r="BB93" s="298"/>
      <c r="BC93" s="31"/>
    </row>
    <row r="94" spans="1:60" ht="28.5" customHeight="1" thickBot="1">
      <c r="A94" s="10"/>
      <c r="E94" s="10"/>
      <c r="F94" s="10"/>
      <c r="G94" s="380" t="s">
        <v>228</v>
      </c>
      <c r="H94" s="381"/>
      <c r="I94" s="381"/>
      <c r="J94" s="381"/>
      <c r="K94" s="381"/>
      <c r="L94" s="381"/>
      <c r="M94" s="381"/>
      <c r="N94" s="293"/>
      <c r="O94" s="380" t="s">
        <v>229</v>
      </c>
      <c r="P94" s="381"/>
      <c r="Q94" s="381"/>
      <c r="R94" s="381"/>
      <c r="S94" s="381"/>
      <c r="T94" s="293"/>
      <c r="U94" s="292" t="s">
        <v>230</v>
      </c>
      <c r="V94" s="293"/>
      <c r="W94" s="303"/>
      <c r="X94" s="293"/>
      <c r="Y94" s="380" t="s">
        <v>231</v>
      </c>
      <c r="Z94" s="381"/>
      <c r="AA94" s="382"/>
      <c r="AB94" s="168"/>
      <c r="AF94" s="380" t="s">
        <v>98</v>
      </c>
      <c r="AG94" s="381"/>
      <c r="AH94" s="381"/>
      <c r="AI94" s="381"/>
      <c r="AJ94" s="381"/>
      <c r="AK94" s="381"/>
      <c r="AL94" s="382"/>
      <c r="AM94" s="291"/>
      <c r="AN94" s="380" t="s">
        <v>99</v>
      </c>
      <c r="AO94" s="381"/>
      <c r="AP94" s="381"/>
      <c r="AQ94" s="381"/>
      <c r="AR94" s="382"/>
      <c r="AS94" s="291"/>
      <c r="AT94" s="380" t="s">
        <v>100</v>
      </c>
      <c r="AU94" s="381"/>
      <c r="AV94" s="382"/>
      <c r="AW94" s="291"/>
      <c r="AX94" s="380" t="s">
        <v>101</v>
      </c>
      <c r="AY94" s="381"/>
      <c r="AZ94" s="382"/>
      <c r="BA94" s="256"/>
      <c r="BB94" s="205"/>
      <c r="BC94" s="205"/>
      <c r="BD94" s="10"/>
      <c r="BE94" s="10"/>
    </row>
    <row r="95" spans="1:60" ht="27.75" customHeight="1" thickBot="1">
      <c r="A95" s="179" t="s">
        <v>7</v>
      </c>
      <c r="B95" s="179" t="s">
        <v>8</v>
      </c>
      <c r="C95" s="185" t="s">
        <v>117</v>
      </c>
      <c r="D95" s="206" t="s">
        <v>10</v>
      </c>
      <c r="E95" s="348" t="s">
        <v>129</v>
      </c>
      <c r="F95" s="331" t="s">
        <v>130</v>
      </c>
      <c r="G95" s="185" t="s">
        <v>103</v>
      </c>
      <c r="H95" s="182" t="s">
        <v>111</v>
      </c>
      <c r="I95" s="180" t="s">
        <v>104</v>
      </c>
      <c r="J95" s="186" t="s">
        <v>111</v>
      </c>
      <c r="K95" s="185" t="s">
        <v>105</v>
      </c>
      <c r="L95" s="182" t="s">
        <v>111</v>
      </c>
      <c r="M95" s="183" t="s">
        <v>237</v>
      </c>
      <c r="N95" s="186" t="s">
        <v>111</v>
      </c>
      <c r="O95" s="187" t="s">
        <v>106</v>
      </c>
      <c r="P95" s="182" t="s">
        <v>111</v>
      </c>
      <c r="Q95" s="183" t="s">
        <v>107</v>
      </c>
      <c r="R95" s="186" t="s">
        <v>111</v>
      </c>
      <c r="S95" s="187" t="s">
        <v>238</v>
      </c>
      <c r="T95" s="182" t="s">
        <v>111</v>
      </c>
      <c r="U95" s="183" t="s">
        <v>108</v>
      </c>
      <c r="V95" s="186" t="s">
        <v>111</v>
      </c>
      <c r="W95" s="187" t="s">
        <v>239</v>
      </c>
      <c r="X95" s="182" t="s">
        <v>111</v>
      </c>
      <c r="Y95" s="183" t="s">
        <v>109</v>
      </c>
      <c r="Z95" s="186" t="s">
        <v>111</v>
      </c>
      <c r="AA95" s="187" t="s">
        <v>240</v>
      </c>
      <c r="AB95" s="186" t="s">
        <v>111</v>
      </c>
      <c r="AC95" s="185" t="s">
        <v>110</v>
      </c>
      <c r="AD95" s="185" t="s">
        <v>111</v>
      </c>
      <c r="AE95" s="185" t="s">
        <v>253</v>
      </c>
      <c r="AF95" s="184" t="s">
        <v>143</v>
      </c>
      <c r="AG95" s="189"/>
      <c r="AH95" s="187" t="s">
        <v>104</v>
      </c>
      <c r="AI95" s="189"/>
      <c r="AJ95" s="189" t="s">
        <v>243</v>
      </c>
      <c r="AK95" s="189"/>
      <c r="AL95" s="187" t="s">
        <v>238</v>
      </c>
      <c r="AM95" s="189"/>
      <c r="AN95" s="189" t="s">
        <v>112</v>
      </c>
      <c r="AO95" s="189"/>
      <c r="AP95" s="187" t="s">
        <v>144</v>
      </c>
      <c r="AQ95" s="189"/>
      <c r="AR95" s="189" t="s">
        <v>238</v>
      </c>
      <c r="AS95" s="189"/>
      <c r="AT95" s="260" t="s">
        <v>244</v>
      </c>
      <c r="AU95" s="189"/>
      <c r="AV95" s="189" t="s">
        <v>241</v>
      </c>
      <c r="AW95" s="189"/>
      <c r="AX95" s="187" t="s">
        <v>245</v>
      </c>
      <c r="AY95" s="189"/>
      <c r="AZ95" s="189" t="s">
        <v>242</v>
      </c>
      <c r="BA95" s="189"/>
      <c r="BB95" s="185" t="s">
        <v>113</v>
      </c>
      <c r="BC95" s="182" t="s">
        <v>111</v>
      </c>
      <c r="BD95" s="180" t="s">
        <v>114</v>
      </c>
      <c r="BE95" s="180" t="s">
        <v>102</v>
      </c>
      <c r="BF95" s="203" t="s">
        <v>115</v>
      </c>
      <c r="BG95" s="185" t="s">
        <v>116</v>
      </c>
    </row>
    <row r="96" spans="1:60" ht="22.5" customHeight="1">
      <c r="A96" s="25">
        <v>1</v>
      </c>
      <c r="B96" s="349" t="s">
        <v>522</v>
      </c>
      <c r="C96" s="350" t="s">
        <v>523</v>
      </c>
      <c r="D96" s="350" t="s">
        <v>18</v>
      </c>
      <c r="E96" s="234" t="s">
        <v>821</v>
      </c>
      <c r="F96" s="234" t="s">
        <v>822</v>
      </c>
      <c r="G96" s="200">
        <f>'Saisie '!H53</f>
        <v>12</v>
      </c>
      <c r="H96" s="169"/>
      <c r="I96" s="200">
        <f>'Saisie '!K53</f>
        <v>10.333333333333334</v>
      </c>
      <c r="J96" s="169"/>
      <c r="K96" s="200">
        <f>'Saisie '!N53</f>
        <v>14.083333333333334</v>
      </c>
      <c r="L96" s="169">
        <f>IF(K96&gt;=9.995,6,0)</f>
        <v>6</v>
      </c>
      <c r="M96" s="201">
        <f>((G96*4)+(I96*4)+(K96*4))/12</f>
        <v>12.138888888888891</v>
      </c>
      <c r="N96" s="170">
        <f>IF(M96&gt;=9.995,18,H96+J96+L96)</f>
        <v>18</v>
      </c>
      <c r="O96" s="200">
        <f>'Saisie '!P53</f>
        <v>12.5</v>
      </c>
      <c r="P96" s="169"/>
      <c r="Q96" s="200">
        <f>'Saisie '!R53</f>
        <v>7</v>
      </c>
      <c r="R96" s="169">
        <f>IF(Q96&gt;=9.995,3,0)</f>
        <v>0</v>
      </c>
      <c r="S96" s="201">
        <f>((O96*2)+(Q96*2))/4</f>
        <v>9.75</v>
      </c>
      <c r="T96" s="170">
        <f>IF(S96&gt;=9.995,6,P96+R96)</f>
        <v>0</v>
      </c>
      <c r="U96" s="200">
        <f>'Saisie '!T53</f>
        <v>13</v>
      </c>
      <c r="V96" s="169">
        <f>IF(U96&gt;=9.995,3,0)</f>
        <v>3</v>
      </c>
      <c r="W96" s="201">
        <f>U96</f>
        <v>13</v>
      </c>
      <c r="X96" s="169">
        <f>IF(W96&gt;=9.995,3,0)</f>
        <v>3</v>
      </c>
      <c r="Y96" s="200">
        <f>'Saisie '!V53</f>
        <v>13</v>
      </c>
      <c r="Z96" s="169">
        <f>IF(Y96&gt;=9.995,3,0)</f>
        <v>3</v>
      </c>
      <c r="AA96" s="201">
        <f>Y96</f>
        <v>13</v>
      </c>
      <c r="AB96" s="199">
        <f>IF(AA96&gt;=9.995,3,0)</f>
        <v>3</v>
      </c>
      <c r="AC96" s="201">
        <f>((M96*12)+(S96*4)+(W96*2)+(AA96*2))/20</f>
        <v>11.833333333333334</v>
      </c>
      <c r="AD96" s="196">
        <f>IF(AC96&gt;=9.995,30,N96+T96+X96+AB96)</f>
        <v>30</v>
      </c>
      <c r="AE96" s="198" t="str">
        <f t="shared" ref="AE96" si="114">IF(AC96&gt;=9.995,"Admis(e)","Rattrapage")</f>
        <v>Admis(e)</v>
      </c>
      <c r="AF96" s="24">
        <f>'Saisie '!Z53</f>
        <v>6.666666666666667</v>
      </c>
      <c r="AG96" s="175">
        <f t="shared" ref="AG96" si="115">IF(AF96&gt;=9.995,6,0)</f>
        <v>0</v>
      </c>
      <c r="AH96" s="24">
        <f>'Saisie '!AC53</f>
        <v>9.8333333333333339</v>
      </c>
      <c r="AI96" s="175">
        <f t="shared" ref="AI96" si="116">IF(AH96&gt;=9.995,6,0)</f>
        <v>0</v>
      </c>
      <c r="AJ96" s="24">
        <f>'Saisie '!AF53</f>
        <v>13</v>
      </c>
      <c r="AK96" s="175">
        <f>IF(AJ96&gt;=9.995,6,0)</f>
        <v>6</v>
      </c>
      <c r="AL96" s="201">
        <f>((AF96*4)+(AH96*4)+(AJ96*4))/12</f>
        <v>9.8333333333333339</v>
      </c>
      <c r="AM96" s="177">
        <f>IF(AL96&gt;=9.995,18,AG96+AI96+AK96)</f>
        <v>6</v>
      </c>
      <c r="AN96" s="24">
        <f>'Saisie '!AH53</f>
        <v>10</v>
      </c>
      <c r="AO96" s="191">
        <f t="shared" ref="AO96" si="117">IF(AN96&gt;=9.995,3,0)</f>
        <v>3</v>
      </c>
      <c r="AP96" s="24">
        <f>'Saisie '!AJ53</f>
        <v>10</v>
      </c>
      <c r="AQ96" s="191">
        <f>IF(AP96&gt;=9.995,3,0)</f>
        <v>3</v>
      </c>
      <c r="AR96" s="201">
        <f>((AN96*2)+(AP96*2))/4</f>
        <v>10</v>
      </c>
      <c r="AS96" s="177">
        <f>IF(AR96&gt;=9.995,6,AO96+AQ96)</f>
        <v>6</v>
      </c>
      <c r="AT96" s="200">
        <f>'Saisie '!AL53</f>
        <v>9</v>
      </c>
      <c r="AU96" s="176">
        <f>IF(AT96&gt;=9.995,3,0)</f>
        <v>0</v>
      </c>
      <c r="AV96" s="201">
        <f>AT96</f>
        <v>9</v>
      </c>
      <c r="AW96" s="176">
        <f>IF(AV96&gt;=9.995,3,0)</f>
        <v>0</v>
      </c>
      <c r="AX96" s="24">
        <f>'Saisie '!AN53</f>
        <v>12.5</v>
      </c>
      <c r="AY96" s="176">
        <f>IF(AX96&gt;=9.995,3,0)</f>
        <v>3</v>
      </c>
      <c r="AZ96" s="202">
        <f>AX96</f>
        <v>12.5</v>
      </c>
      <c r="BA96" s="193">
        <f>IF(AZ96&gt;=9.995,3,0)</f>
        <v>3</v>
      </c>
      <c r="BB96" s="194">
        <f>((AL96*12)+(AR96*4)+(AV96*2)+(AZ96*2))/20</f>
        <v>10.050000000000001</v>
      </c>
      <c r="BC96" s="196">
        <f>IF(BB96&gt;=9.995,30,AM96+AS96+AW96+BA96)</f>
        <v>30</v>
      </c>
      <c r="BD96" s="178">
        <f>(AC96+BB96)/2</f>
        <v>10.941666666666666</v>
      </c>
      <c r="BE96" s="198" t="str">
        <f t="shared" ref="BE96" si="118">IF(BB96&gt;=9.995,"Admis(e)","Rattrapage")</f>
        <v>Admis(e)</v>
      </c>
      <c r="BF96" s="192">
        <f>AD96+BC96</f>
        <v>60</v>
      </c>
      <c r="BG96" s="198" t="str">
        <f t="shared" ref="BG96:BG111" si="119">IF(AND(AC96&gt;=9.995,BB96&gt;=9.995),"Admis(e)","Ajourné( e)")</f>
        <v>Admis(e)</v>
      </c>
    </row>
    <row r="97" spans="1:59" ht="22.5" customHeight="1">
      <c r="A97" s="25">
        <v>2</v>
      </c>
      <c r="B97" s="323" t="s">
        <v>525</v>
      </c>
      <c r="C97" s="234" t="s">
        <v>526</v>
      </c>
      <c r="D97" s="234" t="s">
        <v>85</v>
      </c>
      <c r="E97" s="234" t="s">
        <v>823</v>
      </c>
      <c r="F97" s="234" t="s">
        <v>136</v>
      </c>
      <c r="G97" s="200">
        <f>'Saisie '!H54</f>
        <v>12.666666666666666</v>
      </c>
      <c r="H97" s="169"/>
      <c r="I97" s="200">
        <f>'Saisie '!K54</f>
        <v>10.166666666666666</v>
      </c>
      <c r="J97" s="169"/>
      <c r="K97" s="200">
        <f>'Saisie '!N54</f>
        <v>9</v>
      </c>
      <c r="L97" s="169">
        <f t="shared" ref="L97:L111" si="120">IF(K97&gt;=9.995,6,0)</f>
        <v>0</v>
      </c>
      <c r="M97" s="201">
        <f t="shared" ref="M97:M111" si="121">((G97*4)+(I97*4)+(K97*4))/12</f>
        <v>10.611111111111111</v>
      </c>
      <c r="N97" s="170">
        <f t="shared" ref="N97:N111" si="122">IF(M97&gt;=9.995,18,H97+J97+L97)</f>
        <v>18</v>
      </c>
      <c r="O97" s="200">
        <f>'Saisie '!P54</f>
        <v>10</v>
      </c>
      <c r="P97" s="169"/>
      <c r="Q97" s="200">
        <f>'Saisie '!R54</f>
        <v>10</v>
      </c>
      <c r="R97" s="169">
        <f t="shared" ref="R97:R111" si="123">IF(Q97&gt;=9.995,3,0)</f>
        <v>3</v>
      </c>
      <c r="S97" s="201">
        <f t="shared" ref="S97:S111" si="124">((O97*2)+(Q97*2))/4</f>
        <v>10</v>
      </c>
      <c r="T97" s="170">
        <f t="shared" ref="T97:T111" si="125">IF(S97&gt;=9.995,6,P97+R97)</f>
        <v>6</v>
      </c>
      <c r="U97" s="200">
        <f>'Saisie '!T54</f>
        <v>13</v>
      </c>
      <c r="V97" s="169">
        <f t="shared" ref="V97:V111" si="126">IF(U97&gt;=9.995,3,0)</f>
        <v>3</v>
      </c>
      <c r="W97" s="201">
        <f t="shared" ref="W97:W111" si="127">U97</f>
        <v>13</v>
      </c>
      <c r="X97" s="169">
        <f t="shared" ref="X97:X111" si="128">IF(W97&gt;=9.995,3,0)</f>
        <v>3</v>
      </c>
      <c r="Y97" s="200">
        <f>'Saisie '!V54</f>
        <v>10</v>
      </c>
      <c r="Z97" s="169">
        <f t="shared" ref="Z97:Z111" si="129">IF(Y97&gt;=9.995,3,0)</f>
        <v>3</v>
      </c>
      <c r="AA97" s="201">
        <f t="shared" ref="AA97:AA111" si="130">Y97</f>
        <v>10</v>
      </c>
      <c r="AB97" s="199">
        <f t="shared" ref="AB97:AB111" si="131">IF(AA97&gt;=9.995,3,0)</f>
        <v>3</v>
      </c>
      <c r="AC97" s="201">
        <f t="shared" ref="AC97:AC111" si="132">((M97*12)+(S97*4)+(W97*2)+(AA97*2))/20</f>
        <v>10.666666666666666</v>
      </c>
      <c r="AD97" s="196">
        <f t="shared" ref="AD97:AD111" si="133">IF(AC97&gt;=9.995,30,N97+T97+X97+AB97)</f>
        <v>30</v>
      </c>
      <c r="AE97" s="198" t="str">
        <f t="shared" ref="AE97:AE111" si="134">IF(AC97&gt;=9.995,"Admis(e)","Rattrapage")</f>
        <v>Admis(e)</v>
      </c>
      <c r="AF97" s="24">
        <f>'Saisie '!Z54</f>
        <v>8.8333333333333339</v>
      </c>
      <c r="AG97" s="175">
        <f t="shared" ref="AG97:AG111" si="135">IF(AF97&gt;=9.995,6,0)</f>
        <v>0</v>
      </c>
      <c r="AH97" s="24">
        <f>'Saisie '!AC54</f>
        <v>10.5</v>
      </c>
      <c r="AI97" s="175">
        <f t="shared" ref="AI97:AI111" si="136">IF(AH97&gt;=9.995,6,0)</f>
        <v>6</v>
      </c>
      <c r="AJ97" s="24">
        <f>'Saisie '!AF54</f>
        <v>9.8333333333333339</v>
      </c>
      <c r="AK97" s="175">
        <f t="shared" ref="AK97:AK111" si="137">IF(AJ97&gt;=9.995,6,0)</f>
        <v>0</v>
      </c>
      <c r="AL97" s="201">
        <f t="shared" ref="AL97:AL111" si="138">((AF97*4)+(AH97*4)+(AJ97*4))/12</f>
        <v>9.7222222222222232</v>
      </c>
      <c r="AM97" s="177">
        <f t="shared" ref="AM97:AM111" si="139">IF(AL97&gt;=9.995,18,AG97+AI97+AK97)</f>
        <v>6</v>
      </c>
      <c r="AN97" s="24">
        <f>'Saisie '!AH54</f>
        <v>12</v>
      </c>
      <c r="AO97" s="191">
        <f t="shared" ref="AO97:AO111" si="140">IF(AN97&gt;=9.995,3,0)</f>
        <v>3</v>
      </c>
      <c r="AP97" s="24">
        <f>'Saisie '!AJ54</f>
        <v>8</v>
      </c>
      <c r="AQ97" s="191">
        <f t="shared" ref="AQ97:AQ111" si="141">IF(AP97&gt;=9.995,3,0)</f>
        <v>0</v>
      </c>
      <c r="AR97" s="201">
        <f t="shared" ref="AR97:AR111" si="142">((AN97*2)+(AP97*2))/4</f>
        <v>10</v>
      </c>
      <c r="AS97" s="177">
        <f t="shared" ref="AS97:AS111" si="143">IF(AR97&gt;=9.995,6,AO97+AQ97)</f>
        <v>6</v>
      </c>
      <c r="AT97" s="200">
        <f>'Saisie '!AL54</f>
        <v>12</v>
      </c>
      <c r="AU97" s="176">
        <f t="shared" ref="AU97:AU111" si="144">IF(AT97&gt;=9.995,3,0)</f>
        <v>3</v>
      </c>
      <c r="AV97" s="201">
        <f t="shared" ref="AV97:AV111" si="145">AT97</f>
        <v>12</v>
      </c>
      <c r="AW97" s="176">
        <f t="shared" ref="AW97:AW111" si="146">IF(AV97&gt;=9.995,3,0)</f>
        <v>3</v>
      </c>
      <c r="AX97" s="24">
        <f>'Saisie '!AN54</f>
        <v>11.5</v>
      </c>
      <c r="AY97" s="176">
        <f t="shared" ref="AY97:AY111" si="147">IF(AX97&gt;=9.995,3,0)</f>
        <v>3</v>
      </c>
      <c r="AZ97" s="202">
        <f t="shared" ref="AZ97:AZ111" si="148">AX97</f>
        <v>11.5</v>
      </c>
      <c r="BA97" s="193">
        <f t="shared" ref="BA97:BA111" si="149">IF(AZ97&gt;=9.995,3,0)</f>
        <v>3</v>
      </c>
      <c r="BB97" s="194">
        <f t="shared" ref="BB97:BB111" si="150">((AL97*12)+(AR97*4)+(AV97*2)+(AZ97*2))/20</f>
        <v>10.183333333333334</v>
      </c>
      <c r="BC97" s="196">
        <f t="shared" ref="BC97:BC111" si="151">IF(BB97&gt;=9.995,30,AM97+AS97+AW97+BA97)</f>
        <v>30</v>
      </c>
      <c r="BD97" s="178">
        <f t="shared" ref="BD97:BD111" si="152">(AC97+BB97)/2</f>
        <v>10.425000000000001</v>
      </c>
      <c r="BE97" s="198" t="str">
        <f t="shared" ref="BE97:BE111" si="153">IF(BB97&gt;=9.995,"Admis(e)","Rattrapage")</f>
        <v>Admis(e)</v>
      </c>
      <c r="BF97" s="192">
        <f t="shared" ref="BF97:BF111" si="154">AD97+BC97</f>
        <v>60</v>
      </c>
      <c r="BG97" s="198" t="str">
        <f t="shared" si="119"/>
        <v>Admis(e)</v>
      </c>
    </row>
    <row r="98" spans="1:59" ht="22.5" customHeight="1">
      <c r="A98" s="25">
        <v>3</v>
      </c>
      <c r="B98" s="323" t="s">
        <v>307</v>
      </c>
      <c r="C98" s="234" t="s">
        <v>308</v>
      </c>
      <c r="D98" s="234" t="s">
        <v>309</v>
      </c>
      <c r="E98" s="234" t="s">
        <v>825</v>
      </c>
      <c r="F98" s="234" t="s">
        <v>119</v>
      </c>
      <c r="G98" s="200">
        <f>'Saisie '!H55</f>
        <v>13.666666666666666</v>
      </c>
      <c r="H98" s="169"/>
      <c r="I98" s="200">
        <f>'Saisie '!K55</f>
        <v>8.3333333333333339</v>
      </c>
      <c r="J98" s="169"/>
      <c r="K98" s="200">
        <f>'Saisie '!N55</f>
        <v>11.83</v>
      </c>
      <c r="L98" s="169">
        <f t="shared" si="120"/>
        <v>6</v>
      </c>
      <c r="M98" s="201">
        <f t="shared" si="121"/>
        <v>11.276666666666666</v>
      </c>
      <c r="N98" s="170">
        <f t="shared" si="122"/>
        <v>18</v>
      </c>
      <c r="O98" s="200">
        <f>'Saisie '!P55</f>
        <v>11</v>
      </c>
      <c r="P98" s="169"/>
      <c r="Q98" s="200">
        <f>'Saisie '!R55</f>
        <v>12.5</v>
      </c>
      <c r="R98" s="169">
        <f t="shared" si="123"/>
        <v>3</v>
      </c>
      <c r="S98" s="201">
        <f t="shared" si="124"/>
        <v>11.75</v>
      </c>
      <c r="T98" s="170">
        <f t="shared" si="125"/>
        <v>6</v>
      </c>
      <c r="U98" s="200">
        <f>'Saisie '!T55</f>
        <v>10.5</v>
      </c>
      <c r="V98" s="169">
        <f t="shared" si="126"/>
        <v>3</v>
      </c>
      <c r="W98" s="201">
        <f t="shared" si="127"/>
        <v>10.5</v>
      </c>
      <c r="X98" s="169">
        <f t="shared" si="128"/>
        <v>3</v>
      </c>
      <c r="Y98" s="200">
        <f>'Saisie '!V55</f>
        <v>10.5</v>
      </c>
      <c r="Z98" s="169">
        <f t="shared" si="129"/>
        <v>3</v>
      </c>
      <c r="AA98" s="201">
        <f t="shared" si="130"/>
        <v>10.5</v>
      </c>
      <c r="AB98" s="199">
        <f t="shared" si="131"/>
        <v>3</v>
      </c>
      <c r="AC98" s="201">
        <f t="shared" si="132"/>
        <v>11.215999999999999</v>
      </c>
      <c r="AD98" s="196">
        <f t="shared" si="133"/>
        <v>30</v>
      </c>
      <c r="AE98" s="198" t="str">
        <f t="shared" si="134"/>
        <v>Admis(e)</v>
      </c>
      <c r="AF98" s="24">
        <f>'Saisie '!Z55</f>
        <v>5.333333333333333</v>
      </c>
      <c r="AG98" s="175">
        <f t="shared" si="135"/>
        <v>0</v>
      </c>
      <c r="AH98" s="24">
        <f>'Saisie '!AC55</f>
        <v>10.5</v>
      </c>
      <c r="AI98" s="175">
        <f t="shared" si="136"/>
        <v>6</v>
      </c>
      <c r="AJ98" s="24">
        <f>'Saisie '!AF55</f>
        <v>12.166666666666666</v>
      </c>
      <c r="AK98" s="175">
        <f t="shared" si="137"/>
        <v>6</v>
      </c>
      <c r="AL98" s="201">
        <f t="shared" si="138"/>
        <v>9.3333333333333339</v>
      </c>
      <c r="AM98" s="177">
        <f t="shared" si="139"/>
        <v>12</v>
      </c>
      <c r="AN98" s="24">
        <f>'Saisie '!AH55</f>
        <v>10</v>
      </c>
      <c r="AO98" s="191">
        <f t="shared" si="140"/>
        <v>3</v>
      </c>
      <c r="AP98" s="24">
        <f>'Saisie '!AJ55</f>
        <v>10</v>
      </c>
      <c r="AQ98" s="191">
        <f t="shared" si="141"/>
        <v>3</v>
      </c>
      <c r="AR98" s="201">
        <f t="shared" si="142"/>
        <v>10</v>
      </c>
      <c r="AS98" s="177">
        <f t="shared" si="143"/>
        <v>6</v>
      </c>
      <c r="AT98" s="200">
        <f>'Saisie '!AL55</f>
        <v>10.5</v>
      </c>
      <c r="AU98" s="176">
        <f t="shared" si="144"/>
        <v>3</v>
      </c>
      <c r="AV98" s="201">
        <f t="shared" si="145"/>
        <v>10.5</v>
      </c>
      <c r="AW98" s="176">
        <f t="shared" si="146"/>
        <v>3</v>
      </c>
      <c r="AX98" s="24">
        <f>'Saisie '!AN55</f>
        <v>16</v>
      </c>
      <c r="AY98" s="176">
        <f t="shared" si="147"/>
        <v>3</v>
      </c>
      <c r="AZ98" s="202">
        <f t="shared" si="148"/>
        <v>16</v>
      </c>
      <c r="BA98" s="193">
        <f t="shared" si="149"/>
        <v>3</v>
      </c>
      <c r="BB98" s="194">
        <f t="shared" si="150"/>
        <v>10.25</v>
      </c>
      <c r="BC98" s="196">
        <f t="shared" si="151"/>
        <v>30</v>
      </c>
      <c r="BD98" s="178">
        <f t="shared" si="152"/>
        <v>10.733000000000001</v>
      </c>
      <c r="BE98" s="198" t="str">
        <f t="shared" si="153"/>
        <v>Admis(e)</v>
      </c>
      <c r="BF98" s="192">
        <f t="shared" si="154"/>
        <v>60</v>
      </c>
      <c r="BG98" s="198" t="str">
        <f t="shared" si="119"/>
        <v>Admis(e)</v>
      </c>
    </row>
    <row r="99" spans="1:59" ht="22.5" customHeight="1">
      <c r="A99" s="25">
        <v>4</v>
      </c>
      <c r="B99" s="323" t="s">
        <v>529</v>
      </c>
      <c r="C99" s="234" t="s">
        <v>530</v>
      </c>
      <c r="D99" s="234" t="s">
        <v>531</v>
      </c>
      <c r="E99" s="234" t="s">
        <v>826</v>
      </c>
      <c r="F99" s="234" t="s">
        <v>118</v>
      </c>
      <c r="G99" s="200">
        <f>'Saisie '!H56</f>
        <v>13.666666666666666</v>
      </c>
      <c r="H99" s="169"/>
      <c r="I99" s="200">
        <f>'Saisie '!K56</f>
        <v>8</v>
      </c>
      <c r="J99" s="169"/>
      <c r="K99" s="200">
        <f>'Saisie '!N56</f>
        <v>8.6666666666666661</v>
      </c>
      <c r="L99" s="169">
        <f t="shared" si="120"/>
        <v>0</v>
      </c>
      <c r="M99" s="201">
        <f t="shared" si="121"/>
        <v>10.111111111111109</v>
      </c>
      <c r="N99" s="170">
        <f t="shared" si="122"/>
        <v>18</v>
      </c>
      <c r="O99" s="200">
        <f>'Saisie '!P56</f>
        <v>14</v>
      </c>
      <c r="P99" s="169"/>
      <c r="Q99" s="200">
        <f>'Saisie '!R56</f>
        <v>12</v>
      </c>
      <c r="R99" s="169">
        <f t="shared" si="123"/>
        <v>3</v>
      </c>
      <c r="S99" s="201">
        <f t="shared" si="124"/>
        <v>13</v>
      </c>
      <c r="T99" s="170">
        <f t="shared" si="125"/>
        <v>6</v>
      </c>
      <c r="U99" s="200">
        <f>'Saisie '!T56</f>
        <v>10.5</v>
      </c>
      <c r="V99" s="169">
        <f t="shared" si="126"/>
        <v>3</v>
      </c>
      <c r="W99" s="201">
        <f t="shared" si="127"/>
        <v>10.5</v>
      </c>
      <c r="X99" s="169">
        <f t="shared" si="128"/>
        <v>3</v>
      </c>
      <c r="Y99" s="200">
        <f>'Saisie '!V56</f>
        <v>5.5</v>
      </c>
      <c r="Z99" s="169">
        <f t="shared" si="129"/>
        <v>0</v>
      </c>
      <c r="AA99" s="201">
        <f t="shared" si="130"/>
        <v>5.5</v>
      </c>
      <c r="AB99" s="199">
        <f t="shared" si="131"/>
        <v>0</v>
      </c>
      <c r="AC99" s="201">
        <f t="shared" si="132"/>
        <v>10.266666666666666</v>
      </c>
      <c r="AD99" s="196">
        <f t="shared" si="133"/>
        <v>30</v>
      </c>
      <c r="AE99" s="198" t="str">
        <f t="shared" si="134"/>
        <v>Admis(e)</v>
      </c>
      <c r="AF99" s="24">
        <f>'Saisie '!Z56</f>
        <v>6.833333333333333</v>
      </c>
      <c r="AG99" s="175">
        <f t="shared" si="135"/>
        <v>0</v>
      </c>
      <c r="AH99" s="24">
        <f>'Saisie '!AC56</f>
        <v>15</v>
      </c>
      <c r="AI99" s="175">
        <f t="shared" si="136"/>
        <v>6</v>
      </c>
      <c r="AJ99" s="24">
        <f>'Saisie '!AF56</f>
        <v>12.166666666666666</v>
      </c>
      <c r="AK99" s="175">
        <f t="shared" si="137"/>
        <v>6</v>
      </c>
      <c r="AL99" s="201">
        <f t="shared" si="138"/>
        <v>11.333333333333334</v>
      </c>
      <c r="AM99" s="177">
        <f t="shared" si="139"/>
        <v>18</v>
      </c>
      <c r="AN99" s="24">
        <f>'Saisie '!AH56</f>
        <v>12.5</v>
      </c>
      <c r="AO99" s="191">
        <f t="shared" si="140"/>
        <v>3</v>
      </c>
      <c r="AP99" s="24">
        <f>'Saisie '!AJ56</f>
        <v>12</v>
      </c>
      <c r="AQ99" s="191">
        <f t="shared" si="141"/>
        <v>3</v>
      </c>
      <c r="AR99" s="201">
        <f t="shared" si="142"/>
        <v>12.25</v>
      </c>
      <c r="AS99" s="177">
        <f t="shared" si="143"/>
        <v>6</v>
      </c>
      <c r="AT99" s="200">
        <f>'Saisie '!AL56</f>
        <v>12.5</v>
      </c>
      <c r="AU99" s="176">
        <f t="shared" si="144"/>
        <v>3</v>
      </c>
      <c r="AV99" s="201">
        <f t="shared" si="145"/>
        <v>12.5</v>
      </c>
      <c r="AW99" s="176">
        <f t="shared" si="146"/>
        <v>3</v>
      </c>
      <c r="AX99" s="24">
        <f>'Saisie '!AN56</f>
        <v>15</v>
      </c>
      <c r="AY99" s="176">
        <f t="shared" si="147"/>
        <v>3</v>
      </c>
      <c r="AZ99" s="202">
        <f t="shared" si="148"/>
        <v>15</v>
      </c>
      <c r="BA99" s="193">
        <f t="shared" si="149"/>
        <v>3</v>
      </c>
      <c r="BB99" s="194">
        <f t="shared" si="150"/>
        <v>12</v>
      </c>
      <c r="BC99" s="196">
        <f t="shared" si="151"/>
        <v>30</v>
      </c>
      <c r="BD99" s="178">
        <f t="shared" si="152"/>
        <v>11.133333333333333</v>
      </c>
      <c r="BE99" s="198" t="str">
        <f t="shared" si="153"/>
        <v>Admis(e)</v>
      </c>
      <c r="BF99" s="192">
        <f t="shared" si="154"/>
        <v>60</v>
      </c>
      <c r="BG99" s="198" t="str">
        <f t="shared" si="119"/>
        <v>Admis(e)</v>
      </c>
    </row>
    <row r="100" spans="1:59" s="23" customFormat="1" ht="22.5" customHeight="1">
      <c r="A100" s="25">
        <v>5</v>
      </c>
      <c r="B100" s="323" t="s">
        <v>532</v>
      </c>
      <c r="C100" s="234" t="s">
        <v>533</v>
      </c>
      <c r="D100" s="234" t="s">
        <v>362</v>
      </c>
      <c r="E100" s="234" t="s">
        <v>828</v>
      </c>
      <c r="F100" s="234" t="s">
        <v>120</v>
      </c>
      <c r="G100" s="200">
        <f>'Saisie '!H57</f>
        <v>12.666666666666666</v>
      </c>
      <c r="H100" s="169"/>
      <c r="I100" s="200">
        <f>'Saisie '!K57</f>
        <v>11.666666666666666</v>
      </c>
      <c r="J100" s="169"/>
      <c r="K100" s="200">
        <f>'Saisie '!N57</f>
        <v>10.25</v>
      </c>
      <c r="L100" s="169">
        <f t="shared" si="120"/>
        <v>6</v>
      </c>
      <c r="M100" s="201">
        <f t="shared" si="121"/>
        <v>11.527777777777777</v>
      </c>
      <c r="N100" s="170">
        <f t="shared" si="122"/>
        <v>18</v>
      </c>
      <c r="O100" s="200">
        <f>'Saisie '!P57</f>
        <v>11.5</v>
      </c>
      <c r="P100" s="169"/>
      <c r="Q100" s="200">
        <f>'Saisie '!R57</f>
        <v>10</v>
      </c>
      <c r="R100" s="169">
        <f t="shared" si="123"/>
        <v>3</v>
      </c>
      <c r="S100" s="201">
        <f t="shared" si="124"/>
        <v>10.75</v>
      </c>
      <c r="T100" s="170">
        <f t="shared" si="125"/>
        <v>6</v>
      </c>
      <c r="U100" s="200">
        <f>'Saisie '!T57</f>
        <v>10</v>
      </c>
      <c r="V100" s="169">
        <f t="shared" si="126"/>
        <v>3</v>
      </c>
      <c r="W100" s="201">
        <f t="shared" si="127"/>
        <v>10</v>
      </c>
      <c r="X100" s="169">
        <f t="shared" si="128"/>
        <v>3</v>
      </c>
      <c r="Y100" s="200">
        <f>'Saisie '!V57</f>
        <v>10</v>
      </c>
      <c r="Z100" s="169">
        <f t="shared" si="129"/>
        <v>3</v>
      </c>
      <c r="AA100" s="201">
        <f t="shared" si="130"/>
        <v>10</v>
      </c>
      <c r="AB100" s="199">
        <f t="shared" si="131"/>
        <v>3</v>
      </c>
      <c r="AC100" s="201">
        <f t="shared" si="132"/>
        <v>11.066666666666666</v>
      </c>
      <c r="AD100" s="196">
        <f t="shared" si="133"/>
        <v>30</v>
      </c>
      <c r="AE100" s="198" t="str">
        <f t="shared" si="134"/>
        <v>Admis(e)</v>
      </c>
      <c r="AF100" s="24">
        <f>'Saisie '!Z57</f>
        <v>10.833333333333334</v>
      </c>
      <c r="AG100" s="175">
        <f t="shared" si="135"/>
        <v>6</v>
      </c>
      <c r="AH100" s="24">
        <f>'Saisie '!AC57</f>
        <v>10.333333333333334</v>
      </c>
      <c r="AI100" s="175">
        <f t="shared" si="136"/>
        <v>6</v>
      </c>
      <c r="AJ100" s="24">
        <f>'Saisie '!AF57</f>
        <v>10.833333333333334</v>
      </c>
      <c r="AK100" s="175">
        <f t="shared" si="137"/>
        <v>6</v>
      </c>
      <c r="AL100" s="201">
        <f t="shared" si="138"/>
        <v>10.666666666666666</v>
      </c>
      <c r="AM100" s="177">
        <f t="shared" si="139"/>
        <v>18</v>
      </c>
      <c r="AN100" s="24">
        <f>'Saisie '!AH57</f>
        <v>12</v>
      </c>
      <c r="AO100" s="191">
        <f t="shared" si="140"/>
        <v>3</v>
      </c>
      <c r="AP100" s="24">
        <f>'Saisie '!AJ57</f>
        <v>10.5</v>
      </c>
      <c r="AQ100" s="191">
        <f t="shared" si="141"/>
        <v>3</v>
      </c>
      <c r="AR100" s="201">
        <f t="shared" si="142"/>
        <v>11.25</v>
      </c>
      <c r="AS100" s="177">
        <f t="shared" si="143"/>
        <v>6</v>
      </c>
      <c r="AT100" s="200">
        <f>'Saisie '!AL57</f>
        <v>13</v>
      </c>
      <c r="AU100" s="176">
        <f t="shared" si="144"/>
        <v>3</v>
      </c>
      <c r="AV100" s="201">
        <f t="shared" si="145"/>
        <v>13</v>
      </c>
      <c r="AW100" s="176">
        <f t="shared" si="146"/>
        <v>3</v>
      </c>
      <c r="AX100" s="24">
        <f>'Saisie '!AN57</f>
        <v>13</v>
      </c>
      <c r="AY100" s="176">
        <f t="shared" si="147"/>
        <v>3</v>
      </c>
      <c r="AZ100" s="202">
        <f t="shared" si="148"/>
        <v>13</v>
      </c>
      <c r="BA100" s="193">
        <f t="shared" si="149"/>
        <v>3</v>
      </c>
      <c r="BB100" s="194">
        <f t="shared" si="150"/>
        <v>11.25</v>
      </c>
      <c r="BC100" s="196">
        <f t="shared" si="151"/>
        <v>30</v>
      </c>
      <c r="BD100" s="178">
        <f t="shared" si="152"/>
        <v>11.158333333333333</v>
      </c>
      <c r="BE100" s="198" t="str">
        <f t="shared" si="153"/>
        <v>Admis(e)</v>
      </c>
      <c r="BF100" s="192">
        <f t="shared" si="154"/>
        <v>60</v>
      </c>
      <c r="BG100" s="198" t="str">
        <f t="shared" si="119"/>
        <v>Admis(e)</v>
      </c>
    </row>
    <row r="101" spans="1:59" s="23" customFormat="1" ht="22.5" customHeight="1">
      <c r="A101" s="25">
        <v>6</v>
      </c>
      <c r="B101" s="323" t="s">
        <v>534</v>
      </c>
      <c r="C101" s="234" t="s">
        <v>535</v>
      </c>
      <c r="D101" s="234" t="s">
        <v>536</v>
      </c>
      <c r="E101" s="234" t="s">
        <v>829</v>
      </c>
      <c r="F101" s="234" t="s">
        <v>123</v>
      </c>
      <c r="G101" s="200">
        <f>'Saisie '!H58</f>
        <v>10.666666666666666</v>
      </c>
      <c r="H101" s="169"/>
      <c r="I101" s="200">
        <f>'Saisie '!K58</f>
        <v>8.8333333333333339</v>
      </c>
      <c r="J101" s="169"/>
      <c r="K101" s="200">
        <f>'Saisie '!N58</f>
        <v>10.166666666666666</v>
      </c>
      <c r="L101" s="169">
        <f t="shared" si="120"/>
        <v>6</v>
      </c>
      <c r="M101" s="201">
        <f t="shared" si="121"/>
        <v>9.8888888888888875</v>
      </c>
      <c r="N101" s="170">
        <f t="shared" si="122"/>
        <v>6</v>
      </c>
      <c r="O101" s="200">
        <f>'Saisie '!P58</f>
        <v>10</v>
      </c>
      <c r="P101" s="169"/>
      <c r="Q101" s="200">
        <f>'Saisie '!R58</f>
        <v>8.6999999999999993</v>
      </c>
      <c r="R101" s="169">
        <f t="shared" si="123"/>
        <v>0</v>
      </c>
      <c r="S101" s="201">
        <f t="shared" si="124"/>
        <v>9.35</v>
      </c>
      <c r="T101" s="170">
        <f t="shared" si="125"/>
        <v>0</v>
      </c>
      <c r="U101" s="200">
        <f>'Saisie '!T58</f>
        <v>11.5</v>
      </c>
      <c r="V101" s="169">
        <f t="shared" si="126"/>
        <v>3</v>
      </c>
      <c r="W101" s="201">
        <f t="shared" si="127"/>
        <v>11.5</v>
      </c>
      <c r="X101" s="169">
        <f t="shared" si="128"/>
        <v>3</v>
      </c>
      <c r="Y101" s="200">
        <f>'Saisie '!V58</f>
        <v>10.5</v>
      </c>
      <c r="Z101" s="169">
        <f t="shared" si="129"/>
        <v>3</v>
      </c>
      <c r="AA101" s="201">
        <f t="shared" si="130"/>
        <v>10.5</v>
      </c>
      <c r="AB101" s="199">
        <f t="shared" si="131"/>
        <v>3</v>
      </c>
      <c r="AC101" s="201">
        <f t="shared" si="132"/>
        <v>10.003333333333334</v>
      </c>
      <c r="AD101" s="196">
        <f t="shared" si="133"/>
        <v>30</v>
      </c>
      <c r="AE101" s="198" t="str">
        <f t="shared" si="134"/>
        <v>Admis(e)</v>
      </c>
      <c r="AF101" s="24">
        <f>'Saisie '!Z58</f>
        <v>9.8333333333333339</v>
      </c>
      <c r="AG101" s="175">
        <f t="shared" si="135"/>
        <v>0</v>
      </c>
      <c r="AH101" s="24">
        <f>'Saisie '!AC58</f>
        <v>15.333333333333334</v>
      </c>
      <c r="AI101" s="175">
        <f t="shared" si="136"/>
        <v>6</v>
      </c>
      <c r="AJ101" s="24">
        <f>'Saisie '!AF58</f>
        <v>10.5</v>
      </c>
      <c r="AK101" s="175">
        <f t="shared" si="137"/>
        <v>6</v>
      </c>
      <c r="AL101" s="201">
        <f t="shared" si="138"/>
        <v>11.888888888888891</v>
      </c>
      <c r="AM101" s="177">
        <f t="shared" si="139"/>
        <v>18</v>
      </c>
      <c r="AN101" s="24">
        <f>'Saisie '!AH58</f>
        <v>10.5</v>
      </c>
      <c r="AO101" s="191">
        <f t="shared" si="140"/>
        <v>3</v>
      </c>
      <c r="AP101" s="24">
        <f>'Saisie '!AJ58</f>
        <v>12.5</v>
      </c>
      <c r="AQ101" s="191">
        <f t="shared" si="141"/>
        <v>3</v>
      </c>
      <c r="AR101" s="201">
        <f t="shared" si="142"/>
        <v>11.5</v>
      </c>
      <c r="AS101" s="177">
        <f t="shared" si="143"/>
        <v>6</v>
      </c>
      <c r="AT101" s="200">
        <f>'Saisie '!AL58</f>
        <v>13</v>
      </c>
      <c r="AU101" s="176">
        <f t="shared" si="144"/>
        <v>3</v>
      </c>
      <c r="AV101" s="201">
        <f t="shared" si="145"/>
        <v>13</v>
      </c>
      <c r="AW101" s="176">
        <f t="shared" si="146"/>
        <v>3</v>
      </c>
      <c r="AX101" s="24">
        <f>'Saisie '!AN58</f>
        <v>12</v>
      </c>
      <c r="AY101" s="176">
        <f t="shared" si="147"/>
        <v>3</v>
      </c>
      <c r="AZ101" s="202">
        <f t="shared" si="148"/>
        <v>12</v>
      </c>
      <c r="BA101" s="193">
        <f t="shared" si="149"/>
        <v>3</v>
      </c>
      <c r="BB101" s="194">
        <f t="shared" si="150"/>
        <v>11.933333333333334</v>
      </c>
      <c r="BC101" s="196">
        <f t="shared" si="151"/>
        <v>30</v>
      </c>
      <c r="BD101" s="178">
        <f t="shared" si="152"/>
        <v>10.968333333333334</v>
      </c>
      <c r="BE101" s="198" t="str">
        <f t="shared" si="153"/>
        <v>Admis(e)</v>
      </c>
      <c r="BF101" s="192">
        <f t="shared" si="154"/>
        <v>60</v>
      </c>
      <c r="BG101" s="198" t="str">
        <f t="shared" si="119"/>
        <v>Admis(e)</v>
      </c>
    </row>
    <row r="102" spans="1:59" s="23" customFormat="1" ht="22.5" customHeight="1">
      <c r="A102" s="25">
        <v>7</v>
      </c>
      <c r="B102" s="323" t="s">
        <v>542</v>
      </c>
      <c r="C102" s="234" t="s">
        <v>543</v>
      </c>
      <c r="D102" s="234" t="s">
        <v>378</v>
      </c>
      <c r="E102" s="234" t="s">
        <v>833</v>
      </c>
      <c r="F102" s="234" t="s">
        <v>118</v>
      </c>
      <c r="G102" s="200">
        <f>'Saisie '!H59</f>
        <v>10.833333333333334</v>
      </c>
      <c r="H102" s="169"/>
      <c r="I102" s="200">
        <f>'Saisie '!K59</f>
        <v>5.833333333333333</v>
      </c>
      <c r="J102" s="169"/>
      <c r="K102" s="200">
        <f>'Saisie '!N59</f>
        <v>10.25</v>
      </c>
      <c r="L102" s="169">
        <f t="shared" si="120"/>
        <v>6</v>
      </c>
      <c r="M102" s="201">
        <f t="shared" si="121"/>
        <v>8.9722222222222232</v>
      </c>
      <c r="N102" s="170">
        <f t="shared" si="122"/>
        <v>6</v>
      </c>
      <c r="O102" s="200">
        <f>'Saisie '!P59</f>
        <v>10.5</v>
      </c>
      <c r="P102" s="169"/>
      <c r="Q102" s="200">
        <f>'Saisie '!R59</f>
        <v>8.5</v>
      </c>
      <c r="R102" s="169">
        <f t="shared" si="123"/>
        <v>0</v>
      </c>
      <c r="S102" s="201">
        <f t="shared" si="124"/>
        <v>9.5</v>
      </c>
      <c r="T102" s="170">
        <f t="shared" si="125"/>
        <v>0</v>
      </c>
      <c r="U102" s="200">
        <f>'Saisie '!T59</f>
        <v>10</v>
      </c>
      <c r="V102" s="169">
        <f t="shared" si="126"/>
        <v>3</v>
      </c>
      <c r="W102" s="201">
        <f t="shared" si="127"/>
        <v>10</v>
      </c>
      <c r="X102" s="169">
        <f t="shared" si="128"/>
        <v>3</v>
      </c>
      <c r="Y102" s="200">
        <f>'Saisie '!V59</f>
        <v>3</v>
      </c>
      <c r="Z102" s="169">
        <f t="shared" si="129"/>
        <v>0</v>
      </c>
      <c r="AA102" s="201">
        <f t="shared" si="130"/>
        <v>3</v>
      </c>
      <c r="AB102" s="199">
        <f t="shared" si="131"/>
        <v>0</v>
      </c>
      <c r="AC102" s="201">
        <f t="shared" si="132"/>
        <v>8.5833333333333339</v>
      </c>
      <c r="AD102" s="196">
        <f t="shared" si="133"/>
        <v>9</v>
      </c>
      <c r="AE102" s="198" t="str">
        <f t="shared" si="134"/>
        <v>Rattrapage</v>
      </c>
      <c r="AF102" s="24">
        <f>'Saisie '!Z59</f>
        <v>5.166666666666667</v>
      </c>
      <c r="AG102" s="175">
        <f t="shared" si="135"/>
        <v>0</v>
      </c>
      <c r="AH102" s="24">
        <f>'Saisie '!AC59</f>
        <v>6.333333333333333</v>
      </c>
      <c r="AI102" s="175">
        <f t="shared" si="136"/>
        <v>0</v>
      </c>
      <c r="AJ102" s="24">
        <f>'Saisie '!AF59</f>
        <v>9.8333333333333339</v>
      </c>
      <c r="AK102" s="175">
        <f t="shared" si="137"/>
        <v>0</v>
      </c>
      <c r="AL102" s="201">
        <f t="shared" si="138"/>
        <v>7.1111111111111116</v>
      </c>
      <c r="AM102" s="177">
        <f t="shared" si="139"/>
        <v>0</v>
      </c>
      <c r="AN102" s="24">
        <f>'Saisie '!AH59</f>
        <v>12</v>
      </c>
      <c r="AO102" s="191">
        <f t="shared" si="140"/>
        <v>3</v>
      </c>
      <c r="AP102" s="24">
        <f>'Saisie '!AJ59</f>
        <v>10</v>
      </c>
      <c r="AQ102" s="191">
        <f t="shared" si="141"/>
        <v>3</v>
      </c>
      <c r="AR102" s="201">
        <f t="shared" si="142"/>
        <v>11</v>
      </c>
      <c r="AS102" s="177">
        <f t="shared" si="143"/>
        <v>6</v>
      </c>
      <c r="AT102" s="200">
        <f>'Saisie '!AL59</f>
        <v>11.5</v>
      </c>
      <c r="AU102" s="176">
        <f t="shared" si="144"/>
        <v>3</v>
      </c>
      <c r="AV102" s="201">
        <f t="shared" si="145"/>
        <v>11.5</v>
      </c>
      <c r="AW102" s="176">
        <f t="shared" si="146"/>
        <v>3</v>
      </c>
      <c r="AX102" s="24">
        <f>'Saisie '!AN59</f>
        <v>12.5</v>
      </c>
      <c r="AY102" s="176">
        <f t="shared" si="147"/>
        <v>3</v>
      </c>
      <c r="AZ102" s="202">
        <f t="shared" si="148"/>
        <v>12.5</v>
      </c>
      <c r="BA102" s="193">
        <f t="shared" si="149"/>
        <v>3</v>
      </c>
      <c r="BB102" s="194">
        <f t="shared" si="150"/>
        <v>8.8666666666666671</v>
      </c>
      <c r="BC102" s="196">
        <f t="shared" si="151"/>
        <v>12</v>
      </c>
      <c r="BD102" s="178">
        <f t="shared" si="152"/>
        <v>8.7250000000000014</v>
      </c>
      <c r="BE102" s="198" t="str">
        <f t="shared" si="153"/>
        <v>Rattrapage</v>
      </c>
      <c r="BF102" s="192">
        <f t="shared" si="154"/>
        <v>21</v>
      </c>
      <c r="BG102" s="198" t="str">
        <f t="shared" si="119"/>
        <v>Ajourné( e)</v>
      </c>
    </row>
    <row r="103" spans="1:59" ht="22.5" customHeight="1">
      <c r="A103" s="25">
        <v>8</v>
      </c>
      <c r="B103" s="323" t="s">
        <v>544</v>
      </c>
      <c r="C103" s="234" t="s">
        <v>545</v>
      </c>
      <c r="D103" s="234" t="s">
        <v>52</v>
      </c>
      <c r="E103" s="234" t="s">
        <v>834</v>
      </c>
      <c r="F103" s="234" t="s">
        <v>119</v>
      </c>
      <c r="G103" s="200">
        <f>'Saisie '!H60</f>
        <v>11</v>
      </c>
      <c r="H103" s="169"/>
      <c r="I103" s="200">
        <f>'Saisie '!K60</f>
        <v>7.5</v>
      </c>
      <c r="J103" s="169"/>
      <c r="K103" s="200">
        <f>'Saisie '!N60</f>
        <v>11.166666666666666</v>
      </c>
      <c r="L103" s="169">
        <f t="shared" si="120"/>
        <v>6</v>
      </c>
      <c r="M103" s="201">
        <f t="shared" si="121"/>
        <v>9.8888888888888875</v>
      </c>
      <c r="N103" s="170">
        <f t="shared" si="122"/>
        <v>6</v>
      </c>
      <c r="O103" s="200">
        <f>'Saisie '!P60</f>
        <v>11</v>
      </c>
      <c r="P103" s="169"/>
      <c r="Q103" s="200">
        <f>'Saisie '!R60</f>
        <v>10</v>
      </c>
      <c r="R103" s="169">
        <f t="shared" si="123"/>
        <v>3</v>
      </c>
      <c r="S103" s="201">
        <f t="shared" si="124"/>
        <v>10.5</v>
      </c>
      <c r="T103" s="170">
        <f t="shared" si="125"/>
        <v>6</v>
      </c>
      <c r="U103" s="200">
        <f>'Saisie '!T60</f>
        <v>11.5</v>
      </c>
      <c r="V103" s="169">
        <f t="shared" si="126"/>
        <v>3</v>
      </c>
      <c r="W103" s="201">
        <f t="shared" si="127"/>
        <v>11.5</v>
      </c>
      <c r="X103" s="169">
        <f t="shared" si="128"/>
        <v>3</v>
      </c>
      <c r="Y103" s="200">
        <f>'Saisie '!V60</f>
        <v>11</v>
      </c>
      <c r="Z103" s="169">
        <f t="shared" si="129"/>
        <v>3</v>
      </c>
      <c r="AA103" s="201">
        <f t="shared" si="130"/>
        <v>11</v>
      </c>
      <c r="AB103" s="199">
        <f t="shared" si="131"/>
        <v>3</v>
      </c>
      <c r="AC103" s="201">
        <f t="shared" si="132"/>
        <v>10.283333333333333</v>
      </c>
      <c r="AD103" s="196">
        <f t="shared" si="133"/>
        <v>30</v>
      </c>
      <c r="AE103" s="198" t="str">
        <f t="shared" si="134"/>
        <v>Admis(e)</v>
      </c>
      <c r="AF103" s="24">
        <f>'Saisie '!Z60</f>
        <v>6.666666666666667</v>
      </c>
      <c r="AG103" s="175">
        <f t="shared" si="135"/>
        <v>0</v>
      </c>
      <c r="AH103" s="24">
        <f>'Saisie '!AC60</f>
        <v>11</v>
      </c>
      <c r="AI103" s="175">
        <f t="shared" si="136"/>
        <v>6</v>
      </c>
      <c r="AJ103" s="24">
        <f>'Saisie '!AF60</f>
        <v>7.833333333333333</v>
      </c>
      <c r="AK103" s="175">
        <f t="shared" si="137"/>
        <v>0</v>
      </c>
      <c r="AL103" s="201">
        <f t="shared" si="138"/>
        <v>8.5</v>
      </c>
      <c r="AM103" s="177">
        <f t="shared" si="139"/>
        <v>6</v>
      </c>
      <c r="AN103" s="24">
        <f>'Saisie '!AH60</f>
        <v>10</v>
      </c>
      <c r="AO103" s="191">
        <f t="shared" si="140"/>
        <v>3</v>
      </c>
      <c r="AP103" s="24">
        <f>'Saisie '!AJ60</f>
        <v>8.5</v>
      </c>
      <c r="AQ103" s="191">
        <f t="shared" si="141"/>
        <v>0</v>
      </c>
      <c r="AR103" s="201">
        <f t="shared" si="142"/>
        <v>9.25</v>
      </c>
      <c r="AS103" s="177">
        <f t="shared" si="143"/>
        <v>3</v>
      </c>
      <c r="AT103" s="200">
        <f>'Saisie '!AL60</f>
        <v>10</v>
      </c>
      <c r="AU103" s="176">
        <f t="shared" si="144"/>
        <v>3</v>
      </c>
      <c r="AV103" s="201">
        <f t="shared" si="145"/>
        <v>10</v>
      </c>
      <c r="AW103" s="176">
        <f t="shared" si="146"/>
        <v>3</v>
      </c>
      <c r="AX103" s="24">
        <f>'Saisie '!AN60</f>
        <v>12.5</v>
      </c>
      <c r="AY103" s="176">
        <f t="shared" si="147"/>
        <v>3</v>
      </c>
      <c r="AZ103" s="202">
        <f t="shared" si="148"/>
        <v>12.5</v>
      </c>
      <c r="BA103" s="193">
        <f t="shared" si="149"/>
        <v>3</v>
      </c>
      <c r="BB103" s="194">
        <f t="shared" si="150"/>
        <v>9.1999999999999993</v>
      </c>
      <c r="BC103" s="196">
        <f t="shared" si="151"/>
        <v>15</v>
      </c>
      <c r="BD103" s="178">
        <f t="shared" si="152"/>
        <v>9.7416666666666671</v>
      </c>
      <c r="BE103" s="198" t="str">
        <f t="shared" si="153"/>
        <v>Rattrapage</v>
      </c>
      <c r="BF103" s="192">
        <f t="shared" si="154"/>
        <v>45</v>
      </c>
      <c r="BG103" s="198" t="str">
        <f t="shared" si="119"/>
        <v>Ajourné( e)</v>
      </c>
    </row>
    <row r="104" spans="1:59" ht="22.5" customHeight="1">
      <c r="A104" s="25">
        <v>9</v>
      </c>
      <c r="B104" s="323" t="s">
        <v>546</v>
      </c>
      <c r="C104" s="234" t="s">
        <v>547</v>
      </c>
      <c r="D104" s="234" t="s">
        <v>548</v>
      </c>
      <c r="E104" s="234" t="s">
        <v>835</v>
      </c>
      <c r="F104" s="234" t="s">
        <v>126</v>
      </c>
      <c r="G104" s="200">
        <f>'Saisie '!H61</f>
        <v>10.833333333333334</v>
      </c>
      <c r="H104" s="169"/>
      <c r="I104" s="200">
        <f>'Saisie '!K61</f>
        <v>9</v>
      </c>
      <c r="J104" s="169"/>
      <c r="K104" s="200">
        <f>'Saisie '!N61</f>
        <v>10.083333333333334</v>
      </c>
      <c r="L104" s="169">
        <f t="shared" si="120"/>
        <v>6</v>
      </c>
      <c r="M104" s="201">
        <f t="shared" si="121"/>
        <v>9.9722222222222232</v>
      </c>
      <c r="N104" s="170">
        <f t="shared" si="122"/>
        <v>6</v>
      </c>
      <c r="O104" s="200">
        <f>'Saisie '!P61</f>
        <v>15</v>
      </c>
      <c r="P104" s="169"/>
      <c r="Q104" s="200">
        <f>'Saisie '!R61</f>
        <v>10.5</v>
      </c>
      <c r="R104" s="169">
        <f t="shared" si="123"/>
        <v>3</v>
      </c>
      <c r="S104" s="201">
        <f t="shared" si="124"/>
        <v>12.75</v>
      </c>
      <c r="T104" s="170">
        <f t="shared" si="125"/>
        <v>6</v>
      </c>
      <c r="U104" s="200">
        <f>'Saisie '!T61</f>
        <v>11</v>
      </c>
      <c r="V104" s="169">
        <f t="shared" si="126"/>
        <v>3</v>
      </c>
      <c r="W104" s="201">
        <f t="shared" si="127"/>
        <v>11</v>
      </c>
      <c r="X104" s="169">
        <f t="shared" si="128"/>
        <v>3</v>
      </c>
      <c r="Y104" s="200">
        <f>'Saisie '!V61</f>
        <v>14</v>
      </c>
      <c r="Z104" s="169">
        <f t="shared" si="129"/>
        <v>3</v>
      </c>
      <c r="AA104" s="201">
        <f t="shared" si="130"/>
        <v>14</v>
      </c>
      <c r="AB104" s="199">
        <f t="shared" si="131"/>
        <v>3</v>
      </c>
      <c r="AC104" s="201">
        <f t="shared" si="132"/>
        <v>11.033333333333335</v>
      </c>
      <c r="AD104" s="196">
        <f t="shared" si="133"/>
        <v>30</v>
      </c>
      <c r="AE104" s="198" t="str">
        <f t="shared" si="134"/>
        <v>Admis(e)</v>
      </c>
      <c r="AF104" s="24">
        <f>'Saisie '!Z61</f>
        <v>9.1666666666666661</v>
      </c>
      <c r="AG104" s="175">
        <f t="shared" si="135"/>
        <v>0</v>
      </c>
      <c r="AH104" s="24">
        <f>'Saisie '!AC61</f>
        <v>10</v>
      </c>
      <c r="AI104" s="175">
        <f t="shared" si="136"/>
        <v>6</v>
      </c>
      <c r="AJ104" s="24">
        <f>'Saisie '!AF61</f>
        <v>9</v>
      </c>
      <c r="AK104" s="175">
        <f t="shared" si="137"/>
        <v>0</v>
      </c>
      <c r="AL104" s="201">
        <f t="shared" si="138"/>
        <v>9.3888888888888875</v>
      </c>
      <c r="AM104" s="177">
        <f t="shared" si="139"/>
        <v>6</v>
      </c>
      <c r="AN104" s="24">
        <f>'Saisie '!AH61</f>
        <v>12</v>
      </c>
      <c r="AO104" s="191">
        <f t="shared" si="140"/>
        <v>3</v>
      </c>
      <c r="AP104" s="24">
        <f>'Saisie '!AJ61</f>
        <v>10.5</v>
      </c>
      <c r="AQ104" s="191">
        <f t="shared" si="141"/>
        <v>3</v>
      </c>
      <c r="AR104" s="201">
        <f t="shared" si="142"/>
        <v>11.25</v>
      </c>
      <c r="AS104" s="177">
        <f t="shared" si="143"/>
        <v>6</v>
      </c>
      <c r="AT104" s="200">
        <f>'Saisie '!AL61</f>
        <v>12</v>
      </c>
      <c r="AU104" s="176">
        <f t="shared" si="144"/>
        <v>3</v>
      </c>
      <c r="AV104" s="201">
        <f t="shared" si="145"/>
        <v>12</v>
      </c>
      <c r="AW104" s="176">
        <f t="shared" si="146"/>
        <v>3</v>
      </c>
      <c r="AX104" s="24">
        <f>'Saisie '!AN61</f>
        <v>11</v>
      </c>
      <c r="AY104" s="176">
        <f t="shared" si="147"/>
        <v>3</v>
      </c>
      <c r="AZ104" s="202">
        <f t="shared" si="148"/>
        <v>11</v>
      </c>
      <c r="BA104" s="193">
        <f t="shared" si="149"/>
        <v>3</v>
      </c>
      <c r="BB104" s="194">
        <f t="shared" si="150"/>
        <v>10.183333333333334</v>
      </c>
      <c r="BC104" s="196">
        <f t="shared" si="151"/>
        <v>30</v>
      </c>
      <c r="BD104" s="178">
        <f t="shared" si="152"/>
        <v>10.608333333333334</v>
      </c>
      <c r="BE104" s="198" t="str">
        <f t="shared" si="153"/>
        <v>Admis(e)</v>
      </c>
      <c r="BF104" s="192">
        <f t="shared" si="154"/>
        <v>60</v>
      </c>
      <c r="BG104" s="198" t="str">
        <f t="shared" si="119"/>
        <v>Admis(e)</v>
      </c>
    </row>
    <row r="105" spans="1:59" ht="22.5" customHeight="1">
      <c r="A105" s="25">
        <v>10</v>
      </c>
      <c r="B105" s="323" t="s">
        <v>549</v>
      </c>
      <c r="C105" s="234" t="s">
        <v>550</v>
      </c>
      <c r="D105" s="234" t="s">
        <v>36</v>
      </c>
      <c r="E105" s="234" t="s">
        <v>836</v>
      </c>
      <c r="F105" s="234" t="s">
        <v>119</v>
      </c>
      <c r="G105" s="200">
        <f>'Saisie '!H62</f>
        <v>12.666666666666666</v>
      </c>
      <c r="H105" s="169"/>
      <c r="I105" s="200">
        <f>'Saisie '!K62</f>
        <v>8.5</v>
      </c>
      <c r="J105" s="169"/>
      <c r="K105" s="200">
        <f>'Saisie '!N62</f>
        <v>8.6666666666666661</v>
      </c>
      <c r="L105" s="169">
        <f t="shared" si="120"/>
        <v>0</v>
      </c>
      <c r="M105" s="201">
        <f t="shared" si="121"/>
        <v>9.9444444444444429</v>
      </c>
      <c r="N105" s="170">
        <f t="shared" si="122"/>
        <v>0</v>
      </c>
      <c r="O105" s="200">
        <f>'Saisie '!P62</f>
        <v>7</v>
      </c>
      <c r="P105" s="169"/>
      <c r="Q105" s="200">
        <f>'Saisie '!R62</f>
        <v>10</v>
      </c>
      <c r="R105" s="169">
        <f t="shared" si="123"/>
        <v>3</v>
      </c>
      <c r="S105" s="201">
        <f t="shared" si="124"/>
        <v>8.5</v>
      </c>
      <c r="T105" s="170">
        <f t="shared" si="125"/>
        <v>3</v>
      </c>
      <c r="U105" s="200">
        <f>'Saisie '!T62</f>
        <v>10</v>
      </c>
      <c r="V105" s="169">
        <f t="shared" si="126"/>
        <v>3</v>
      </c>
      <c r="W105" s="201">
        <f t="shared" si="127"/>
        <v>10</v>
      </c>
      <c r="X105" s="169">
        <f t="shared" si="128"/>
        <v>3</v>
      </c>
      <c r="Y105" s="200">
        <f>'Saisie '!V62</f>
        <v>10</v>
      </c>
      <c r="Z105" s="169">
        <f t="shared" si="129"/>
        <v>3</v>
      </c>
      <c r="AA105" s="201">
        <f t="shared" si="130"/>
        <v>10</v>
      </c>
      <c r="AB105" s="199">
        <f t="shared" si="131"/>
        <v>3</v>
      </c>
      <c r="AC105" s="201">
        <f t="shared" si="132"/>
        <v>9.6666666666666661</v>
      </c>
      <c r="AD105" s="196">
        <f t="shared" si="133"/>
        <v>9</v>
      </c>
      <c r="AE105" s="198" t="str">
        <f t="shared" si="134"/>
        <v>Rattrapage</v>
      </c>
      <c r="AF105" s="24">
        <f>'Saisie '!Z62</f>
        <v>5.333333333333333</v>
      </c>
      <c r="AG105" s="175">
        <f t="shared" si="135"/>
        <v>0</v>
      </c>
      <c r="AH105" s="24">
        <f>'Saisie '!AC62</f>
        <v>10.5</v>
      </c>
      <c r="AI105" s="175">
        <f t="shared" si="136"/>
        <v>6</v>
      </c>
      <c r="AJ105" s="24">
        <f>'Saisie '!AF62</f>
        <v>9.5</v>
      </c>
      <c r="AK105" s="175">
        <f t="shared" si="137"/>
        <v>0</v>
      </c>
      <c r="AL105" s="201">
        <f t="shared" si="138"/>
        <v>8.4444444444444446</v>
      </c>
      <c r="AM105" s="177">
        <f t="shared" si="139"/>
        <v>6</v>
      </c>
      <c r="AN105" s="24">
        <f>'Saisie '!AH62</f>
        <v>7.5</v>
      </c>
      <c r="AO105" s="191">
        <f t="shared" si="140"/>
        <v>0</v>
      </c>
      <c r="AP105" s="24">
        <f>'Saisie '!AJ62</f>
        <v>8</v>
      </c>
      <c r="AQ105" s="191">
        <f t="shared" si="141"/>
        <v>0</v>
      </c>
      <c r="AR105" s="201">
        <f t="shared" si="142"/>
        <v>7.75</v>
      </c>
      <c r="AS105" s="177">
        <f t="shared" si="143"/>
        <v>0</v>
      </c>
      <c r="AT105" s="200">
        <f>'Saisie '!AL62</f>
        <v>10.5</v>
      </c>
      <c r="AU105" s="176">
        <f t="shared" si="144"/>
        <v>3</v>
      </c>
      <c r="AV105" s="201">
        <f t="shared" si="145"/>
        <v>10.5</v>
      </c>
      <c r="AW105" s="176">
        <f t="shared" si="146"/>
        <v>3</v>
      </c>
      <c r="AX105" s="24">
        <f>'Saisie '!AN62</f>
        <v>10.5</v>
      </c>
      <c r="AY105" s="176">
        <f t="shared" si="147"/>
        <v>3</v>
      </c>
      <c r="AZ105" s="202">
        <f t="shared" si="148"/>
        <v>10.5</v>
      </c>
      <c r="BA105" s="193">
        <f t="shared" si="149"/>
        <v>3</v>
      </c>
      <c r="BB105" s="194">
        <f t="shared" si="150"/>
        <v>8.7166666666666668</v>
      </c>
      <c r="BC105" s="196">
        <f t="shared" si="151"/>
        <v>12</v>
      </c>
      <c r="BD105" s="178">
        <f t="shared" si="152"/>
        <v>9.1916666666666664</v>
      </c>
      <c r="BE105" s="198" t="str">
        <f t="shared" si="153"/>
        <v>Rattrapage</v>
      </c>
      <c r="BF105" s="192">
        <f t="shared" si="154"/>
        <v>21</v>
      </c>
      <c r="BG105" s="198" t="str">
        <f t="shared" si="119"/>
        <v>Ajourné( e)</v>
      </c>
    </row>
    <row r="106" spans="1:59" ht="22.5" customHeight="1">
      <c r="A106" s="25">
        <v>11</v>
      </c>
      <c r="B106" s="323" t="s">
        <v>555</v>
      </c>
      <c r="C106" s="234" t="s">
        <v>556</v>
      </c>
      <c r="D106" s="234" t="s">
        <v>557</v>
      </c>
      <c r="E106" s="234" t="s">
        <v>839</v>
      </c>
      <c r="F106" s="234" t="s">
        <v>840</v>
      </c>
      <c r="G106" s="200">
        <f>'Saisie '!H63</f>
        <v>11.833333333333334</v>
      </c>
      <c r="H106" s="169"/>
      <c r="I106" s="200">
        <f>'Saisie '!K63</f>
        <v>5.833333333333333</v>
      </c>
      <c r="J106" s="169"/>
      <c r="K106" s="200">
        <f>'Saisie '!N63</f>
        <v>9.9166666666666661</v>
      </c>
      <c r="L106" s="169">
        <f t="shared" si="120"/>
        <v>0</v>
      </c>
      <c r="M106" s="201">
        <f t="shared" si="121"/>
        <v>9.1944444444444446</v>
      </c>
      <c r="N106" s="170">
        <f t="shared" si="122"/>
        <v>0</v>
      </c>
      <c r="O106" s="200">
        <f>'Saisie '!P63</f>
        <v>12.5</v>
      </c>
      <c r="P106" s="169"/>
      <c r="Q106" s="200">
        <f>'Saisie '!R63</f>
        <v>10</v>
      </c>
      <c r="R106" s="169">
        <f t="shared" si="123"/>
        <v>3</v>
      </c>
      <c r="S106" s="201">
        <f t="shared" si="124"/>
        <v>11.25</v>
      </c>
      <c r="T106" s="170">
        <f t="shared" si="125"/>
        <v>6</v>
      </c>
      <c r="U106" s="200">
        <f>'Saisie '!T63</f>
        <v>10</v>
      </c>
      <c r="V106" s="169">
        <f t="shared" si="126"/>
        <v>3</v>
      </c>
      <c r="W106" s="201">
        <f t="shared" si="127"/>
        <v>10</v>
      </c>
      <c r="X106" s="169">
        <f t="shared" si="128"/>
        <v>3</v>
      </c>
      <c r="Y106" s="200">
        <f>'Saisie '!V63</f>
        <v>13</v>
      </c>
      <c r="Z106" s="169">
        <f t="shared" si="129"/>
        <v>3</v>
      </c>
      <c r="AA106" s="201">
        <f t="shared" si="130"/>
        <v>13</v>
      </c>
      <c r="AB106" s="199">
        <f t="shared" si="131"/>
        <v>3</v>
      </c>
      <c r="AC106" s="201">
        <f t="shared" si="132"/>
        <v>10.066666666666666</v>
      </c>
      <c r="AD106" s="196">
        <f t="shared" si="133"/>
        <v>30</v>
      </c>
      <c r="AE106" s="198" t="str">
        <f t="shared" si="134"/>
        <v>Admis(e)</v>
      </c>
      <c r="AF106" s="24">
        <f>'Saisie '!Z63</f>
        <v>10.833333333333334</v>
      </c>
      <c r="AG106" s="175">
        <f t="shared" si="135"/>
        <v>6</v>
      </c>
      <c r="AH106" s="24">
        <f>'Saisie '!AC63</f>
        <v>11</v>
      </c>
      <c r="AI106" s="175">
        <f t="shared" si="136"/>
        <v>6</v>
      </c>
      <c r="AJ106" s="24">
        <f>'Saisie '!AF63</f>
        <v>11</v>
      </c>
      <c r="AK106" s="175">
        <f t="shared" si="137"/>
        <v>6</v>
      </c>
      <c r="AL106" s="201">
        <f t="shared" si="138"/>
        <v>10.944444444444445</v>
      </c>
      <c r="AM106" s="177">
        <f t="shared" si="139"/>
        <v>18</v>
      </c>
      <c r="AN106" s="24">
        <f>'Saisie '!AH63</f>
        <v>11</v>
      </c>
      <c r="AO106" s="191">
        <f t="shared" si="140"/>
        <v>3</v>
      </c>
      <c r="AP106" s="24">
        <f>'Saisie '!AJ63</f>
        <v>10</v>
      </c>
      <c r="AQ106" s="191">
        <f t="shared" si="141"/>
        <v>3</v>
      </c>
      <c r="AR106" s="201">
        <f t="shared" si="142"/>
        <v>10.5</v>
      </c>
      <c r="AS106" s="177">
        <f t="shared" si="143"/>
        <v>6</v>
      </c>
      <c r="AT106" s="200">
        <f>'Saisie '!AL63</f>
        <v>11</v>
      </c>
      <c r="AU106" s="176">
        <f t="shared" si="144"/>
        <v>3</v>
      </c>
      <c r="AV106" s="201">
        <f t="shared" si="145"/>
        <v>11</v>
      </c>
      <c r="AW106" s="176">
        <f t="shared" si="146"/>
        <v>3</v>
      </c>
      <c r="AX106" s="24">
        <f>'Saisie '!AN63</f>
        <v>8.5</v>
      </c>
      <c r="AY106" s="176">
        <f t="shared" si="147"/>
        <v>0</v>
      </c>
      <c r="AZ106" s="202">
        <f t="shared" si="148"/>
        <v>8.5</v>
      </c>
      <c r="BA106" s="193">
        <f t="shared" si="149"/>
        <v>0</v>
      </c>
      <c r="BB106" s="194">
        <f t="shared" si="150"/>
        <v>10.616666666666667</v>
      </c>
      <c r="BC106" s="196">
        <f t="shared" si="151"/>
        <v>30</v>
      </c>
      <c r="BD106" s="178">
        <f t="shared" si="152"/>
        <v>10.341666666666667</v>
      </c>
      <c r="BE106" s="198" t="str">
        <f t="shared" si="153"/>
        <v>Admis(e)</v>
      </c>
      <c r="BF106" s="192">
        <f t="shared" si="154"/>
        <v>60</v>
      </c>
      <c r="BG106" s="198" t="str">
        <f t="shared" si="119"/>
        <v>Admis(e)</v>
      </c>
    </row>
    <row r="107" spans="1:59" ht="22.5" customHeight="1">
      <c r="A107" s="25">
        <v>12</v>
      </c>
      <c r="B107" s="323" t="s">
        <v>314</v>
      </c>
      <c r="C107" s="234" t="s">
        <v>315</v>
      </c>
      <c r="D107" s="234" t="s">
        <v>316</v>
      </c>
      <c r="E107" s="234" t="s">
        <v>841</v>
      </c>
      <c r="F107" s="234" t="s">
        <v>842</v>
      </c>
      <c r="G107" s="200">
        <f>'Saisie '!H64</f>
        <v>11</v>
      </c>
      <c r="H107" s="169"/>
      <c r="I107" s="200">
        <f>'Saisie '!K64</f>
        <v>10.33</v>
      </c>
      <c r="J107" s="169"/>
      <c r="K107" s="200">
        <f>'Saisie '!N64</f>
        <v>15.333333333333334</v>
      </c>
      <c r="L107" s="169">
        <f t="shared" si="120"/>
        <v>6</v>
      </c>
      <c r="M107" s="201">
        <f t="shared" si="121"/>
        <v>12.221111111111112</v>
      </c>
      <c r="N107" s="170">
        <f t="shared" si="122"/>
        <v>18</v>
      </c>
      <c r="O107" s="200">
        <f>'Saisie '!P64</f>
        <v>8.5</v>
      </c>
      <c r="P107" s="169"/>
      <c r="Q107" s="200">
        <f>'Saisie '!R64</f>
        <v>13</v>
      </c>
      <c r="R107" s="169">
        <f t="shared" si="123"/>
        <v>3</v>
      </c>
      <c r="S107" s="201">
        <f t="shared" si="124"/>
        <v>10.75</v>
      </c>
      <c r="T107" s="170">
        <f t="shared" si="125"/>
        <v>6</v>
      </c>
      <c r="U107" s="200">
        <f>'Saisie '!T64</f>
        <v>10</v>
      </c>
      <c r="V107" s="169">
        <f t="shared" si="126"/>
        <v>3</v>
      </c>
      <c r="W107" s="201">
        <f t="shared" si="127"/>
        <v>10</v>
      </c>
      <c r="X107" s="169">
        <f t="shared" si="128"/>
        <v>3</v>
      </c>
      <c r="Y107" s="200">
        <f>'Saisie '!V64</f>
        <v>7</v>
      </c>
      <c r="Z107" s="169">
        <f t="shared" si="129"/>
        <v>0</v>
      </c>
      <c r="AA107" s="201">
        <f t="shared" si="130"/>
        <v>7</v>
      </c>
      <c r="AB107" s="199">
        <f t="shared" si="131"/>
        <v>0</v>
      </c>
      <c r="AC107" s="201">
        <f t="shared" si="132"/>
        <v>11.182666666666666</v>
      </c>
      <c r="AD107" s="196">
        <f t="shared" si="133"/>
        <v>30</v>
      </c>
      <c r="AE107" s="198" t="str">
        <f t="shared" si="134"/>
        <v>Admis(e)</v>
      </c>
      <c r="AF107" s="24">
        <f>'Saisie '!Z64</f>
        <v>8.67</v>
      </c>
      <c r="AG107" s="175">
        <f t="shared" si="135"/>
        <v>0</v>
      </c>
      <c r="AH107" s="24">
        <f>'Saisie '!AC64</f>
        <v>8.17</v>
      </c>
      <c r="AI107" s="175">
        <f t="shared" si="136"/>
        <v>0</v>
      </c>
      <c r="AJ107" s="24">
        <f>'Saisie '!AF64</f>
        <v>12.5</v>
      </c>
      <c r="AK107" s="175">
        <f t="shared" si="137"/>
        <v>6</v>
      </c>
      <c r="AL107" s="201">
        <f t="shared" si="138"/>
        <v>9.7799999999999994</v>
      </c>
      <c r="AM107" s="177">
        <f t="shared" si="139"/>
        <v>6</v>
      </c>
      <c r="AN107" s="24">
        <f>'Saisie '!AH64</f>
        <v>15</v>
      </c>
      <c r="AO107" s="191">
        <f t="shared" si="140"/>
        <v>3</v>
      </c>
      <c r="AP107" s="24">
        <f>'Saisie '!AJ64</f>
        <v>10</v>
      </c>
      <c r="AQ107" s="191">
        <f t="shared" si="141"/>
        <v>3</v>
      </c>
      <c r="AR107" s="201">
        <f t="shared" si="142"/>
        <v>12.5</v>
      </c>
      <c r="AS107" s="177">
        <f t="shared" si="143"/>
        <v>6</v>
      </c>
      <c r="AT107" s="200">
        <f>'Saisie '!AL64</f>
        <v>11</v>
      </c>
      <c r="AU107" s="176">
        <f t="shared" si="144"/>
        <v>3</v>
      </c>
      <c r="AV107" s="201">
        <f t="shared" si="145"/>
        <v>11</v>
      </c>
      <c r="AW107" s="176">
        <f t="shared" si="146"/>
        <v>3</v>
      </c>
      <c r="AX107" s="24">
        <f>'Saisie '!AN64</f>
        <v>10</v>
      </c>
      <c r="AY107" s="176">
        <f t="shared" si="147"/>
        <v>3</v>
      </c>
      <c r="AZ107" s="202">
        <f t="shared" si="148"/>
        <v>10</v>
      </c>
      <c r="BA107" s="193">
        <f t="shared" si="149"/>
        <v>3</v>
      </c>
      <c r="BB107" s="194">
        <f t="shared" si="150"/>
        <v>10.468</v>
      </c>
      <c r="BC107" s="196">
        <f t="shared" si="151"/>
        <v>30</v>
      </c>
      <c r="BD107" s="178">
        <f t="shared" si="152"/>
        <v>10.825333333333333</v>
      </c>
      <c r="BE107" s="198" t="str">
        <f t="shared" si="153"/>
        <v>Admis(e)</v>
      </c>
      <c r="BF107" s="192">
        <f t="shared" si="154"/>
        <v>60</v>
      </c>
      <c r="BG107" s="198" t="str">
        <f t="shared" si="119"/>
        <v>Admis(e)</v>
      </c>
    </row>
    <row r="108" spans="1:59" s="23" customFormat="1" ht="22.5" customHeight="1">
      <c r="A108" s="25">
        <v>13</v>
      </c>
      <c r="B108" s="323" t="s">
        <v>558</v>
      </c>
      <c r="C108" s="234" t="s">
        <v>559</v>
      </c>
      <c r="D108" s="234" t="s">
        <v>560</v>
      </c>
      <c r="E108" s="234" t="s">
        <v>843</v>
      </c>
      <c r="F108" s="234" t="s">
        <v>119</v>
      </c>
      <c r="G108" s="200">
        <f>'Saisie '!H65</f>
        <v>11</v>
      </c>
      <c r="H108" s="169"/>
      <c r="I108" s="200">
        <f>'Saisie '!K65</f>
        <v>7</v>
      </c>
      <c r="J108" s="169"/>
      <c r="K108" s="200">
        <f>'Saisie '!N65</f>
        <v>10</v>
      </c>
      <c r="L108" s="169">
        <f t="shared" si="120"/>
        <v>6</v>
      </c>
      <c r="M108" s="201">
        <f t="shared" si="121"/>
        <v>9.3333333333333339</v>
      </c>
      <c r="N108" s="170">
        <f t="shared" si="122"/>
        <v>6</v>
      </c>
      <c r="O108" s="200">
        <f>'Saisie '!P65</f>
        <v>8.5</v>
      </c>
      <c r="P108" s="169"/>
      <c r="Q108" s="200">
        <f>'Saisie '!R65</f>
        <v>6</v>
      </c>
      <c r="R108" s="169">
        <f t="shared" si="123"/>
        <v>0</v>
      </c>
      <c r="S108" s="201">
        <f t="shared" si="124"/>
        <v>7.25</v>
      </c>
      <c r="T108" s="170">
        <f t="shared" si="125"/>
        <v>0</v>
      </c>
      <c r="U108" s="200">
        <f>'Saisie '!T65</f>
        <v>12.5</v>
      </c>
      <c r="V108" s="169">
        <f t="shared" si="126"/>
        <v>3</v>
      </c>
      <c r="W108" s="201">
        <f t="shared" si="127"/>
        <v>12.5</v>
      </c>
      <c r="X108" s="169">
        <f t="shared" si="128"/>
        <v>3</v>
      </c>
      <c r="Y108" s="200">
        <f>'Saisie '!V65</f>
        <v>10.5</v>
      </c>
      <c r="Z108" s="169">
        <f t="shared" si="129"/>
        <v>3</v>
      </c>
      <c r="AA108" s="201">
        <f t="shared" si="130"/>
        <v>10.5</v>
      </c>
      <c r="AB108" s="199">
        <f t="shared" si="131"/>
        <v>3</v>
      </c>
      <c r="AC108" s="201">
        <f t="shared" si="132"/>
        <v>9.35</v>
      </c>
      <c r="AD108" s="196">
        <f t="shared" si="133"/>
        <v>12</v>
      </c>
      <c r="AE108" s="198" t="str">
        <f t="shared" si="134"/>
        <v>Rattrapage</v>
      </c>
      <c r="AF108" s="24">
        <f>'Saisie '!Z65</f>
        <v>9.5</v>
      </c>
      <c r="AG108" s="175">
        <f t="shared" si="135"/>
        <v>0</v>
      </c>
      <c r="AH108" s="24">
        <f>'Saisie '!AC65</f>
        <v>9.1666666666666661</v>
      </c>
      <c r="AI108" s="175">
        <f t="shared" si="136"/>
        <v>0</v>
      </c>
      <c r="AJ108" s="24">
        <f>'Saisie '!AF65</f>
        <v>12</v>
      </c>
      <c r="AK108" s="175">
        <f t="shared" si="137"/>
        <v>6</v>
      </c>
      <c r="AL108" s="201">
        <f t="shared" si="138"/>
        <v>10.222222222222221</v>
      </c>
      <c r="AM108" s="177">
        <f t="shared" si="139"/>
        <v>18</v>
      </c>
      <c r="AN108" s="24">
        <f>'Saisie '!AH65</f>
        <v>5</v>
      </c>
      <c r="AO108" s="191">
        <f t="shared" si="140"/>
        <v>0</v>
      </c>
      <c r="AP108" s="24">
        <f>'Saisie '!AJ65</f>
        <v>10.5</v>
      </c>
      <c r="AQ108" s="191">
        <f t="shared" si="141"/>
        <v>3</v>
      </c>
      <c r="AR108" s="201">
        <f t="shared" si="142"/>
        <v>7.75</v>
      </c>
      <c r="AS108" s="177">
        <f t="shared" si="143"/>
        <v>3</v>
      </c>
      <c r="AT108" s="200">
        <f>'Saisie '!AL65</f>
        <v>13</v>
      </c>
      <c r="AU108" s="176">
        <f t="shared" si="144"/>
        <v>3</v>
      </c>
      <c r="AV108" s="201">
        <f t="shared" si="145"/>
        <v>13</v>
      </c>
      <c r="AW108" s="176">
        <f t="shared" si="146"/>
        <v>3</v>
      </c>
      <c r="AX108" s="24">
        <f>'Saisie '!AN65</f>
        <v>13.5</v>
      </c>
      <c r="AY108" s="176">
        <f t="shared" si="147"/>
        <v>3</v>
      </c>
      <c r="AZ108" s="202">
        <f t="shared" si="148"/>
        <v>13.5</v>
      </c>
      <c r="BA108" s="193">
        <f t="shared" si="149"/>
        <v>3</v>
      </c>
      <c r="BB108" s="194">
        <f t="shared" si="150"/>
        <v>10.333333333333332</v>
      </c>
      <c r="BC108" s="196">
        <f t="shared" si="151"/>
        <v>30</v>
      </c>
      <c r="BD108" s="178">
        <f t="shared" si="152"/>
        <v>9.841666666666665</v>
      </c>
      <c r="BE108" s="198" t="str">
        <f t="shared" si="153"/>
        <v>Admis(e)</v>
      </c>
      <c r="BF108" s="192">
        <f t="shared" si="154"/>
        <v>42</v>
      </c>
      <c r="BG108" s="198" t="str">
        <f t="shared" si="119"/>
        <v>Ajourné( e)</v>
      </c>
    </row>
    <row r="109" spans="1:59" s="23" customFormat="1" ht="22.5" customHeight="1">
      <c r="A109" s="25">
        <v>14</v>
      </c>
      <c r="B109" s="323" t="s">
        <v>318</v>
      </c>
      <c r="C109" s="234" t="s">
        <v>319</v>
      </c>
      <c r="D109" s="234" t="s">
        <v>71</v>
      </c>
      <c r="E109" s="234" t="s">
        <v>844</v>
      </c>
      <c r="F109" s="234" t="s">
        <v>743</v>
      </c>
      <c r="G109" s="200">
        <f>'Saisie '!H66</f>
        <v>11.83</v>
      </c>
      <c r="H109" s="169"/>
      <c r="I109" s="200">
        <f>'Saisie '!K66</f>
        <v>7.833333333333333</v>
      </c>
      <c r="J109" s="169"/>
      <c r="K109" s="200">
        <f>'Saisie '!N66</f>
        <v>14.166666666666666</v>
      </c>
      <c r="L109" s="169">
        <f t="shared" si="120"/>
        <v>6</v>
      </c>
      <c r="M109" s="201">
        <f t="shared" si="121"/>
        <v>11.276666666666666</v>
      </c>
      <c r="N109" s="170">
        <f t="shared" si="122"/>
        <v>18</v>
      </c>
      <c r="O109" s="200">
        <f>'Saisie '!P66</f>
        <v>6</v>
      </c>
      <c r="P109" s="169"/>
      <c r="Q109" s="200">
        <f>'Saisie '!R66</f>
        <v>15.5</v>
      </c>
      <c r="R109" s="169">
        <f t="shared" si="123"/>
        <v>3</v>
      </c>
      <c r="S109" s="201">
        <f t="shared" si="124"/>
        <v>10.75</v>
      </c>
      <c r="T109" s="170">
        <f t="shared" si="125"/>
        <v>6</v>
      </c>
      <c r="U109" s="200">
        <f>'Saisie '!T66</f>
        <v>10</v>
      </c>
      <c r="V109" s="169">
        <f t="shared" si="126"/>
        <v>3</v>
      </c>
      <c r="W109" s="201">
        <f t="shared" si="127"/>
        <v>10</v>
      </c>
      <c r="X109" s="169">
        <f t="shared" si="128"/>
        <v>3</v>
      </c>
      <c r="Y109" s="200">
        <f>'Saisie '!V66</f>
        <v>10</v>
      </c>
      <c r="Z109" s="169">
        <f t="shared" si="129"/>
        <v>3</v>
      </c>
      <c r="AA109" s="201">
        <f t="shared" si="130"/>
        <v>10</v>
      </c>
      <c r="AB109" s="199">
        <f t="shared" si="131"/>
        <v>3</v>
      </c>
      <c r="AC109" s="201">
        <f t="shared" si="132"/>
        <v>10.916</v>
      </c>
      <c r="AD109" s="196">
        <f t="shared" si="133"/>
        <v>30</v>
      </c>
      <c r="AE109" s="198" t="str">
        <f t="shared" si="134"/>
        <v>Admis(e)</v>
      </c>
      <c r="AF109" s="24">
        <f>'Saisie '!Z66</f>
        <v>7</v>
      </c>
      <c r="AG109" s="175">
        <f t="shared" si="135"/>
        <v>0</v>
      </c>
      <c r="AH109" s="24">
        <f>'Saisie '!AC66</f>
        <v>12.17</v>
      </c>
      <c r="AI109" s="175">
        <f t="shared" si="136"/>
        <v>6</v>
      </c>
      <c r="AJ109" s="24">
        <f>'Saisie '!AF66</f>
        <v>9.6666666666666661</v>
      </c>
      <c r="AK109" s="175">
        <f t="shared" si="137"/>
        <v>0</v>
      </c>
      <c r="AL109" s="201">
        <f t="shared" si="138"/>
        <v>9.612222222222222</v>
      </c>
      <c r="AM109" s="177">
        <f t="shared" si="139"/>
        <v>6</v>
      </c>
      <c r="AN109" s="24">
        <f>'Saisie '!AH66</f>
        <v>10</v>
      </c>
      <c r="AO109" s="191">
        <f t="shared" si="140"/>
        <v>3</v>
      </c>
      <c r="AP109" s="24">
        <f>'Saisie '!AJ66</f>
        <v>11</v>
      </c>
      <c r="AQ109" s="191">
        <f t="shared" si="141"/>
        <v>3</v>
      </c>
      <c r="AR109" s="201">
        <f t="shared" si="142"/>
        <v>10.5</v>
      </c>
      <c r="AS109" s="177">
        <f t="shared" si="143"/>
        <v>6</v>
      </c>
      <c r="AT109" s="200">
        <f>'Saisie '!AL66</f>
        <v>10.5</v>
      </c>
      <c r="AU109" s="176">
        <f t="shared" si="144"/>
        <v>3</v>
      </c>
      <c r="AV109" s="201">
        <f t="shared" si="145"/>
        <v>10.5</v>
      </c>
      <c r="AW109" s="176">
        <f t="shared" si="146"/>
        <v>3</v>
      </c>
      <c r="AX109" s="24">
        <f>'Saisie '!AN66</f>
        <v>13.5</v>
      </c>
      <c r="AY109" s="176">
        <f t="shared" si="147"/>
        <v>3</v>
      </c>
      <c r="AZ109" s="202">
        <f t="shared" si="148"/>
        <v>13.5</v>
      </c>
      <c r="BA109" s="193">
        <f t="shared" si="149"/>
        <v>3</v>
      </c>
      <c r="BB109" s="194">
        <f t="shared" si="150"/>
        <v>10.267333333333333</v>
      </c>
      <c r="BC109" s="196">
        <f t="shared" si="151"/>
        <v>30</v>
      </c>
      <c r="BD109" s="178">
        <f t="shared" si="152"/>
        <v>10.591666666666667</v>
      </c>
      <c r="BE109" s="198" t="str">
        <f t="shared" si="153"/>
        <v>Admis(e)</v>
      </c>
      <c r="BF109" s="192">
        <f t="shared" si="154"/>
        <v>60</v>
      </c>
      <c r="BG109" s="198" t="str">
        <f t="shared" si="119"/>
        <v>Admis(e)</v>
      </c>
    </row>
    <row r="110" spans="1:59" s="23" customFormat="1" ht="22.5" customHeight="1">
      <c r="A110" s="25">
        <v>15</v>
      </c>
      <c r="B110" s="323" t="s">
        <v>561</v>
      </c>
      <c r="C110" s="234" t="s">
        <v>562</v>
      </c>
      <c r="D110" s="234" t="s">
        <v>563</v>
      </c>
      <c r="E110" s="234" t="s">
        <v>845</v>
      </c>
      <c r="F110" s="234" t="s">
        <v>119</v>
      </c>
      <c r="G110" s="200">
        <f>'Saisie '!H67</f>
        <v>9.3333333333333339</v>
      </c>
      <c r="H110" s="169"/>
      <c r="I110" s="200">
        <f>'Saisie '!K67</f>
        <v>4.5</v>
      </c>
      <c r="J110" s="169"/>
      <c r="K110" s="200">
        <f>'Saisie '!N67</f>
        <v>4.25</v>
      </c>
      <c r="L110" s="169">
        <f t="shared" si="120"/>
        <v>0</v>
      </c>
      <c r="M110" s="201">
        <f t="shared" si="121"/>
        <v>6.0277777777777786</v>
      </c>
      <c r="N110" s="170">
        <f t="shared" si="122"/>
        <v>0</v>
      </c>
      <c r="O110" s="200">
        <f>'Saisie '!P67</f>
        <v>6.5</v>
      </c>
      <c r="P110" s="169"/>
      <c r="Q110" s="200">
        <f>'Saisie '!R67</f>
        <v>5.5</v>
      </c>
      <c r="R110" s="169">
        <f t="shared" si="123"/>
        <v>0</v>
      </c>
      <c r="S110" s="201">
        <f t="shared" si="124"/>
        <v>6</v>
      </c>
      <c r="T110" s="170">
        <f t="shared" si="125"/>
        <v>0</v>
      </c>
      <c r="U110" s="200">
        <f>'Saisie '!T67</f>
        <v>10</v>
      </c>
      <c r="V110" s="169">
        <f t="shared" si="126"/>
        <v>3</v>
      </c>
      <c r="W110" s="201">
        <f t="shared" si="127"/>
        <v>10</v>
      </c>
      <c r="X110" s="169">
        <f t="shared" si="128"/>
        <v>3</v>
      </c>
      <c r="Y110" s="200">
        <f>'Saisie '!V67</f>
        <v>3</v>
      </c>
      <c r="Z110" s="169">
        <f t="shared" si="129"/>
        <v>0</v>
      </c>
      <c r="AA110" s="201">
        <f t="shared" si="130"/>
        <v>3</v>
      </c>
      <c r="AB110" s="199">
        <f t="shared" si="131"/>
        <v>0</v>
      </c>
      <c r="AC110" s="201">
        <f t="shared" si="132"/>
        <v>6.1166666666666671</v>
      </c>
      <c r="AD110" s="196">
        <f t="shared" si="133"/>
        <v>3</v>
      </c>
      <c r="AE110" s="198" t="str">
        <f t="shared" si="134"/>
        <v>Rattrapage</v>
      </c>
      <c r="AF110" s="24" t="e">
        <f>'Saisie '!Z67</f>
        <v>#VALUE!</v>
      </c>
      <c r="AG110" s="175" t="e">
        <f t="shared" si="135"/>
        <v>#VALUE!</v>
      </c>
      <c r="AH110" s="24" t="e">
        <f>'Saisie '!AC67</f>
        <v>#VALUE!</v>
      </c>
      <c r="AI110" s="175" t="e">
        <f t="shared" si="136"/>
        <v>#VALUE!</v>
      </c>
      <c r="AJ110" s="24" t="e">
        <f>'Saisie '!AF67</f>
        <v>#VALUE!</v>
      </c>
      <c r="AK110" s="175" t="e">
        <f t="shared" si="137"/>
        <v>#VALUE!</v>
      </c>
      <c r="AL110" s="201" t="e">
        <f t="shared" si="138"/>
        <v>#VALUE!</v>
      </c>
      <c r="AM110" s="177" t="e">
        <f t="shared" si="139"/>
        <v>#VALUE!</v>
      </c>
      <c r="AN110" s="24" t="str">
        <f>'Saisie '!AH67</f>
        <v>ABS</v>
      </c>
      <c r="AO110" s="191">
        <f t="shared" si="140"/>
        <v>3</v>
      </c>
      <c r="AP110" s="24" t="str">
        <f>'Saisie '!AJ67</f>
        <v>\</v>
      </c>
      <c r="AQ110" s="191">
        <f t="shared" si="141"/>
        <v>3</v>
      </c>
      <c r="AR110" s="201" t="e">
        <f t="shared" si="142"/>
        <v>#VALUE!</v>
      </c>
      <c r="AS110" s="177" t="e">
        <f t="shared" si="143"/>
        <v>#VALUE!</v>
      </c>
      <c r="AT110" s="200">
        <f>'Saisie '!AL67</f>
        <v>5</v>
      </c>
      <c r="AU110" s="176">
        <f t="shared" si="144"/>
        <v>0</v>
      </c>
      <c r="AV110" s="201">
        <f t="shared" si="145"/>
        <v>5</v>
      </c>
      <c r="AW110" s="176">
        <f t="shared" si="146"/>
        <v>0</v>
      </c>
      <c r="AX110" s="24" t="str">
        <f>'Saisie '!AN67</f>
        <v>\</v>
      </c>
      <c r="AY110" s="176">
        <f t="shared" si="147"/>
        <v>3</v>
      </c>
      <c r="AZ110" s="202" t="str">
        <f t="shared" si="148"/>
        <v>\</v>
      </c>
      <c r="BA110" s="193">
        <f t="shared" si="149"/>
        <v>3</v>
      </c>
      <c r="BB110" s="194" t="e">
        <f t="shared" si="150"/>
        <v>#VALUE!</v>
      </c>
      <c r="BC110" s="196" t="e">
        <f t="shared" si="151"/>
        <v>#VALUE!</v>
      </c>
      <c r="BD110" s="178" t="e">
        <f t="shared" si="152"/>
        <v>#VALUE!</v>
      </c>
      <c r="BE110" s="198" t="e">
        <f t="shared" si="153"/>
        <v>#VALUE!</v>
      </c>
      <c r="BF110" s="192" t="e">
        <f t="shared" si="154"/>
        <v>#VALUE!</v>
      </c>
      <c r="BG110" s="198" t="s">
        <v>981</v>
      </c>
    </row>
    <row r="111" spans="1:59" s="23" customFormat="1" ht="22.5" customHeight="1">
      <c r="A111" s="25">
        <v>16</v>
      </c>
      <c r="B111" s="323" t="s">
        <v>567</v>
      </c>
      <c r="C111" s="234" t="s">
        <v>568</v>
      </c>
      <c r="D111" s="234" t="s">
        <v>569</v>
      </c>
      <c r="E111" s="234" t="s">
        <v>847</v>
      </c>
      <c r="F111" s="234" t="s">
        <v>120</v>
      </c>
      <c r="G111" s="200">
        <f>'Saisie '!H68</f>
        <v>10</v>
      </c>
      <c r="H111" s="169"/>
      <c r="I111" s="200">
        <f>'Saisie '!K68</f>
        <v>10.333333333333334</v>
      </c>
      <c r="J111" s="169"/>
      <c r="K111" s="200">
        <f>'Saisie '!N68</f>
        <v>10.416666666666666</v>
      </c>
      <c r="L111" s="169">
        <f t="shared" si="120"/>
        <v>6</v>
      </c>
      <c r="M111" s="201">
        <f t="shared" si="121"/>
        <v>10.25</v>
      </c>
      <c r="N111" s="170">
        <f t="shared" si="122"/>
        <v>18</v>
      </c>
      <c r="O111" s="200">
        <f>'Saisie '!P68</f>
        <v>8</v>
      </c>
      <c r="P111" s="169"/>
      <c r="Q111" s="200">
        <f>'Saisie '!R68</f>
        <v>6.5</v>
      </c>
      <c r="R111" s="169">
        <f t="shared" si="123"/>
        <v>0</v>
      </c>
      <c r="S111" s="201">
        <f t="shared" si="124"/>
        <v>7.25</v>
      </c>
      <c r="T111" s="170">
        <f t="shared" si="125"/>
        <v>0</v>
      </c>
      <c r="U111" s="200">
        <f>'Saisie '!T68</f>
        <v>10.5</v>
      </c>
      <c r="V111" s="169">
        <f t="shared" si="126"/>
        <v>3</v>
      </c>
      <c r="W111" s="201">
        <f t="shared" si="127"/>
        <v>10.5</v>
      </c>
      <c r="X111" s="169">
        <f t="shared" si="128"/>
        <v>3</v>
      </c>
      <c r="Y111" s="200">
        <f>'Saisie '!V68</f>
        <v>11.5</v>
      </c>
      <c r="Z111" s="169">
        <f t="shared" si="129"/>
        <v>3</v>
      </c>
      <c r="AA111" s="201">
        <f t="shared" si="130"/>
        <v>11.5</v>
      </c>
      <c r="AB111" s="199">
        <f t="shared" si="131"/>
        <v>3</v>
      </c>
      <c r="AC111" s="201">
        <f t="shared" si="132"/>
        <v>9.8000000000000007</v>
      </c>
      <c r="AD111" s="196">
        <f t="shared" si="133"/>
        <v>24</v>
      </c>
      <c r="AE111" s="198" t="str">
        <f t="shared" si="134"/>
        <v>Rattrapage</v>
      </c>
      <c r="AF111" s="24">
        <f>'Saisie '!Z68</f>
        <v>8</v>
      </c>
      <c r="AG111" s="175">
        <f t="shared" si="135"/>
        <v>0</v>
      </c>
      <c r="AH111" s="24">
        <f>'Saisie '!AC68</f>
        <v>11.166666666666666</v>
      </c>
      <c r="AI111" s="175">
        <f t="shared" si="136"/>
        <v>6</v>
      </c>
      <c r="AJ111" s="24">
        <f>'Saisie '!AF68</f>
        <v>11</v>
      </c>
      <c r="AK111" s="175">
        <f t="shared" si="137"/>
        <v>6</v>
      </c>
      <c r="AL111" s="201">
        <f t="shared" si="138"/>
        <v>10.055555555555555</v>
      </c>
      <c r="AM111" s="177">
        <f t="shared" si="139"/>
        <v>18</v>
      </c>
      <c r="AN111" s="24">
        <f>'Saisie '!AH68</f>
        <v>13</v>
      </c>
      <c r="AO111" s="191">
        <f t="shared" si="140"/>
        <v>3</v>
      </c>
      <c r="AP111" s="24">
        <f>'Saisie '!AJ68</f>
        <v>10.5</v>
      </c>
      <c r="AQ111" s="191">
        <f t="shared" si="141"/>
        <v>3</v>
      </c>
      <c r="AR111" s="201">
        <f t="shared" si="142"/>
        <v>11.75</v>
      </c>
      <c r="AS111" s="177">
        <f t="shared" si="143"/>
        <v>6</v>
      </c>
      <c r="AT111" s="200">
        <f>'Saisie '!AL68</f>
        <v>10</v>
      </c>
      <c r="AU111" s="176">
        <f t="shared" si="144"/>
        <v>3</v>
      </c>
      <c r="AV111" s="201">
        <f t="shared" si="145"/>
        <v>10</v>
      </c>
      <c r="AW111" s="176">
        <f t="shared" si="146"/>
        <v>3</v>
      </c>
      <c r="AX111" s="24">
        <f>'Saisie '!AN68</f>
        <v>10.5</v>
      </c>
      <c r="AY111" s="176">
        <f t="shared" si="147"/>
        <v>3</v>
      </c>
      <c r="AZ111" s="202">
        <f t="shared" si="148"/>
        <v>10.5</v>
      </c>
      <c r="BA111" s="193">
        <f t="shared" si="149"/>
        <v>3</v>
      </c>
      <c r="BB111" s="194">
        <f t="shared" si="150"/>
        <v>10.433333333333334</v>
      </c>
      <c r="BC111" s="196">
        <f t="shared" si="151"/>
        <v>30</v>
      </c>
      <c r="BD111" s="178">
        <f t="shared" si="152"/>
        <v>10.116666666666667</v>
      </c>
      <c r="BE111" s="198" t="str">
        <f t="shared" si="153"/>
        <v>Admis(e)</v>
      </c>
      <c r="BF111" s="192">
        <f t="shared" si="154"/>
        <v>54</v>
      </c>
      <c r="BG111" s="198" t="str">
        <f t="shared" si="119"/>
        <v>Ajourné( e)</v>
      </c>
    </row>
    <row r="112" spans="1:59" s="23" customFormat="1" ht="21.75" customHeight="1">
      <c r="A112" s="211"/>
      <c r="B112" s="341"/>
      <c r="C112" s="235"/>
      <c r="D112" s="235"/>
      <c r="E112" s="235"/>
      <c r="F112" s="235"/>
      <c r="G112" s="212"/>
      <c r="H112" s="213"/>
      <c r="I112" s="212"/>
      <c r="J112" s="213"/>
      <c r="K112" s="212"/>
      <c r="L112" s="213"/>
      <c r="M112" s="215"/>
      <c r="N112" s="220"/>
      <c r="O112" s="215"/>
      <c r="P112" s="220"/>
      <c r="Q112" s="215"/>
      <c r="R112" s="220"/>
      <c r="S112" s="215"/>
      <c r="T112" s="220"/>
      <c r="U112" s="215"/>
      <c r="V112" s="220"/>
      <c r="W112" s="215"/>
      <c r="X112" s="220"/>
      <c r="Y112" s="215"/>
      <c r="Z112" s="220"/>
      <c r="AA112" s="215"/>
      <c r="AB112" s="220"/>
      <c r="AC112" s="215"/>
      <c r="AD112" s="227"/>
      <c r="AE112" s="223"/>
      <c r="AF112" s="346"/>
      <c r="AG112" s="213"/>
      <c r="AH112" s="346"/>
      <c r="AI112" s="213"/>
      <c r="AJ112" s="346"/>
      <c r="AK112" s="213"/>
      <c r="AL112" s="215"/>
      <c r="AM112" s="156"/>
      <c r="AN112" s="35"/>
      <c r="AO112" s="221"/>
      <c r="AP112" s="35"/>
      <c r="AQ112" s="221"/>
      <c r="AR112" s="215"/>
      <c r="AS112" s="156"/>
      <c r="AT112" s="215"/>
      <c r="AU112" s="156"/>
      <c r="AV112" s="215"/>
      <c r="AW112" s="156"/>
      <c r="AX112" s="35"/>
      <c r="AY112" s="156"/>
      <c r="AZ112" s="35"/>
      <c r="BA112" s="156"/>
      <c r="BB112" s="158"/>
      <c r="BC112" s="237"/>
      <c r="BD112" s="35"/>
      <c r="BE112" s="345"/>
      <c r="BF112" s="223"/>
      <c r="BG112" s="345"/>
    </row>
    <row r="113" spans="1:61" s="23" customFormat="1" ht="21.75" customHeight="1">
      <c r="A113" s="211"/>
      <c r="B113" s="341"/>
      <c r="C113" s="235"/>
      <c r="D113" s="235"/>
      <c r="E113" s="235"/>
      <c r="F113" s="235"/>
      <c r="G113" s="212"/>
      <c r="H113" s="213"/>
      <c r="I113" s="212"/>
      <c r="J113" s="213"/>
      <c r="K113" s="212"/>
      <c r="L113" s="213"/>
      <c r="M113" s="215"/>
      <c r="N113" s="220"/>
      <c r="O113" s="215"/>
      <c r="P113" s="220"/>
      <c r="Q113" s="215"/>
      <c r="R113" s="220"/>
      <c r="S113" s="215"/>
      <c r="T113" s="220"/>
      <c r="U113" s="215"/>
      <c r="V113" s="220"/>
      <c r="W113" s="215"/>
      <c r="X113" s="220"/>
      <c r="Y113" s="215"/>
      <c r="Z113" s="220"/>
      <c r="AA113" s="215"/>
      <c r="AB113" s="220"/>
      <c r="AD113" s="222"/>
      <c r="AE113" s="225"/>
      <c r="AF113" s="35"/>
      <c r="AG113" s="220"/>
      <c r="AH113" s="35"/>
      <c r="AI113" s="220"/>
      <c r="AJ113" s="346"/>
      <c r="AK113" s="213"/>
      <c r="AL113" s="215"/>
      <c r="AM113" s="156"/>
      <c r="AN113" s="35"/>
      <c r="AO113" s="221"/>
      <c r="AP113" s="35"/>
      <c r="AQ113" s="221"/>
      <c r="AR113" s="215"/>
      <c r="AS113" s="156"/>
      <c r="AT113" s="215"/>
      <c r="AU113" s="156"/>
      <c r="AV113" s="215"/>
      <c r="AW113" s="156"/>
      <c r="AY113" s="156"/>
      <c r="AZ113" s="35"/>
      <c r="BA113" s="156"/>
      <c r="BB113" s="158"/>
      <c r="BC113" s="223"/>
      <c r="BD113" s="35"/>
      <c r="BE113" s="35"/>
      <c r="BF113" s="223"/>
      <c r="BG113" s="354"/>
    </row>
    <row r="114" spans="1:61" s="23" customFormat="1" ht="17.25" customHeight="1">
      <c r="A114" s="211"/>
      <c r="B114" s="235"/>
      <c r="C114" s="235"/>
      <c r="D114" s="235"/>
      <c r="E114" s="30"/>
      <c r="F114" s="30"/>
      <c r="G114" s="212"/>
      <c r="H114" s="213"/>
      <c r="I114" s="212"/>
      <c r="J114" s="220"/>
      <c r="K114" s="215"/>
      <c r="L114" s="220"/>
      <c r="M114" s="215"/>
      <c r="N114" s="220"/>
      <c r="O114" s="215"/>
      <c r="P114" s="220"/>
      <c r="Q114" s="215"/>
      <c r="R114" s="220"/>
      <c r="S114" s="215"/>
      <c r="T114" s="220"/>
      <c r="U114" s="215"/>
      <c r="V114" s="220"/>
      <c r="W114" s="215"/>
      <c r="X114" s="220"/>
      <c r="Y114" s="215"/>
      <c r="Z114" s="220"/>
      <c r="AA114" s="215"/>
      <c r="AB114" s="220"/>
      <c r="AC114" s="225"/>
      <c r="AD114" s="156"/>
      <c r="AE114" s="383"/>
      <c r="AF114" s="383"/>
      <c r="AG114" s="383"/>
      <c r="AH114" s="383"/>
      <c r="AI114" s="383"/>
      <c r="AJ114" s="35"/>
      <c r="AK114" s="220"/>
      <c r="AL114" s="215"/>
      <c r="AM114" s="156"/>
      <c r="AN114" s="35"/>
      <c r="AO114" s="221"/>
      <c r="AP114" s="35"/>
      <c r="AQ114" s="221"/>
      <c r="AR114" s="215"/>
      <c r="AS114" s="156"/>
      <c r="AT114" s="215"/>
      <c r="AU114" s="156"/>
      <c r="AV114" s="215"/>
      <c r="AW114" s="156"/>
      <c r="AX114" s="225"/>
      <c r="AY114" s="340"/>
      <c r="AZ114" s="225"/>
      <c r="BA114" s="156"/>
      <c r="BB114" s="383"/>
      <c r="BC114" s="383"/>
      <c r="BD114" s="383"/>
      <c r="BE114" s="383"/>
      <c r="BF114" s="383"/>
      <c r="BG114" s="353"/>
      <c r="BH114" s="310"/>
      <c r="BI114" s="311"/>
    </row>
    <row r="115" spans="1:61" s="23" customFormat="1" ht="15" customHeight="1">
      <c r="A115" s="36"/>
      <c r="B115" s="236"/>
      <c r="C115" s="236"/>
      <c r="D115" s="236"/>
      <c r="E115" s="22"/>
      <c r="F115" s="22"/>
      <c r="G115" s="37"/>
      <c r="I115" s="155" t="s">
        <v>0</v>
      </c>
      <c r="J115" s="1"/>
      <c r="K115" s="163"/>
      <c r="L115" s="163"/>
      <c r="M115" s="163"/>
      <c r="N115" s="163"/>
      <c r="O115" s="163"/>
      <c r="P115" s="163"/>
      <c r="Q115" s="163"/>
      <c r="R115" s="163"/>
      <c r="S115" s="163"/>
      <c r="T115" s="163"/>
      <c r="U115" s="163"/>
      <c r="V115" s="163"/>
      <c r="W115" s="163"/>
      <c r="X115" s="163"/>
      <c r="Y115" s="163"/>
      <c r="Z115" s="163"/>
      <c r="AA115" s="163"/>
      <c r="AB115" s="163"/>
      <c r="AC115" s="163"/>
      <c r="AE115" s="222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215"/>
      <c r="AU115" s="35"/>
      <c r="AV115" s="35"/>
      <c r="AW115" s="35"/>
      <c r="AX115" s="35"/>
      <c r="AY115" s="35"/>
      <c r="AZ115" s="35"/>
      <c r="BA115" s="35"/>
      <c r="BB115" s="35"/>
      <c r="BC115" s="34"/>
      <c r="BD115" s="35"/>
      <c r="BE115" s="35"/>
    </row>
    <row r="116" spans="1:61" s="23" customFormat="1" ht="15" customHeight="1">
      <c r="A116" s="36"/>
      <c r="B116" s="236"/>
      <c r="C116" s="236"/>
      <c r="D116" s="236"/>
      <c r="E116" s="22"/>
      <c r="F116" s="22"/>
      <c r="G116" s="37"/>
      <c r="I116"/>
      <c r="J116" s="155"/>
      <c r="K116" s="155"/>
      <c r="L116" s="155"/>
      <c r="M116" s="155" t="s">
        <v>256</v>
      </c>
      <c r="N116" s="155"/>
      <c r="O116" s="155"/>
      <c r="P116" s="155"/>
      <c r="Q116"/>
      <c r="R116"/>
      <c r="S116"/>
      <c r="T116"/>
      <c r="U116"/>
      <c r="V116"/>
      <c r="X116"/>
      <c r="Y116"/>
      <c r="Z116"/>
      <c r="AA116"/>
      <c r="AB116"/>
      <c r="AC116"/>
      <c r="AE116" s="222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215"/>
      <c r="AU116" s="35"/>
      <c r="AV116" s="35"/>
      <c r="AW116" s="35"/>
      <c r="AX116" s="35"/>
      <c r="AY116" s="35"/>
      <c r="AZ116" s="35"/>
      <c r="BA116" s="35"/>
      <c r="BB116" s="35"/>
      <c r="BC116" s="34"/>
      <c r="BD116" s="35"/>
      <c r="BE116" s="35"/>
    </row>
    <row r="117" spans="1:61" s="30" customFormat="1" ht="16.5">
      <c r="A117" s="38"/>
      <c r="B117" s="38"/>
      <c r="C117" s="38"/>
      <c r="D117" s="38"/>
      <c r="E117" s="38"/>
      <c r="F117" s="38"/>
      <c r="G117" s="38"/>
      <c r="H117" s="38"/>
      <c r="I117"/>
      <c r="J117" s="155"/>
      <c r="K117" s="155"/>
      <c r="L117" s="155"/>
      <c r="M117" s="155" t="s">
        <v>227</v>
      </c>
      <c r="N117" s="155"/>
      <c r="O117" s="155"/>
      <c r="P117" s="155"/>
      <c r="Q117" s="155"/>
      <c r="R117" s="155"/>
      <c r="S117" s="155"/>
      <c r="T117" s="155"/>
      <c r="U117" s="155"/>
      <c r="V117" s="155"/>
      <c r="W117" s="155"/>
      <c r="X117" s="155"/>
      <c r="Y117" s="155"/>
      <c r="Z117" s="155"/>
      <c r="AA117" s="155"/>
      <c r="AB117"/>
      <c r="AC117"/>
      <c r="AD117" s="6"/>
      <c r="AE117" s="5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258"/>
      <c r="AU117" s="38"/>
      <c r="AV117" s="38"/>
      <c r="AW117" s="38"/>
      <c r="AX117" s="38"/>
      <c r="AY117" s="38"/>
      <c r="AZ117" s="300"/>
      <c r="BA117" s="38"/>
      <c r="BB117" s="38"/>
      <c r="BC117" s="38"/>
      <c r="BD117" s="38"/>
      <c r="BE117" s="38"/>
      <c r="BF117" s="6"/>
      <c r="BG117" s="6"/>
    </row>
    <row r="118" spans="1:61" s="30" customFormat="1" ht="8.25" customHeight="1">
      <c r="A118" s="27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1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25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6"/>
      <c r="BG118" s="6"/>
    </row>
    <row r="119" spans="1:61" s="30" customFormat="1" ht="16.5">
      <c r="A119" s="26" t="s">
        <v>255</v>
      </c>
      <c r="B119" s="26"/>
      <c r="C119" s="26"/>
      <c r="D119" s="26"/>
      <c r="E119" s="26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28" t="s">
        <v>145</v>
      </c>
      <c r="U119" s="38"/>
      <c r="V119" s="38"/>
      <c r="W119" s="28"/>
      <c r="X119" s="28"/>
      <c r="Y119" s="26"/>
      <c r="Z119" s="26"/>
      <c r="AA119" s="26"/>
      <c r="AB119" s="26"/>
      <c r="AC119" s="38"/>
      <c r="AD119" s="38"/>
      <c r="AE119" s="31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258"/>
      <c r="AU119" s="38"/>
      <c r="AV119" s="38"/>
      <c r="AW119" s="38"/>
      <c r="AX119" s="38"/>
      <c r="AY119" s="38"/>
      <c r="BA119" s="38"/>
      <c r="BB119" s="38"/>
      <c r="BD119" s="38"/>
      <c r="BE119" s="38"/>
      <c r="BF119" s="6"/>
      <c r="BG119" s="6"/>
    </row>
    <row r="120" spans="1:61" s="30" customFormat="1" ht="16.5">
      <c r="A120" s="26" t="s">
        <v>393</v>
      </c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8" t="s">
        <v>150</v>
      </c>
      <c r="U120" s="26"/>
      <c r="V120" s="26"/>
      <c r="W120" s="28"/>
      <c r="X120" s="28"/>
      <c r="Y120" s="26"/>
      <c r="Z120" s="26"/>
      <c r="AA120" s="29"/>
      <c r="AB120" s="29"/>
      <c r="AC120" s="26"/>
      <c r="AD120" s="26"/>
      <c r="AE120" s="5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58"/>
      <c r="AU120" s="26"/>
      <c r="AV120" s="26"/>
      <c r="AW120" s="26"/>
      <c r="AX120" s="6"/>
      <c r="AY120" s="6"/>
      <c r="BA120" s="33"/>
      <c r="BD120" s="26"/>
      <c r="BE120" s="26"/>
      <c r="BF120" s="6"/>
      <c r="BG120" s="6"/>
    </row>
    <row r="121" spans="1:61" s="30" customFormat="1" ht="16.5">
      <c r="B121" s="5"/>
      <c r="C121" s="5"/>
      <c r="D121" s="5"/>
      <c r="E121" s="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5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58"/>
      <c r="AU121" s="26"/>
      <c r="AV121" s="26"/>
      <c r="AW121" s="26"/>
      <c r="AX121" s="6"/>
      <c r="AY121" s="6"/>
      <c r="AZ121" s="6"/>
      <c r="BA121" s="6"/>
      <c r="BB121" s="6"/>
      <c r="BC121" s="26"/>
      <c r="BD121" s="26"/>
      <c r="BE121" s="26"/>
      <c r="BF121" s="6"/>
      <c r="BG121" s="6"/>
    </row>
    <row r="122" spans="1:61" ht="27" customHeight="1">
      <c r="A122" s="388" t="s">
        <v>968</v>
      </c>
      <c r="B122" s="388"/>
      <c r="C122" s="388"/>
      <c r="D122" s="388"/>
      <c r="E122" s="388"/>
      <c r="F122" s="388"/>
      <c r="G122" s="388"/>
      <c r="H122" s="388"/>
      <c r="I122" s="388"/>
      <c r="J122" s="388"/>
      <c r="K122" s="388"/>
      <c r="L122" s="388"/>
      <c r="M122" s="388"/>
      <c r="N122" s="388"/>
      <c r="O122" s="388"/>
      <c r="P122" s="388"/>
      <c r="Q122" s="388"/>
      <c r="R122" s="388"/>
      <c r="S122" s="388"/>
      <c r="T122" s="388"/>
      <c r="U122" s="388"/>
      <c r="V122" s="388"/>
      <c r="W122" s="388"/>
      <c r="X122" s="388"/>
      <c r="Y122" s="388"/>
      <c r="Z122" s="388"/>
      <c r="AA122" s="388"/>
      <c r="AB122" s="388"/>
      <c r="AC122" s="388"/>
      <c r="AD122" s="388"/>
      <c r="AE122" s="388"/>
      <c r="AF122" s="388"/>
      <c r="AG122" s="388"/>
      <c r="AH122" s="388"/>
      <c r="AI122" s="388"/>
      <c r="AJ122" s="388"/>
      <c r="AK122" s="388"/>
      <c r="AL122" s="388"/>
      <c r="AM122" s="388"/>
      <c r="AN122" s="388"/>
      <c r="AO122" s="388"/>
      <c r="AP122" s="388"/>
      <c r="AQ122" s="388"/>
      <c r="AR122" s="388"/>
      <c r="AS122" s="388"/>
      <c r="AT122" s="388"/>
      <c r="AU122" s="388"/>
      <c r="AV122" s="388"/>
      <c r="AW122" s="388"/>
      <c r="AX122" s="388"/>
      <c r="AY122" s="388"/>
      <c r="AZ122" s="388"/>
      <c r="BA122" s="301"/>
      <c r="BB122" s="301"/>
      <c r="BC122" s="301"/>
      <c r="BD122" s="301"/>
      <c r="BE122" s="301"/>
    </row>
    <row r="123" spans="1:61" ht="17.25" customHeight="1" thickBot="1">
      <c r="A123" s="26" t="s">
        <v>979</v>
      </c>
      <c r="B123" s="31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302"/>
      <c r="AS123" s="302"/>
      <c r="AT123" s="259"/>
      <c r="AU123" s="302"/>
      <c r="AV123" s="302"/>
      <c r="AW123" s="302"/>
      <c r="AX123" s="302"/>
      <c r="AY123" s="302"/>
      <c r="AZ123" s="302"/>
      <c r="BA123" s="302"/>
      <c r="BB123" s="302"/>
      <c r="BC123" s="302"/>
      <c r="BD123" s="302"/>
      <c r="BE123" s="302"/>
    </row>
    <row r="124" spans="1:61" ht="24" customHeight="1" thickBot="1">
      <c r="A124" s="33" t="s">
        <v>223</v>
      </c>
      <c r="B124" s="31"/>
      <c r="G124" s="384" t="s">
        <v>96</v>
      </c>
      <c r="H124" s="385"/>
      <c r="I124" s="385"/>
      <c r="J124" s="385"/>
      <c r="K124" s="385"/>
      <c r="L124" s="385"/>
      <c r="M124" s="385"/>
      <c r="N124" s="385"/>
      <c r="O124" s="385"/>
      <c r="P124" s="385"/>
      <c r="Q124" s="385"/>
      <c r="R124" s="385"/>
      <c r="S124" s="385"/>
      <c r="T124" s="385"/>
      <c r="U124" s="385"/>
      <c r="V124" s="385"/>
      <c r="W124" s="385"/>
      <c r="X124" s="385"/>
      <c r="Y124" s="385"/>
      <c r="Z124" s="385"/>
      <c r="AA124" s="386"/>
      <c r="AB124" s="32"/>
      <c r="AF124" s="384" t="s">
        <v>97</v>
      </c>
      <c r="AG124" s="385"/>
      <c r="AH124" s="385"/>
      <c r="AI124" s="385"/>
      <c r="AJ124" s="385"/>
      <c r="AK124" s="385"/>
      <c r="AL124" s="385"/>
      <c r="AM124" s="385"/>
      <c r="AN124" s="385"/>
      <c r="AO124" s="385"/>
      <c r="AP124" s="385"/>
      <c r="AQ124" s="385"/>
      <c r="AR124" s="385"/>
      <c r="AS124" s="385"/>
      <c r="AT124" s="385"/>
      <c r="AU124" s="385"/>
      <c r="AV124" s="385"/>
      <c r="AW124" s="385"/>
      <c r="AX124" s="385"/>
      <c r="AY124" s="385"/>
      <c r="AZ124" s="386"/>
      <c r="BA124" s="32"/>
      <c r="BB124" s="298"/>
      <c r="BC124" s="31"/>
    </row>
    <row r="125" spans="1:61" ht="28.5" customHeight="1" thickBot="1">
      <c r="A125" s="10"/>
      <c r="E125" s="10"/>
      <c r="F125" s="10"/>
      <c r="G125" s="380" t="s">
        <v>228</v>
      </c>
      <c r="H125" s="381"/>
      <c r="I125" s="381"/>
      <c r="J125" s="381"/>
      <c r="K125" s="381"/>
      <c r="L125" s="381"/>
      <c r="M125" s="381"/>
      <c r="N125" s="293"/>
      <c r="O125" s="380" t="s">
        <v>229</v>
      </c>
      <c r="P125" s="381"/>
      <c r="Q125" s="381"/>
      <c r="R125" s="381"/>
      <c r="S125" s="381"/>
      <c r="T125" s="293"/>
      <c r="U125" s="292" t="s">
        <v>230</v>
      </c>
      <c r="V125" s="293"/>
      <c r="W125" s="303"/>
      <c r="X125" s="293"/>
      <c r="Y125" s="380" t="s">
        <v>231</v>
      </c>
      <c r="Z125" s="381"/>
      <c r="AA125" s="382"/>
      <c r="AB125" s="168"/>
      <c r="AF125" s="380" t="s">
        <v>98</v>
      </c>
      <c r="AG125" s="381"/>
      <c r="AH125" s="381"/>
      <c r="AI125" s="381"/>
      <c r="AJ125" s="381"/>
      <c r="AK125" s="381"/>
      <c r="AL125" s="382"/>
      <c r="AM125" s="291"/>
      <c r="AN125" s="380" t="s">
        <v>99</v>
      </c>
      <c r="AO125" s="381"/>
      <c r="AP125" s="381"/>
      <c r="AQ125" s="381"/>
      <c r="AR125" s="382"/>
      <c r="AS125" s="291"/>
      <c r="AT125" s="380" t="s">
        <v>100</v>
      </c>
      <c r="AU125" s="381"/>
      <c r="AV125" s="382"/>
      <c r="AW125" s="291"/>
      <c r="AX125" s="380" t="s">
        <v>101</v>
      </c>
      <c r="AY125" s="381"/>
      <c r="AZ125" s="382"/>
      <c r="BA125" s="256"/>
      <c r="BB125" s="205"/>
      <c r="BC125" s="205"/>
      <c r="BD125" s="10"/>
      <c r="BE125" s="10"/>
    </row>
    <row r="126" spans="1:61" ht="27.75" customHeight="1" thickBot="1">
      <c r="A126" s="179" t="s">
        <v>7</v>
      </c>
      <c r="B126" s="179" t="s">
        <v>8</v>
      </c>
      <c r="C126" s="185" t="s">
        <v>117</v>
      </c>
      <c r="D126" s="206" t="s">
        <v>10</v>
      </c>
      <c r="E126" s="348" t="s">
        <v>129</v>
      </c>
      <c r="F126" s="331" t="s">
        <v>130</v>
      </c>
      <c r="G126" s="185" t="s">
        <v>103</v>
      </c>
      <c r="H126" s="182" t="s">
        <v>111</v>
      </c>
      <c r="I126" s="180" t="s">
        <v>104</v>
      </c>
      <c r="J126" s="186" t="s">
        <v>111</v>
      </c>
      <c r="K126" s="185" t="s">
        <v>105</v>
      </c>
      <c r="L126" s="182" t="s">
        <v>111</v>
      </c>
      <c r="M126" s="183" t="s">
        <v>237</v>
      </c>
      <c r="N126" s="186" t="s">
        <v>111</v>
      </c>
      <c r="O126" s="187" t="s">
        <v>106</v>
      </c>
      <c r="P126" s="182" t="s">
        <v>111</v>
      </c>
      <c r="Q126" s="183" t="s">
        <v>107</v>
      </c>
      <c r="R126" s="186" t="s">
        <v>111</v>
      </c>
      <c r="S126" s="187" t="s">
        <v>238</v>
      </c>
      <c r="T126" s="182" t="s">
        <v>111</v>
      </c>
      <c r="U126" s="183" t="s">
        <v>108</v>
      </c>
      <c r="V126" s="186" t="s">
        <v>111</v>
      </c>
      <c r="W126" s="187" t="s">
        <v>239</v>
      </c>
      <c r="X126" s="182" t="s">
        <v>111</v>
      </c>
      <c r="Y126" s="183" t="s">
        <v>109</v>
      </c>
      <c r="Z126" s="186" t="s">
        <v>111</v>
      </c>
      <c r="AA126" s="187" t="s">
        <v>240</v>
      </c>
      <c r="AB126" s="186" t="s">
        <v>111</v>
      </c>
      <c r="AC126" s="185" t="s">
        <v>110</v>
      </c>
      <c r="AD126" s="185" t="s">
        <v>111</v>
      </c>
      <c r="AE126" s="185" t="s">
        <v>253</v>
      </c>
      <c r="AF126" s="184" t="s">
        <v>143</v>
      </c>
      <c r="AG126" s="189"/>
      <c r="AH126" s="187" t="s">
        <v>104</v>
      </c>
      <c r="AI126" s="189"/>
      <c r="AJ126" s="189" t="s">
        <v>243</v>
      </c>
      <c r="AK126" s="189"/>
      <c r="AL126" s="187" t="s">
        <v>238</v>
      </c>
      <c r="AM126" s="189"/>
      <c r="AN126" s="189" t="s">
        <v>112</v>
      </c>
      <c r="AO126" s="189"/>
      <c r="AP126" s="187" t="s">
        <v>144</v>
      </c>
      <c r="AQ126" s="189"/>
      <c r="AR126" s="189" t="s">
        <v>238</v>
      </c>
      <c r="AS126" s="189"/>
      <c r="AT126" s="260" t="s">
        <v>244</v>
      </c>
      <c r="AU126" s="189"/>
      <c r="AV126" s="189" t="s">
        <v>241</v>
      </c>
      <c r="AW126" s="189"/>
      <c r="AX126" s="187" t="s">
        <v>245</v>
      </c>
      <c r="AY126" s="189"/>
      <c r="AZ126" s="189" t="s">
        <v>242</v>
      </c>
      <c r="BA126" s="189"/>
      <c r="BB126" s="185" t="s">
        <v>113</v>
      </c>
      <c r="BC126" s="182" t="s">
        <v>111</v>
      </c>
      <c r="BD126" s="180" t="s">
        <v>114</v>
      </c>
      <c r="BE126" s="180" t="s">
        <v>102</v>
      </c>
      <c r="BF126" s="203" t="s">
        <v>115</v>
      </c>
      <c r="BG126" s="185" t="s">
        <v>116</v>
      </c>
    </row>
    <row r="127" spans="1:61" ht="22.5" customHeight="1">
      <c r="A127" s="25">
        <v>2</v>
      </c>
      <c r="B127" s="323" t="s">
        <v>575</v>
      </c>
      <c r="C127" s="234" t="s">
        <v>576</v>
      </c>
      <c r="D127" s="234" t="s">
        <v>481</v>
      </c>
      <c r="E127" s="234" t="s">
        <v>851</v>
      </c>
      <c r="F127" s="234" t="s">
        <v>119</v>
      </c>
      <c r="G127" s="200">
        <f>'Saisie '!H69</f>
        <v>10</v>
      </c>
      <c r="H127" s="169"/>
      <c r="I127" s="200">
        <f>'Saisie '!K69</f>
        <v>11</v>
      </c>
      <c r="J127" s="169"/>
      <c r="K127" s="200">
        <f>'Saisie '!N69</f>
        <v>12.333333333333334</v>
      </c>
      <c r="L127" s="169">
        <f t="shared" ref="L127:L136" si="155">IF(K127&gt;=9.995,6,0)</f>
        <v>6</v>
      </c>
      <c r="M127" s="201">
        <f t="shared" ref="M127:M136" si="156">((G127*4)+(I127*4)+(K127*4))/12</f>
        <v>11.111111111111112</v>
      </c>
      <c r="N127" s="170">
        <f t="shared" ref="N127:N136" si="157">IF(M127&gt;=9.995,18,H127+J127+L127)</f>
        <v>18</v>
      </c>
      <c r="O127" s="24">
        <f>'Saisie '!P69</f>
        <v>11</v>
      </c>
      <c r="P127" s="171"/>
      <c r="Q127" s="24">
        <f>'Saisie '!R69</f>
        <v>10</v>
      </c>
      <c r="R127" s="169">
        <f t="shared" ref="R127:R136" si="158">IF(Q127&gt;=9.995,3,0)</f>
        <v>3</v>
      </c>
      <c r="S127" s="201">
        <f t="shared" ref="S127:S136" si="159">((O127*2)+(Q127*2))/4</f>
        <v>10.5</v>
      </c>
      <c r="T127" s="170">
        <f t="shared" ref="T127:T136" si="160">IF(S127&gt;=9.995,6,P127+R127)</f>
        <v>6</v>
      </c>
      <c r="U127" s="200">
        <f>'Saisie '!T69</f>
        <v>10.5</v>
      </c>
      <c r="V127" s="169">
        <f t="shared" ref="V127:V136" si="161">IF(U127&gt;=9.995,3,0)</f>
        <v>3</v>
      </c>
      <c r="W127" s="201">
        <f t="shared" ref="W127:W136" si="162">U127</f>
        <v>10.5</v>
      </c>
      <c r="X127" s="169">
        <f t="shared" ref="X127:X136" si="163">IF(W127&gt;=9.995,3,0)</f>
        <v>3</v>
      </c>
      <c r="Y127" s="200">
        <f>'Saisie '!V69</f>
        <v>5</v>
      </c>
      <c r="Z127" s="169">
        <f t="shared" ref="Z127:Z136" si="164">IF(Y127&gt;=9.995,3,0)</f>
        <v>0</v>
      </c>
      <c r="AA127" s="207">
        <f t="shared" ref="AA127:AA136" si="165">Y127</f>
        <v>5</v>
      </c>
      <c r="AB127" s="169">
        <f t="shared" ref="AB127:AB136" si="166">IF(AA127&gt;=9.995,3,0)</f>
        <v>0</v>
      </c>
      <c r="AC127" s="207">
        <f t="shared" ref="AC127:AC136" si="167">((M127*12)+(S127*4)+(W127*2)+(AA127*2))/20</f>
        <v>10.316666666666666</v>
      </c>
      <c r="AD127" s="196">
        <f t="shared" ref="AD127:AD136" si="168">IF(AC127&gt;=9.995,30,N127+T127+X127+AB127)</f>
        <v>30</v>
      </c>
      <c r="AE127" s="198" t="str">
        <f t="shared" ref="AE127:AE136" si="169">IF(AC127&gt;=9.995,"Admis(e)","Rattrapage")</f>
        <v>Admis(e)</v>
      </c>
      <c r="AF127" s="24">
        <f>'Saisie '!Z69</f>
        <v>7.666666666666667</v>
      </c>
      <c r="AG127" s="175">
        <f t="shared" ref="AG127:AG136" si="170">IF(AF127&gt;=9.995,6,0)</f>
        <v>0</v>
      </c>
      <c r="AH127" s="24">
        <f>'Saisie '!AC69</f>
        <v>8.6666666666666661</v>
      </c>
      <c r="AI127" s="175">
        <f t="shared" ref="AI127:AI136" si="171">IF(AH127&gt;=9.995,6,0)</f>
        <v>0</v>
      </c>
      <c r="AJ127" s="24">
        <f>'Saisie '!AF69</f>
        <v>9.5</v>
      </c>
      <c r="AK127" s="175">
        <f t="shared" ref="AK127:AK136" si="172">IF(AJ127&gt;=9.995,6,0)</f>
        <v>0</v>
      </c>
      <c r="AL127" s="201">
        <f t="shared" ref="AL127:AL136" si="173">((AF127*4)+(AH127*4)+(AJ127*4))/12</f>
        <v>8.6111111111111107</v>
      </c>
      <c r="AM127" s="177">
        <f t="shared" ref="AM127:AM136" si="174">IF(AL127&gt;=9.995,18,AG127+AI127+AK127)</f>
        <v>0</v>
      </c>
      <c r="AN127" s="24">
        <f>'Saisie '!AH69</f>
        <v>10</v>
      </c>
      <c r="AO127" s="191">
        <f t="shared" ref="AO127:AO136" si="175">IF(AN127&gt;=9.995,3,0)</f>
        <v>3</v>
      </c>
      <c r="AP127" s="24">
        <f>'Saisie '!AJ69</f>
        <v>10</v>
      </c>
      <c r="AQ127" s="191">
        <f t="shared" ref="AQ127:AQ136" si="176">IF(AP127&gt;=9.995,3,0)</f>
        <v>3</v>
      </c>
      <c r="AR127" s="201">
        <f t="shared" ref="AR127:AR136" si="177">((AN127*2)+(AP127*2))/4</f>
        <v>10</v>
      </c>
      <c r="AS127" s="177">
        <f t="shared" ref="AS127:AS136" si="178">IF(AR127&gt;=9.995,6,AO127+AQ127)</f>
        <v>6</v>
      </c>
      <c r="AT127" s="200">
        <f>'Saisie '!AL69</f>
        <v>10</v>
      </c>
      <c r="AU127" s="176">
        <f t="shared" ref="AU127:AU136" si="179">IF(AT127&gt;=9.995,3,0)</f>
        <v>3</v>
      </c>
      <c r="AV127" s="201">
        <f t="shared" ref="AV127:AV136" si="180">AT127</f>
        <v>10</v>
      </c>
      <c r="AW127" s="176">
        <f t="shared" ref="AW127:AW136" si="181">IF(AV127&gt;=9.995,3,0)</f>
        <v>3</v>
      </c>
      <c r="AX127" s="24">
        <f>'Saisie '!AN69</f>
        <v>12</v>
      </c>
      <c r="AY127" s="176">
        <f t="shared" ref="AY127:AY136" si="182">IF(AX127&gt;=9.995,3,0)</f>
        <v>3</v>
      </c>
      <c r="AZ127" s="201">
        <f t="shared" ref="AZ127:AZ136" si="183">AX127</f>
        <v>12</v>
      </c>
      <c r="BA127" s="254">
        <f t="shared" ref="BA127:BA136" si="184">IF(AZ127&gt;=9.995,3,0)</f>
        <v>3</v>
      </c>
      <c r="BB127" s="201">
        <f t="shared" ref="BB127:BB136" si="185">((AL127*12)+(AR127*4)+(AV127*2)+(AZ127*2))/20</f>
        <v>9.3666666666666654</v>
      </c>
      <c r="BC127" s="196">
        <f t="shared" ref="BC127:BC136" si="186">IF(BB127&gt;=9.995,30,AM127+AS127+AW127+BA127)</f>
        <v>12</v>
      </c>
      <c r="BD127" s="178">
        <f t="shared" ref="BD127:BD136" si="187">(AC127+BB127)/2</f>
        <v>9.841666666666665</v>
      </c>
      <c r="BE127" s="198" t="str">
        <f t="shared" ref="BE127:BE136" si="188">IF(BB127&gt;=9.995,"Admis(e)","Rattrapage")</f>
        <v>Rattrapage</v>
      </c>
      <c r="BF127" s="192">
        <f t="shared" ref="BF127:BF136" si="189">AD127+BC127</f>
        <v>42</v>
      </c>
      <c r="BG127" s="198" t="str">
        <f t="shared" ref="BG127:BG136" si="190">IF(AND(AC127&gt;=9.995,BB127&gt;=9.995),"Admis(e)","Ajourné( e)")</f>
        <v>Ajourné( e)</v>
      </c>
    </row>
    <row r="128" spans="1:61" ht="22.5" customHeight="1">
      <c r="A128" s="25">
        <v>3</v>
      </c>
      <c r="B128" s="323" t="s">
        <v>577</v>
      </c>
      <c r="C128" s="234" t="s">
        <v>578</v>
      </c>
      <c r="D128" s="234" t="s">
        <v>20</v>
      </c>
      <c r="E128" s="234" t="s">
        <v>852</v>
      </c>
      <c r="F128" s="234" t="s">
        <v>120</v>
      </c>
      <c r="G128" s="200">
        <f>'Saisie '!H70</f>
        <v>15</v>
      </c>
      <c r="H128" s="169"/>
      <c r="I128" s="200">
        <f>'Saisie '!K70</f>
        <v>4.833333333333333</v>
      </c>
      <c r="J128" s="169"/>
      <c r="K128" s="200">
        <f>'Saisie '!N70</f>
        <v>15.333333333333334</v>
      </c>
      <c r="L128" s="169">
        <f t="shared" si="155"/>
        <v>6</v>
      </c>
      <c r="M128" s="201">
        <f t="shared" si="156"/>
        <v>11.722222222222221</v>
      </c>
      <c r="N128" s="170">
        <f t="shared" si="157"/>
        <v>18</v>
      </c>
      <c r="O128" s="24">
        <f>'Saisie '!P70</f>
        <v>7</v>
      </c>
      <c r="P128" s="171"/>
      <c r="Q128" s="24">
        <f>'Saisie '!R70</f>
        <v>10</v>
      </c>
      <c r="R128" s="169">
        <f t="shared" si="158"/>
        <v>3</v>
      </c>
      <c r="S128" s="201">
        <f t="shared" si="159"/>
        <v>8.5</v>
      </c>
      <c r="T128" s="170">
        <f t="shared" si="160"/>
        <v>3</v>
      </c>
      <c r="U128" s="200">
        <f>'Saisie '!T70</f>
        <v>11</v>
      </c>
      <c r="V128" s="169">
        <f t="shared" si="161"/>
        <v>3</v>
      </c>
      <c r="W128" s="201">
        <f t="shared" si="162"/>
        <v>11</v>
      </c>
      <c r="X128" s="169">
        <f t="shared" si="163"/>
        <v>3</v>
      </c>
      <c r="Y128" s="200">
        <f>'Saisie '!V70</f>
        <v>12.5</v>
      </c>
      <c r="Z128" s="169">
        <f t="shared" si="164"/>
        <v>3</v>
      </c>
      <c r="AA128" s="207">
        <f t="shared" si="165"/>
        <v>12.5</v>
      </c>
      <c r="AB128" s="169">
        <f t="shared" si="166"/>
        <v>3</v>
      </c>
      <c r="AC128" s="207">
        <f t="shared" si="167"/>
        <v>11.083333333333332</v>
      </c>
      <c r="AD128" s="196">
        <f t="shared" si="168"/>
        <v>30</v>
      </c>
      <c r="AE128" s="198" t="str">
        <f t="shared" si="169"/>
        <v>Admis(e)</v>
      </c>
      <c r="AF128" s="24">
        <f>'Saisie '!Z70</f>
        <v>8</v>
      </c>
      <c r="AG128" s="175">
        <f t="shared" si="170"/>
        <v>0</v>
      </c>
      <c r="AH128" s="24">
        <f>'Saisie '!AC70</f>
        <v>13.166666666666666</v>
      </c>
      <c r="AI128" s="175">
        <f t="shared" si="171"/>
        <v>6</v>
      </c>
      <c r="AJ128" s="24">
        <f>'Saisie '!AF70</f>
        <v>13.666666666666666</v>
      </c>
      <c r="AK128" s="175">
        <f t="shared" si="172"/>
        <v>6</v>
      </c>
      <c r="AL128" s="201">
        <f t="shared" si="173"/>
        <v>11.611111111111109</v>
      </c>
      <c r="AM128" s="177">
        <f t="shared" si="174"/>
        <v>18</v>
      </c>
      <c r="AN128" s="24">
        <f>'Saisie '!AH70</f>
        <v>10</v>
      </c>
      <c r="AO128" s="191">
        <f t="shared" si="175"/>
        <v>3</v>
      </c>
      <c r="AP128" s="24">
        <f>'Saisie '!AJ70</f>
        <v>11</v>
      </c>
      <c r="AQ128" s="191">
        <f t="shared" si="176"/>
        <v>3</v>
      </c>
      <c r="AR128" s="201">
        <f t="shared" si="177"/>
        <v>10.5</v>
      </c>
      <c r="AS128" s="177">
        <f t="shared" si="178"/>
        <v>6</v>
      </c>
      <c r="AT128" s="200">
        <f>'Saisie '!AL70</f>
        <v>10</v>
      </c>
      <c r="AU128" s="176">
        <f t="shared" si="179"/>
        <v>3</v>
      </c>
      <c r="AV128" s="201">
        <f t="shared" si="180"/>
        <v>10</v>
      </c>
      <c r="AW128" s="176">
        <f t="shared" si="181"/>
        <v>3</v>
      </c>
      <c r="AX128" s="24">
        <f>'Saisie '!AN70</f>
        <v>14</v>
      </c>
      <c r="AY128" s="176">
        <f t="shared" si="182"/>
        <v>3</v>
      </c>
      <c r="AZ128" s="201">
        <f t="shared" si="183"/>
        <v>14</v>
      </c>
      <c r="BA128" s="254">
        <f t="shared" si="184"/>
        <v>3</v>
      </c>
      <c r="BB128" s="201">
        <f t="shared" si="185"/>
        <v>11.466666666666665</v>
      </c>
      <c r="BC128" s="196">
        <f t="shared" si="186"/>
        <v>30</v>
      </c>
      <c r="BD128" s="178">
        <f t="shared" si="187"/>
        <v>11.274999999999999</v>
      </c>
      <c r="BE128" s="198" t="str">
        <f t="shared" si="188"/>
        <v>Admis(e)</v>
      </c>
      <c r="BF128" s="192">
        <f t="shared" si="189"/>
        <v>60</v>
      </c>
      <c r="BG128" s="198" t="str">
        <f t="shared" si="190"/>
        <v>Admis(e)</v>
      </c>
    </row>
    <row r="129" spans="1:16383" ht="22.5" customHeight="1">
      <c r="A129" s="25">
        <v>5</v>
      </c>
      <c r="B129" s="323" t="s">
        <v>581</v>
      </c>
      <c r="C129" s="234" t="s">
        <v>582</v>
      </c>
      <c r="D129" s="234" t="s">
        <v>48</v>
      </c>
      <c r="E129" s="234" t="s">
        <v>854</v>
      </c>
      <c r="F129" s="234" t="s">
        <v>134</v>
      </c>
      <c r="G129" s="200">
        <f>'Saisie '!H71</f>
        <v>12.166666666666666</v>
      </c>
      <c r="H129" s="169"/>
      <c r="I129" s="200">
        <f>'Saisie '!K71</f>
        <v>11.833333333333334</v>
      </c>
      <c r="J129" s="169"/>
      <c r="K129" s="200">
        <f>'Saisie '!N71</f>
        <v>14.833333333333334</v>
      </c>
      <c r="L129" s="169">
        <f t="shared" si="155"/>
        <v>6</v>
      </c>
      <c r="M129" s="201">
        <f t="shared" si="156"/>
        <v>12.944444444444445</v>
      </c>
      <c r="N129" s="170">
        <f t="shared" si="157"/>
        <v>18</v>
      </c>
      <c r="O129" s="24">
        <f>'Saisie '!P71</f>
        <v>11.5</v>
      </c>
      <c r="P129" s="171"/>
      <c r="Q129" s="24">
        <f>'Saisie '!R71</f>
        <v>11</v>
      </c>
      <c r="R129" s="169">
        <f t="shared" si="158"/>
        <v>3</v>
      </c>
      <c r="S129" s="201">
        <f t="shared" si="159"/>
        <v>11.25</v>
      </c>
      <c r="T129" s="170">
        <f t="shared" si="160"/>
        <v>6</v>
      </c>
      <c r="U129" s="200">
        <f>'Saisie '!T71</f>
        <v>11</v>
      </c>
      <c r="V129" s="169">
        <f t="shared" si="161"/>
        <v>3</v>
      </c>
      <c r="W129" s="201">
        <f t="shared" si="162"/>
        <v>11</v>
      </c>
      <c r="X129" s="169">
        <f t="shared" si="163"/>
        <v>3</v>
      </c>
      <c r="Y129" s="200">
        <f>'Saisie '!V71</f>
        <v>12.5</v>
      </c>
      <c r="Z129" s="169">
        <f t="shared" si="164"/>
        <v>3</v>
      </c>
      <c r="AA129" s="207">
        <f t="shared" si="165"/>
        <v>12.5</v>
      </c>
      <c r="AB129" s="169">
        <f t="shared" si="166"/>
        <v>3</v>
      </c>
      <c r="AC129" s="207">
        <f t="shared" si="167"/>
        <v>12.366666666666667</v>
      </c>
      <c r="AD129" s="196">
        <f t="shared" si="168"/>
        <v>30</v>
      </c>
      <c r="AE129" s="198" t="str">
        <f t="shared" si="169"/>
        <v>Admis(e)</v>
      </c>
      <c r="AF129" s="24">
        <f>'Saisie '!Z71</f>
        <v>7.666666666666667</v>
      </c>
      <c r="AG129" s="175">
        <f t="shared" si="170"/>
        <v>0</v>
      </c>
      <c r="AH129" s="24">
        <f>'Saisie '!AC71</f>
        <v>11.5</v>
      </c>
      <c r="AI129" s="175">
        <f t="shared" si="171"/>
        <v>6</v>
      </c>
      <c r="AJ129" s="24">
        <f>'Saisie '!AF71</f>
        <v>9.1666666666666661</v>
      </c>
      <c r="AK129" s="175">
        <f t="shared" si="172"/>
        <v>0</v>
      </c>
      <c r="AL129" s="201">
        <f t="shared" si="173"/>
        <v>9.4444444444444446</v>
      </c>
      <c r="AM129" s="177">
        <f t="shared" si="174"/>
        <v>6</v>
      </c>
      <c r="AN129" s="24">
        <f>'Saisie '!AH71</f>
        <v>11</v>
      </c>
      <c r="AO129" s="191">
        <f t="shared" si="175"/>
        <v>3</v>
      </c>
      <c r="AP129" s="24">
        <f>'Saisie '!AJ71</f>
        <v>7</v>
      </c>
      <c r="AQ129" s="191">
        <f t="shared" si="176"/>
        <v>0</v>
      </c>
      <c r="AR129" s="201">
        <f t="shared" si="177"/>
        <v>9</v>
      </c>
      <c r="AS129" s="177">
        <f t="shared" si="178"/>
        <v>3</v>
      </c>
      <c r="AT129" s="200">
        <f>'Saisie '!AL71</f>
        <v>11.5</v>
      </c>
      <c r="AU129" s="176">
        <f t="shared" si="179"/>
        <v>3</v>
      </c>
      <c r="AV129" s="201">
        <f t="shared" si="180"/>
        <v>11.5</v>
      </c>
      <c r="AW129" s="176">
        <f t="shared" si="181"/>
        <v>3</v>
      </c>
      <c r="AX129" s="24">
        <f>'Saisie '!AN71</f>
        <v>15</v>
      </c>
      <c r="AY129" s="176">
        <f t="shared" si="182"/>
        <v>3</v>
      </c>
      <c r="AZ129" s="201">
        <f t="shared" si="183"/>
        <v>15</v>
      </c>
      <c r="BA129" s="254">
        <f t="shared" si="184"/>
        <v>3</v>
      </c>
      <c r="BB129" s="201">
        <f t="shared" si="185"/>
        <v>10.116666666666667</v>
      </c>
      <c r="BC129" s="196">
        <f t="shared" si="186"/>
        <v>30</v>
      </c>
      <c r="BD129" s="178">
        <f t="shared" si="187"/>
        <v>11.241666666666667</v>
      </c>
      <c r="BE129" s="198" t="str">
        <f t="shared" si="188"/>
        <v>Admis(e)</v>
      </c>
      <c r="BF129" s="192">
        <f t="shared" si="189"/>
        <v>60</v>
      </c>
      <c r="BG129" s="198" t="str">
        <f t="shared" si="190"/>
        <v>Admis(e)</v>
      </c>
    </row>
    <row r="130" spans="1:16383" s="23" customFormat="1" ht="22.5" customHeight="1">
      <c r="A130" s="25">
        <v>6</v>
      </c>
      <c r="B130" s="323" t="s">
        <v>60</v>
      </c>
      <c r="C130" s="234" t="s">
        <v>61</v>
      </c>
      <c r="D130" s="234" t="s">
        <v>62</v>
      </c>
      <c r="E130" s="234" t="s">
        <v>855</v>
      </c>
      <c r="F130" s="234" t="s">
        <v>140</v>
      </c>
      <c r="G130" s="200">
        <f>'Saisie '!H72</f>
        <v>10.333333333333334</v>
      </c>
      <c r="H130" s="169"/>
      <c r="I130" s="200">
        <f>'Saisie '!K72</f>
        <v>8.3333333333333339</v>
      </c>
      <c r="J130" s="169"/>
      <c r="K130" s="200">
        <f>'Saisie '!N72</f>
        <v>11</v>
      </c>
      <c r="L130" s="169">
        <f t="shared" si="155"/>
        <v>6</v>
      </c>
      <c r="M130" s="201">
        <f t="shared" si="156"/>
        <v>9.8888888888888893</v>
      </c>
      <c r="N130" s="170">
        <f t="shared" si="157"/>
        <v>6</v>
      </c>
      <c r="O130" s="24">
        <f>'Saisie '!P72</f>
        <v>10</v>
      </c>
      <c r="P130" s="171"/>
      <c r="Q130" s="24">
        <f>'Saisie '!R72</f>
        <v>10</v>
      </c>
      <c r="R130" s="169">
        <f t="shared" si="158"/>
        <v>3</v>
      </c>
      <c r="S130" s="201">
        <f t="shared" si="159"/>
        <v>10</v>
      </c>
      <c r="T130" s="170">
        <f t="shared" si="160"/>
        <v>6</v>
      </c>
      <c r="U130" s="200">
        <f>'Saisie '!T72</f>
        <v>12.5</v>
      </c>
      <c r="V130" s="169">
        <f t="shared" si="161"/>
        <v>3</v>
      </c>
      <c r="W130" s="201">
        <f t="shared" si="162"/>
        <v>12.5</v>
      </c>
      <c r="X130" s="169">
        <f t="shared" si="163"/>
        <v>3</v>
      </c>
      <c r="Y130" s="200">
        <f>'Saisie '!V72</f>
        <v>10.5</v>
      </c>
      <c r="Z130" s="169">
        <f t="shared" si="164"/>
        <v>3</v>
      </c>
      <c r="AA130" s="207">
        <f t="shared" si="165"/>
        <v>10.5</v>
      </c>
      <c r="AB130" s="169">
        <f t="shared" si="166"/>
        <v>3</v>
      </c>
      <c r="AC130" s="207">
        <f t="shared" si="167"/>
        <v>10.233333333333334</v>
      </c>
      <c r="AD130" s="196">
        <f t="shared" si="168"/>
        <v>30</v>
      </c>
      <c r="AE130" s="198" t="str">
        <f t="shared" si="169"/>
        <v>Admis(e)</v>
      </c>
      <c r="AF130" s="24">
        <f>'Saisie '!Z72</f>
        <v>12</v>
      </c>
      <c r="AG130" s="175">
        <f t="shared" si="170"/>
        <v>6</v>
      </c>
      <c r="AH130" s="24">
        <f>'Saisie '!AC72</f>
        <v>8.8333333333333339</v>
      </c>
      <c r="AI130" s="175">
        <f t="shared" si="171"/>
        <v>0</v>
      </c>
      <c r="AJ130" s="24">
        <f>'Saisie '!AF72</f>
        <v>9.5</v>
      </c>
      <c r="AK130" s="175">
        <f t="shared" si="172"/>
        <v>0</v>
      </c>
      <c r="AL130" s="201">
        <f t="shared" si="173"/>
        <v>10.111111111111112</v>
      </c>
      <c r="AM130" s="177">
        <f t="shared" si="174"/>
        <v>18</v>
      </c>
      <c r="AN130" s="24">
        <f>'Saisie '!AH72</f>
        <v>10</v>
      </c>
      <c r="AO130" s="191">
        <f t="shared" si="175"/>
        <v>3</v>
      </c>
      <c r="AP130" s="24">
        <f>'Saisie '!AJ72</f>
        <v>11</v>
      </c>
      <c r="AQ130" s="191">
        <f t="shared" si="176"/>
        <v>3</v>
      </c>
      <c r="AR130" s="201">
        <f t="shared" si="177"/>
        <v>10.5</v>
      </c>
      <c r="AS130" s="177">
        <f t="shared" si="178"/>
        <v>6</v>
      </c>
      <c r="AT130" s="200">
        <f>'Saisie '!AL72</f>
        <v>10</v>
      </c>
      <c r="AU130" s="176">
        <f t="shared" si="179"/>
        <v>3</v>
      </c>
      <c r="AV130" s="201">
        <f t="shared" si="180"/>
        <v>10</v>
      </c>
      <c r="AW130" s="176">
        <f t="shared" si="181"/>
        <v>3</v>
      </c>
      <c r="AX130" s="24">
        <f>'Saisie '!AN72</f>
        <v>10</v>
      </c>
      <c r="AY130" s="176">
        <f t="shared" si="182"/>
        <v>3</v>
      </c>
      <c r="AZ130" s="201">
        <f t="shared" si="183"/>
        <v>10</v>
      </c>
      <c r="BA130" s="254">
        <f t="shared" si="184"/>
        <v>3</v>
      </c>
      <c r="BB130" s="201">
        <f t="shared" si="185"/>
        <v>10.166666666666668</v>
      </c>
      <c r="BC130" s="196">
        <f t="shared" si="186"/>
        <v>30</v>
      </c>
      <c r="BD130" s="178">
        <f t="shared" si="187"/>
        <v>10.200000000000001</v>
      </c>
      <c r="BE130" s="198" t="str">
        <f t="shared" si="188"/>
        <v>Admis(e)</v>
      </c>
      <c r="BF130" s="192">
        <f t="shared" si="189"/>
        <v>60</v>
      </c>
      <c r="BG130" s="198" t="str">
        <f t="shared" si="190"/>
        <v>Admis(e)</v>
      </c>
    </row>
    <row r="131" spans="1:16383" s="23" customFormat="1" ht="22.5" customHeight="1">
      <c r="A131" s="25">
        <v>7</v>
      </c>
      <c r="B131" s="323" t="s">
        <v>583</v>
      </c>
      <c r="C131" s="234" t="s">
        <v>320</v>
      </c>
      <c r="D131" s="234" t="s">
        <v>584</v>
      </c>
      <c r="E131" s="234" t="s">
        <v>856</v>
      </c>
      <c r="F131" s="234" t="s">
        <v>857</v>
      </c>
      <c r="G131" s="200">
        <f>'Saisie '!H73</f>
        <v>12.666666666666666</v>
      </c>
      <c r="H131" s="169"/>
      <c r="I131" s="200">
        <f>'Saisie '!K73</f>
        <v>10.5</v>
      </c>
      <c r="J131" s="169"/>
      <c r="K131" s="200">
        <f>'Saisie '!N73</f>
        <v>10.666666666666666</v>
      </c>
      <c r="L131" s="169">
        <f t="shared" si="155"/>
        <v>6</v>
      </c>
      <c r="M131" s="201">
        <f t="shared" si="156"/>
        <v>11.277777777777777</v>
      </c>
      <c r="N131" s="170">
        <f t="shared" si="157"/>
        <v>18</v>
      </c>
      <c r="O131" s="24">
        <f>'Saisie '!P73</f>
        <v>10</v>
      </c>
      <c r="P131" s="171"/>
      <c r="Q131" s="24">
        <f>'Saisie '!R73</f>
        <v>10</v>
      </c>
      <c r="R131" s="169">
        <f t="shared" si="158"/>
        <v>3</v>
      </c>
      <c r="S131" s="201">
        <f t="shared" si="159"/>
        <v>10</v>
      </c>
      <c r="T131" s="170">
        <f t="shared" si="160"/>
        <v>6</v>
      </c>
      <c r="U131" s="200">
        <f>'Saisie '!T73</f>
        <v>11.5</v>
      </c>
      <c r="V131" s="169">
        <f t="shared" si="161"/>
        <v>3</v>
      </c>
      <c r="W131" s="201">
        <f t="shared" si="162"/>
        <v>11.5</v>
      </c>
      <c r="X131" s="169">
        <f t="shared" si="163"/>
        <v>3</v>
      </c>
      <c r="Y131" s="200">
        <f>'Saisie '!V73</f>
        <v>12</v>
      </c>
      <c r="Z131" s="169">
        <f t="shared" si="164"/>
        <v>3</v>
      </c>
      <c r="AA131" s="207">
        <f t="shared" si="165"/>
        <v>12</v>
      </c>
      <c r="AB131" s="169">
        <f t="shared" si="166"/>
        <v>3</v>
      </c>
      <c r="AC131" s="207">
        <f t="shared" si="167"/>
        <v>11.116666666666665</v>
      </c>
      <c r="AD131" s="196">
        <f t="shared" si="168"/>
        <v>30</v>
      </c>
      <c r="AE131" s="198" t="str">
        <f t="shared" si="169"/>
        <v>Admis(e)</v>
      </c>
      <c r="AF131" s="24">
        <f>'Saisie '!Z73</f>
        <v>8.5</v>
      </c>
      <c r="AG131" s="175">
        <f t="shared" si="170"/>
        <v>0</v>
      </c>
      <c r="AH131" s="24">
        <f>'Saisie '!AC73</f>
        <v>10.666666666666666</v>
      </c>
      <c r="AI131" s="175">
        <f t="shared" si="171"/>
        <v>6</v>
      </c>
      <c r="AJ131" s="24">
        <f>'Saisie '!AF73</f>
        <v>13.666666666666666</v>
      </c>
      <c r="AK131" s="175">
        <f t="shared" si="172"/>
        <v>6</v>
      </c>
      <c r="AL131" s="201">
        <f t="shared" si="173"/>
        <v>10.944444444444443</v>
      </c>
      <c r="AM131" s="177">
        <f t="shared" si="174"/>
        <v>18</v>
      </c>
      <c r="AN131" s="24">
        <f>'Saisie '!AH73</f>
        <v>11.5</v>
      </c>
      <c r="AO131" s="191">
        <f t="shared" si="175"/>
        <v>3</v>
      </c>
      <c r="AP131" s="24">
        <f>'Saisie '!AJ73</f>
        <v>12</v>
      </c>
      <c r="AQ131" s="191">
        <f t="shared" si="176"/>
        <v>3</v>
      </c>
      <c r="AR131" s="201">
        <f t="shared" si="177"/>
        <v>11.75</v>
      </c>
      <c r="AS131" s="177">
        <f t="shared" si="178"/>
        <v>6</v>
      </c>
      <c r="AT131" s="200">
        <f>'Saisie '!AL73</f>
        <v>12</v>
      </c>
      <c r="AU131" s="176">
        <f t="shared" si="179"/>
        <v>3</v>
      </c>
      <c r="AV131" s="201">
        <f t="shared" si="180"/>
        <v>12</v>
      </c>
      <c r="AW131" s="176">
        <f t="shared" si="181"/>
        <v>3</v>
      </c>
      <c r="AX131" s="24">
        <f>'Saisie '!AN73</f>
        <v>6.5</v>
      </c>
      <c r="AY131" s="176">
        <f t="shared" si="182"/>
        <v>0</v>
      </c>
      <c r="AZ131" s="201">
        <f t="shared" si="183"/>
        <v>6.5</v>
      </c>
      <c r="BA131" s="254">
        <f t="shared" si="184"/>
        <v>0</v>
      </c>
      <c r="BB131" s="201">
        <f t="shared" si="185"/>
        <v>10.766666666666666</v>
      </c>
      <c r="BC131" s="196">
        <f t="shared" si="186"/>
        <v>30</v>
      </c>
      <c r="BD131" s="178">
        <f t="shared" si="187"/>
        <v>10.941666666666666</v>
      </c>
      <c r="BE131" s="198" t="str">
        <f t="shared" si="188"/>
        <v>Admis(e)</v>
      </c>
      <c r="BF131" s="192">
        <f t="shared" si="189"/>
        <v>60</v>
      </c>
      <c r="BG131" s="198" t="str">
        <f t="shared" si="190"/>
        <v>Admis(e)</v>
      </c>
    </row>
    <row r="132" spans="1:16383" s="23" customFormat="1" ht="22.5" customHeight="1">
      <c r="A132" s="25">
        <v>8</v>
      </c>
      <c r="B132" s="323" t="s">
        <v>585</v>
      </c>
      <c r="C132" s="234" t="s">
        <v>586</v>
      </c>
      <c r="D132" s="234" t="s">
        <v>276</v>
      </c>
      <c r="E132" s="234" t="s">
        <v>858</v>
      </c>
      <c r="F132" s="234" t="s">
        <v>119</v>
      </c>
      <c r="G132" s="200">
        <f>'Saisie '!H74</f>
        <v>11.666666666666666</v>
      </c>
      <c r="H132" s="169"/>
      <c r="I132" s="200">
        <f>'Saisie '!K74</f>
        <v>10.166666666666666</v>
      </c>
      <c r="J132" s="169"/>
      <c r="K132" s="200">
        <f>'Saisie '!N74</f>
        <v>9.8333333333333339</v>
      </c>
      <c r="L132" s="169">
        <f t="shared" si="155"/>
        <v>0</v>
      </c>
      <c r="M132" s="201">
        <f t="shared" si="156"/>
        <v>10.555555555555555</v>
      </c>
      <c r="N132" s="170">
        <f t="shared" si="157"/>
        <v>18</v>
      </c>
      <c r="O132" s="24">
        <f>'Saisie '!P74</f>
        <v>12</v>
      </c>
      <c r="P132" s="171"/>
      <c r="Q132" s="24">
        <f>'Saisie '!R74</f>
        <v>10</v>
      </c>
      <c r="R132" s="169">
        <f t="shared" si="158"/>
        <v>3</v>
      </c>
      <c r="S132" s="201">
        <f t="shared" si="159"/>
        <v>11</v>
      </c>
      <c r="T132" s="170">
        <f t="shared" si="160"/>
        <v>6</v>
      </c>
      <c r="U132" s="200">
        <f>'Saisie '!T74</f>
        <v>15.5</v>
      </c>
      <c r="V132" s="169">
        <f t="shared" si="161"/>
        <v>3</v>
      </c>
      <c r="W132" s="201">
        <f t="shared" si="162"/>
        <v>15.5</v>
      </c>
      <c r="X132" s="169">
        <f t="shared" si="163"/>
        <v>3</v>
      </c>
      <c r="Y132" s="200">
        <f>'Saisie '!V74</f>
        <v>12</v>
      </c>
      <c r="Z132" s="169">
        <f t="shared" si="164"/>
        <v>3</v>
      </c>
      <c r="AA132" s="207">
        <f t="shared" si="165"/>
        <v>12</v>
      </c>
      <c r="AB132" s="169">
        <f t="shared" si="166"/>
        <v>3</v>
      </c>
      <c r="AC132" s="207">
        <f t="shared" si="167"/>
        <v>11.283333333333333</v>
      </c>
      <c r="AD132" s="196">
        <f t="shared" si="168"/>
        <v>30</v>
      </c>
      <c r="AE132" s="198" t="str">
        <f t="shared" si="169"/>
        <v>Admis(e)</v>
      </c>
      <c r="AF132" s="24">
        <f>'Saisie '!Z74</f>
        <v>11.333333333333334</v>
      </c>
      <c r="AG132" s="175">
        <f t="shared" si="170"/>
        <v>6</v>
      </c>
      <c r="AH132" s="24">
        <f>'Saisie '!AC74</f>
        <v>12.5</v>
      </c>
      <c r="AI132" s="175">
        <f t="shared" si="171"/>
        <v>6</v>
      </c>
      <c r="AJ132" s="24">
        <f>'Saisie '!AF74</f>
        <v>10.166666666666666</v>
      </c>
      <c r="AK132" s="175">
        <f t="shared" si="172"/>
        <v>6</v>
      </c>
      <c r="AL132" s="201">
        <f t="shared" si="173"/>
        <v>11.333333333333334</v>
      </c>
      <c r="AM132" s="177">
        <f t="shared" si="174"/>
        <v>18</v>
      </c>
      <c r="AN132" s="24">
        <f>'Saisie '!AH74</f>
        <v>7</v>
      </c>
      <c r="AO132" s="191">
        <f t="shared" si="175"/>
        <v>0</v>
      </c>
      <c r="AP132" s="24">
        <f>'Saisie '!AJ74</f>
        <v>5</v>
      </c>
      <c r="AQ132" s="191">
        <f t="shared" si="176"/>
        <v>0</v>
      </c>
      <c r="AR132" s="201">
        <f t="shared" si="177"/>
        <v>6</v>
      </c>
      <c r="AS132" s="177">
        <f t="shared" si="178"/>
        <v>0</v>
      </c>
      <c r="AT132" s="200">
        <f>'Saisie '!AL74</f>
        <v>10</v>
      </c>
      <c r="AU132" s="176">
        <f t="shared" si="179"/>
        <v>3</v>
      </c>
      <c r="AV132" s="201">
        <f t="shared" si="180"/>
        <v>10</v>
      </c>
      <c r="AW132" s="176">
        <f t="shared" si="181"/>
        <v>3</v>
      </c>
      <c r="AX132" s="24">
        <f>'Saisie '!AN74</f>
        <v>12.5</v>
      </c>
      <c r="AY132" s="176">
        <f t="shared" si="182"/>
        <v>3</v>
      </c>
      <c r="AZ132" s="201">
        <f t="shared" si="183"/>
        <v>12.5</v>
      </c>
      <c r="BA132" s="254">
        <f t="shared" si="184"/>
        <v>3</v>
      </c>
      <c r="BB132" s="201">
        <f t="shared" si="185"/>
        <v>10.25</v>
      </c>
      <c r="BC132" s="196">
        <f t="shared" si="186"/>
        <v>30</v>
      </c>
      <c r="BD132" s="178">
        <f t="shared" si="187"/>
        <v>10.766666666666666</v>
      </c>
      <c r="BE132" s="198" t="str">
        <f t="shared" si="188"/>
        <v>Admis(e)</v>
      </c>
      <c r="BF132" s="192">
        <f t="shared" si="189"/>
        <v>60</v>
      </c>
      <c r="BG132" s="198" t="str">
        <f t="shared" si="190"/>
        <v>Admis(e)</v>
      </c>
    </row>
    <row r="133" spans="1:16383" s="23" customFormat="1" ht="22.5" customHeight="1">
      <c r="A133" s="25">
        <v>18</v>
      </c>
      <c r="B133" s="323" t="s">
        <v>328</v>
      </c>
      <c r="C133" s="234" t="s">
        <v>67</v>
      </c>
      <c r="D133" s="234" t="s">
        <v>329</v>
      </c>
      <c r="E133" s="234" t="s">
        <v>869</v>
      </c>
      <c r="F133" s="234" t="s">
        <v>120</v>
      </c>
      <c r="G133" s="200">
        <f>'Saisie '!H75</f>
        <v>11.5</v>
      </c>
      <c r="H133" s="169"/>
      <c r="I133" s="200">
        <f>'Saisie '!K75</f>
        <v>9</v>
      </c>
      <c r="J133" s="169"/>
      <c r="K133" s="200">
        <f>'Saisie '!N75</f>
        <v>10.5</v>
      </c>
      <c r="L133" s="169">
        <f t="shared" si="155"/>
        <v>6</v>
      </c>
      <c r="M133" s="201">
        <f t="shared" si="156"/>
        <v>10.333333333333334</v>
      </c>
      <c r="N133" s="170">
        <f t="shared" si="157"/>
        <v>18</v>
      </c>
      <c r="O133" s="24">
        <f>'Saisie '!P75</f>
        <v>8.5</v>
      </c>
      <c r="P133" s="171"/>
      <c r="Q133" s="24">
        <f>'Saisie '!R75</f>
        <v>12.5</v>
      </c>
      <c r="R133" s="169">
        <f t="shared" si="158"/>
        <v>3</v>
      </c>
      <c r="S133" s="201">
        <f t="shared" si="159"/>
        <v>10.5</v>
      </c>
      <c r="T133" s="170">
        <f t="shared" si="160"/>
        <v>6</v>
      </c>
      <c r="U133" s="200">
        <f>'Saisie '!T75</f>
        <v>10.5</v>
      </c>
      <c r="V133" s="169">
        <f t="shared" si="161"/>
        <v>3</v>
      </c>
      <c r="W133" s="201">
        <f t="shared" si="162"/>
        <v>10.5</v>
      </c>
      <c r="X133" s="169">
        <f t="shared" si="163"/>
        <v>3</v>
      </c>
      <c r="Y133" s="200">
        <f>'Saisie '!V75</f>
        <v>10</v>
      </c>
      <c r="Z133" s="169">
        <f t="shared" si="164"/>
        <v>3</v>
      </c>
      <c r="AA133" s="207">
        <f t="shared" si="165"/>
        <v>10</v>
      </c>
      <c r="AB133" s="169">
        <f t="shared" si="166"/>
        <v>3</v>
      </c>
      <c r="AC133" s="207">
        <f t="shared" si="167"/>
        <v>10.35</v>
      </c>
      <c r="AD133" s="196">
        <f t="shared" si="168"/>
        <v>30</v>
      </c>
      <c r="AE133" s="198" t="str">
        <f t="shared" si="169"/>
        <v>Admis(e)</v>
      </c>
      <c r="AF133" s="24">
        <f>'Saisie '!Z75</f>
        <v>7.666666666666667</v>
      </c>
      <c r="AG133" s="175">
        <f t="shared" si="170"/>
        <v>0</v>
      </c>
      <c r="AH133" s="24">
        <f>'Saisie '!AC75</f>
        <v>10.67</v>
      </c>
      <c r="AI133" s="175">
        <f t="shared" si="171"/>
        <v>6</v>
      </c>
      <c r="AJ133" s="24">
        <f>'Saisie '!AF75</f>
        <v>10.33</v>
      </c>
      <c r="AK133" s="175">
        <f t="shared" si="172"/>
        <v>6</v>
      </c>
      <c r="AL133" s="201">
        <f t="shared" si="173"/>
        <v>9.5555555555555554</v>
      </c>
      <c r="AM133" s="177">
        <f t="shared" si="174"/>
        <v>12</v>
      </c>
      <c r="AN133" s="24">
        <f>'Saisie '!AH75</f>
        <v>10</v>
      </c>
      <c r="AO133" s="191">
        <f t="shared" si="175"/>
        <v>3</v>
      </c>
      <c r="AP133" s="24">
        <f>'Saisie '!AJ75</f>
        <v>10.5</v>
      </c>
      <c r="AQ133" s="191">
        <f t="shared" si="176"/>
        <v>3</v>
      </c>
      <c r="AR133" s="201">
        <f t="shared" si="177"/>
        <v>10.25</v>
      </c>
      <c r="AS133" s="177">
        <f t="shared" si="178"/>
        <v>6</v>
      </c>
      <c r="AT133" s="200">
        <f>'Saisie '!AL75</f>
        <v>14</v>
      </c>
      <c r="AU133" s="176">
        <f t="shared" si="179"/>
        <v>3</v>
      </c>
      <c r="AV133" s="201">
        <f t="shared" si="180"/>
        <v>14</v>
      </c>
      <c r="AW133" s="176">
        <f t="shared" si="181"/>
        <v>3</v>
      </c>
      <c r="AX133" s="24">
        <f>'Saisie '!AN75</f>
        <v>12.5</v>
      </c>
      <c r="AY133" s="176">
        <f t="shared" si="182"/>
        <v>3</v>
      </c>
      <c r="AZ133" s="201">
        <f t="shared" si="183"/>
        <v>12.5</v>
      </c>
      <c r="BA133" s="254">
        <f t="shared" si="184"/>
        <v>3</v>
      </c>
      <c r="BB133" s="201">
        <f t="shared" si="185"/>
        <v>10.433333333333334</v>
      </c>
      <c r="BC133" s="196">
        <f t="shared" si="186"/>
        <v>30</v>
      </c>
      <c r="BD133" s="178">
        <f t="shared" si="187"/>
        <v>10.391666666666666</v>
      </c>
      <c r="BE133" s="198" t="str">
        <f t="shared" si="188"/>
        <v>Admis(e)</v>
      </c>
      <c r="BF133" s="192">
        <f t="shared" si="189"/>
        <v>60</v>
      </c>
      <c r="BG133" s="198" t="str">
        <f t="shared" si="190"/>
        <v>Admis(e)</v>
      </c>
    </row>
    <row r="134" spans="1:16383" s="23" customFormat="1" ht="22.5" customHeight="1">
      <c r="A134" s="25">
        <v>20</v>
      </c>
      <c r="B134" s="323" t="s">
        <v>330</v>
      </c>
      <c r="C134" s="234" t="s">
        <v>331</v>
      </c>
      <c r="D134" s="234" t="s">
        <v>332</v>
      </c>
      <c r="E134" s="234" t="s">
        <v>871</v>
      </c>
      <c r="F134" s="234" t="s">
        <v>119</v>
      </c>
      <c r="G134" s="200">
        <f>'Saisie '!H76</f>
        <v>10.67</v>
      </c>
      <c r="H134" s="169"/>
      <c r="I134" s="200">
        <f>'Saisie '!K76</f>
        <v>4.5</v>
      </c>
      <c r="J134" s="169"/>
      <c r="K134" s="200">
        <f>'Saisie '!N76</f>
        <v>10.33</v>
      </c>
      <c r="L134" s="169">
        <f t="shared" si="155"/>
        <v>6</v>
      </c>
      <c r="M134" s="201">
        <f t="shared" si="156"/>
        <v>8.5</v>
      </c>
      <c r="N134" s="170">
        <f t="shared" si="157"/>
        <v>6</v>
      </c>
      <c r="O134" s="24">
        <f>'Saisie '!P76</f>
        <v>10</v>
      </c>
      <c r="P134" s="171"/>
      <c r="Q134" s="24">
        <f>'Saisie '!R76</f>
        <v>10.5</v>
      </c>
      <c r="R134" s="169">
        <f t="shared" si="158"/>
        <v>3</v>
      </c>
      <c r="S134" s="201">
        <f t="shared" si="159"/>
        <v>10.25</v>
      </c>
      <c r="T134" s="170">
        <f t="shared" si="160"/>
        <v>6</v>
      </c>
      <c r="U134" s="200">
        <f>'Saisie '!T76</f>
        <v>12</v>
      </c>
      <c r="V134" s="169">
        <f t="shared" si="161"/>
        <v>3</v>
      </c>
      <c r="W134" s="201">
        <f t="shared" si="162"/>
        <v>12</v>
      </c>
      <c r="X134" s="169">
        <f t="shared" si="163"/>
        <v>3</v>
      </c>
      <c r="Y134" s="200">
        <f>'Saisie '!V76</f>
        <v>2.5</v>
      </c>
      <c r="Z134" s="169">
        <f t="shared" si="164"/>
        <v>0</v>
      </c>
      <c r="AA134" s="207">
        <f t="shared" si="165"/>
        <v>2.5</v>
      </c>
      <c r="AB134" s="169">
        <f t="shared" si="166"/>
        <v>0</v>
      </c>
      <c r="AC134" s="207">
        <f t="shared" si="167"/>
        <v>8.6</v>
      </c>
      <c r="AD134" s="196">
        <f t="shared" si="168"/>
        <v>15</v>
      </c>
      <c r="AE134" s="198" t="str">
        <f t="shared" si="169"/>
        <v>Rattrapage</v>
      </c>
      <c r="AF134" s="24">
        <f>'Saisie '!Z76</f>
        <v>10</v>
      </c>
      <c r="AG134" s="175">
        <f t="shared" si="170"/>
        <v>6</v>
      </c>
      <c r="AH134" s="24">
        <f>'Saisie '!AC76</f>
        <v>12.5</v>
      </c>
      <c r="AI134" s="175">
        <f t="shared" si="171"/>
        <v>6</v>
      </c>
      <c r="AJ134" s="24">
        <f>'Saisie '!AF76</f>
        <v>8.17</v>
      </c>
      <c r="AK134" s="175">
        <f t="shared" si="172"/>
        <v>0</v>
      </c>
      <c r="AL134" s="201">
        <f t="shared" si="173"/>
        <v>10.223333333333334</v>
      </c>
      <c r="AM134" s="177">
        <f t="shared" si="174"/>
        <v>18</v>
      </c>
      <c r="AN134" s="24">
        <f>'Saisie '!AH76</f>
        <v>12.5</v>
      </c>
      <c r="AO134" s="191">
        <f t="shared" si="175"/>
        <v>3</v>
      </c>
      <c r="AP134" s="24">
        <f>'Saisie '!AJ76</f>
        <v>13</v>
      </c>
      <c r="AQ134" s="191">
        <f t="shared" si="176"/>
        <v>3</v>
      </c>
      <c r="AR134" s="201">
        <f t="shared" si="177"/>
        <v>12.75</v>
      </c>
      <c r="AS134" s="177">
        <f t="shared" si="178"/>
        <v>6</v>
      </c>
      <c r="AT134" s="200">
        <f>'Saisie '!AL76</f>
        <v>11.5</v>
      </c>
      <c r="AU134" s="176">
        <f t="shared" si="179"/>
        <v>3</v>
      </c>
      <c r="AV134" s="201">
        <f t="shared" si="180"/>
        <v>11.5</v>
      </c>
      <c r="AW134" s="176">
        <f t="shared" si="181"/>
        <v>3</v>
      </c>
      <c r="AX134" s="24">
        <f>'Saisie '!AN76</f>
        <v>9</v>
      </c>
      <c r="AY134" s="176">
        <f t="shared" si="182"/>
        <v>0</v>
      </c>
      <c r="AZ134" s="201">
        <f t="shared" si="183"/>
        <v>9</v>
      </c>
      <c r="BA134" s="254">
        <f t="shared" si="184"/>
        <v>0</v>
      </c>
      <c r="BB134" s="201">
        <f t="shared" si="185"/>
        <v>10.734</v>
      </c>
      <c r="BC134" s="196">
        <f t="shared" si="186"/>
        <v>30</v>
      </c>
      <c r="BD134" s="178">
        <f t="shared" si="187"/>
        <v>9.6669999999999998</v>
      </c>
      <c r="BE134" s="198" t="str">
        <f t="shared" si="188"/>
        <v>Admis(e)</v>
      </c>
      <c r="BF134" s="192">
        <f t="shared" si="189"/>
        <v>45</v>
      </c>
      <c r="BG134" s="198" t="str">
        <f t="shared" si="190"/>
        <v>Ajourné( e)</v>
      </c>
    </row>
    <row r="135" spans="1:16383" s="23" customFormat="1" ht="22.5" customHeight="1">
      <c r="A135" s="25">
        <v>21</v>
      </c>
      <c r="B135" s="323" t="s">
        <v>605</v>
      </c>
      <c r="C135" s="234" t="s">
        <v>331</v>
      </c>
      <c r="D135" s="234" t="s">
        <v>606</v>
      </c>
      <c r="E135" s="234" t="s">
        <v>872</v>
      </c>
      <c r="F135" s="234" t="s">
        <v>118</v>
      </c>
      <c r="G135" s="200">
        <f>'Saisie '!H77</f>
        <v>13.5</v>
      </c>
      <c r="H135" s="169"/>
      <c r="I135" s="200">
        <f>'Saisie '!K77</f>
        <v>3</v>
      </c>
      <c r="J135" s="169"/>
      <c r="K135" s="200">
        <f>'Saisie '!N77</f>
        <v>13.333333333333334</v>
      </c>
      <c r="L135" s="169">
        <f t="shared" si="155"/>
        <v>6</v>
      </c>
      <c r="M135" s="201">
        <f t="shared" si="156"/>
        <v>9.9444444444444446</v>
      </c>
      <c r="N135" s="170">
        <f t="shared" si="157"/>
        <v>6</v>
      </c>
      <c r="O135" s="24">
        <f>'Saisie '!P77</f>
        <v>11.5</v>
      </c>
      <c r="P135" s="171"/>
      <c r="Q135" s="24">
        <f>'Saisie '!R77</f>
        <v>10</v>
      </c>
      <c r="R135" s="169">
        <f t="shared" si="158"/>
        <v>3</v>
      </c>
      <c r="S135" s="201">
        <f t="shared" si="159"/>
        <v>10.75</v>
      </c>
      <c r="T135" s="170">
        <f t="shared" si="160"/>
        <v>6</v>
      </c>
      <c r="U135" s="200">
        <f>'Saisie '!T77</f>
        <v>15</v>
      </c>
      <c r="V135" s="169">
        <f t="shared" si="161"/>
        <v>3</v>
      </c>
      <c r="W135" s="201">
        <f t="shared" si="162"/>
        <v>15</v>
      </c>
      <c r="X135" s="169">
        <f t="shared" si="163"/>
        <v>3</v>
      </c>
      <c r="Y135" s="200">
        <f>'Saisie '!V77</f>
        <v>9</v>
      </c>
      <c r="Z135" s="169">
        <f t="shared" si="164"/>
        <v>0</v>
      </c>
      <c r="AA135" s="207">
        <f t="shared" si="165"/>
        <v>9</v>
      </c>
      <c r="AB135" s="169">
        <f t="shared" si="166"/>
        <v>0</v>
      </c>
      <c r="AC135" s="207">
        <f t="shared" si="167"/>
        <v>10.516666666666667</v>
      </c>
      <c r="AD135" s="196">
        <f t="shared" si="168"/>
        <v>30</v>
      </c>
      <c r="AE135" s="198" t="str">
        <f t="shared" si="169"/>
        <v>Admis(e)</v>
      </c>
      <c r="AF135" s="24">
        <f>'Saisie '!Z77</f>
        <v>7</v>
      </c>
      <c r="AG135" s="175">
        <f t="shared" si="170"/>
        <v>0</v>
      </c>
      <c r="AH135" s="24">
        <f>'Saisie '!AC77</f>
        <v>10.166666666666666</v>
      </c>
      <c r="AI135" s="175">
        <f t="shared" si="171"/>
        <v>6</v>
      </c>
      <c r="AJ135" s="24">
        <f>'Saisie '!AF77</f>
        <v>10.666666666666666</v>
      </c>
      <c r="AK135" s="175">
        <f t="shared" si="172"/>
        <v>6</v>
      </c>
      <c r="AL135" s="201">
        <f t="shared" si="173"/>
        <v>9.2777777777777768</v>
      </c>
      <c r="AM135" s="177">
        <f t="shared" si="174"/>
        <v>12</v>
      </c>
      <c r="AN135" s="24">
        <f>'Saisie '!AH77</f>
        <v>13</v>
      </c>
      <c r="AO135" s="191">
        <f t="shared" si="175"/>
        <v>3</v>
      </c>
      <c r="AP135" s="24">
        <f>'Saisie '!AJ77</f>
        <v>11</v>
      </c>
      <c r="AQ135" s="191">
        <f t="shared" si="176"/>
        <v>3</v>
      </c>
      <c r="AR135" s="201">
        <f t="shared" si="177"/>
        <v>12</v>
      </c>
      <c r="AS135" s="177">
        <f t="shared" si="178"/>
        <v>6</v>
      </c>
      <c r="AT135" s="200">
        <f>'Saisie '!AL77</f>
        <v>11</v>
      </c>
      <c r="AU135" s="176">
        <f t="shared" si="179"/>
        <v>3</v>
      </c>
      <c r="AV135" s="201">
        <f t="shared" si="180"/>
        <v>11</v>
      </c>
      <c r="AW135" s="176">
        <f t="shared" si="181"/>
        <v>3</v>
      </c>
      <c r="AX135" s="24">
        <f>'Saisie '!AN77</f>
        <v>10.5</v>
      </c>
      <c r="AY135" s="176">
        <f t="shared" si="182"/>
        <v>3</v>
      </c>
      <c r="AZ135" s="201">
        <f t="shared" si="183"/>
        <v>10.5</v>
      </c>
      <c r="BA135" s="254">
        <f t="shared" si="184"/>
        <v>3</v>
      </c>
      <c r="BB135" s="201">
        <f t="shared" si="185"/>
        <v>10.116666666666665</v>
      </c>
      <c r="BC135" s="196">
        <f t="shared" si="186"/>
        <v>30</v>
      </c>
      <c r="BD135" s="178">
        <f t="shared" si="187"/>
        <v>10.316666666666666</v>
      </c>
      <c r="BE135" s="198" t="str">
        <f t="shared" si="188"/>
        <v>Admis(e)</v>
      </c>
      <c r="BF135" s="192">
        <f t="shared" si="189"/>
        <v>60</v>
      </c>
      <c r="BG135" s="198" t="str">
        <f t="shared" si="190"/>
        <v>Admis(e)</v>
      </c>
    </row>
    <row r="136" spans="1:16383" s="23" customFormat="1" ht="22.5" customHeight="1">
      <c r="A136" s="25">
        <v>23</v>
      </c>
      <c r="B136" s="323" t="s">
        <v>609</v>
      </c>
      <c r="C136" s="234" t="s">
        <v>610</v>
      </c>
      <c r="D136" s="234" t="s">
        <v>611</v>
      </c>
      <c r="E136" s="234" t="s">
        <v>875</v>
      </c>
      <c r="F136" s="234" t="s">
        <v>876</v>
      </c>
      <c r="G136" s="200">
        <f>'Saisie '!H78</f>
        <v>13.666666666666666</v>
      </c>
      <c r="H136" s="169"/>
      <c r="I136" s="200">
        <f>'Saisie '!K78</f>
        <v>7</v>
      </c>
      <c r="J136" s="169"/>
      <c r="K136" s="200">
        <f>'Saisie '!N78</f>
        <v>15.333333333333334</v>
      </c>
      <c r="L136" s="169">
        <f t="shared" si="155"/>
        <v>6</v>
      </c>
      <c r="M136" s="201">
        <f t="shared" si="156"/>
        <v>12</v>
      </c>
      <c r="N136" s="170">
        <f t="shared" si="157"/>
        <v>18</v>
      </c>
      <c r="O136" s="24">
        <f>'Saisie '!P78</f>
        <v>10</v>
      </c>
      <c r="P136" s="171"/>
      <c r="Q136" s="24">
        <f>'Saisie '!R78</f>
        <v>10.5</v>
      </c>
      <c r="R136" s="169">
        <f t="shared" si="158"/>
        <v>3</v>
      </c>
      <c r="S136" s="201">
        <f t="shared" si="159"/>
        <v>10.25</v>
      </c>
      <c r="T136" s="170">
        <f t="shared" si="160"/>
        <v>6</v>
      </c>
      <c r="U136" s="200">
        <f>'Saisie '!T78</f>
        <v>13</v>
      </c>
      <c r="V136" s="169">
        <f t="shared" si="161"/>
        <v>3</v>
      </c>
      <c r="W136" s="201">
        <f t="shared" si="162"/>
        <v>13</v>
      </c>
      <c r="X136" s="169">
        <f t="shared" si="163"/>
        <v>3</v>
      </c>
      <c r="Y136" s="200">
        <f>'Saisie '!V78</f>
        <v>16</v>
      </c>
      <c r="Z136" s="169">
        <f t="shared" si="164"/>
        <v>3</v>
      </c>
      <c r="AA136" s="207">
        <f t="shared" si="165"/>
        <v>16</v>
      </c>
      <c r="AB136" s="169">
        <f t="shared" si="166"/>
        <v>3</v>
      </c>
      <c r="AC136" s="207">
        <f t="shared" si="167"/>
        <v>12.15</v>
      </c>
      <c r="AD136" s="196">
        <f t="shared" si="168"/>
        <v>30</v>
      </c>
      <c r="AE136" s="198" t="str">
        <f t="shared" si="169"/>
        <v>Admis(e)</v>
      </c>
      <c r="AF136" s="24">
        <f>'Saisie '!Z78</f>
        <v>7.333333333333333</v>
      </c>
      <c r="AG136" s="175">
        <f t="shared" si="170"/>
        <v>0</v>
      </c>
      <c r="AH136" s="24">
        <f>'Saisie '!AC78</f>
        <v>9</v>
      </c>
      <c r="AI136" s="175">
        <f t="shared" si="171"/>
        <v>0</v>
      </c>
      <c r="AJ136" s="24">
        <f>'Saisie '!AF78</f>
        <v>9.8333333333333339</v>
      </c>
      <c r="AK136" s="175">
        <f t="shared" si="172"/>
        <v>0</v>
      </c>
      <c r="AL136" s="201">
        <f t="shared" si="173"/>
        <v>8.7222222222222214</v>
      </c>
      <c r="AM136" s="177">
        <f t="shared" si="174"/>
        <v>0</v>
      </c>
      <c r="AN136" s="24">
        <f>'Saisie '!AH78</f>
        <v>10</v>
      </c>
      <c r="AO136" s="191">
        <f t="shared" si="175"/>
        <v>3</v>
      </c>
      <c r="AP136" s="24">
        <f>'Saisie '!AJ78</f>
        <v>9</v>
      </c>
      <c r="AQ136" s="191">
        <f t="shared" si="176"/>
        <v>0</v>
      </c>
      <c r="AR136" s="201">
        <f t="shared" si="177"/>
        <v>9.5</v>
      </c>
      <c r="AS136" s="177">
        <f t="shared" si="178"/>
        <v>3</v>
      </c>
      <c r="AT136" s="200">
        <f>'Saisie '!AL78</f>
        <v>10</v>
      </c>
      <c r="AU136" s="176">
        <f t="shared" si="179"/>
        <v>3</v>
      </c>
      <c r="AV136" s="201">
        <f t="shared" si="180"/>
        <v>10</v>
      </c>
      <c r="AW136" s="176">
        <f t="shared" si="181"/>
        <v>3</v>
      </c>
      <c r="AX136" s="24">
        <f>'Saisie '!AN78</f>
        <v>10</v>
      </c>
      <c r="AY136" s="176">
        <f t="shared" si="182"/>
        <v>3</v>
      </c>
      <c r="AZ136" s="201">
        <f t="shared" si="183"/>
        <v>10</v>
      </c>
      <c r="BA136" s="254">
        <f t="shared" si="184"/>
        <v>3</v>
      </c>
      <c r="BB136" s="201">
        <f t="shared" si="185"/>
        <v>9.1333333333333329</v>
      </c>
      <c r="BC136" s="196">
        <f t="shared" si="186"/>
        <v>9</v>
      </c>
      <c r="BD136" s="178">
        <f t="shared" si="187"/>
        <v>10.641666666666666</v>
      </c>
      <c r="BE136" s="198" t="str">
        <f t="shared" si="188"/>
        <v>Rattrapage</v>
      </c>
      <c r="BF136" s="192">
        <f t="shared" si="189"/>
        <v>39</v>
      </c>
      <c r="BG136" s="198" t="str">
        <f t="shared" si="190"/>
        <v>Ajourné( e)</v>
      </c>
    </row>
    <row r="137" spans="1:16383" s="167" customFormat="1" ht="15" customHeight="1">
      <c r="A137" s="164"/>
      <c r="B137" s="237"/>
      <c r="C137" s="237"/>
      <c r="D137" s="237"/>
      <c r="E137" s="161"/>
      <c r="F137" s="161"/>
      <c r="G137" s="160"/>
      <c r="H137" s="161"/>
      <c r="I137" s="160"/>
      <c r="J137" s="161"/>
      <c r="K137" s="160"/>
      <c r="L137" s="161"/>
      <c r="M137" s="160"/>
      <c r="N137" s="161"/>
      <c r="O137" s="160"/>
      <c r="P137" s="161"/>
      <c r="Q137" s="160"/>
      <c r="R137" s="161"/>
      <c r="S137" s="160"/>
      <c r="T137" s="161"/>
      <c r="U137" s="160"/>
      <c r="V137" s="161"/>
      <c r="W137" s="160"/>
      <c r="X137" s="161"/>
      <c r="Y137" s="160"/>
      <c r="Z137" s="161"/>
      <c r="AA137" s="160"/>
      <c r="AB137" s="161"/>
      <c r="AC137" s="162"/>
      <c r="AD137" s="161"/>
      <c r="AE137" s="237"/>
      <c r="AF137" s="166"/>
      <c r="AG137" s="166"/>
      <c r="AH137" s="166"/>
      <c r="AI137" s="166"/>
      <c r="AJ137" s="166"/>
      <c r="AK137" s="166"/>
      <c r="AL137" s="166"/>
      <c r="AM137" s="166"/>
      <c r="AN137" s="166"/>
      <c r="AO137" s="166"/>
      <c r="AP137" s="166"/>
      <c r="AQ137" s="166"/>
      <c r="AR137" s="166"/>
      <c r="AS137" s="166"/>
      <c r="AT137" s="214"/>
      <c r="AU137" s="166"/>
      <c r="AV137" s="166"/>
      <c r="AW137" s="166"/>
      <c r="AX137" s="166"/>
      <c r="AY137" s="166"/>
      <c r="AZ137" s="166"/>
      <c r="BA137" s="166"/>
      <c r="BB137" s="166"/>
      <c r="BC137" s="165"/>
      <c r="BD137" s="166"/>
      <c r="BE137" s="166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  <c r="HL137" s="23"/>
      <c r="HM137" s="23"/>
      <c r="HN137" s="23"/>
      <c r="HO137" s="23"/>
      <c r="HP137" s="23"/>
      <c r="HQ137" s="23"/>
      <c r="HR137" s="23"/>
      <c r="HS137" s="23"/>
      <c r="HT137" s="23"/>
      <c r="HU137" s="23"/>
      <c r="HV137" s="23"/>
      <c r="HW137" s="23"/>
      <c r="HX137" s="23"/>
      <c r="HY137" s="23"/>
      <c r="HZ137" s="23"/>
      <c r="IA137" s="23"/>
      <c r="IB137" s="23"/>
      <c r="IC137" s="23"/>
      <c r="ID137" s="23"/>
      <c r="IE137" s="23"/>
      <c r="IF137" s="23"/>
      <c r="IG137" s="23"/>
      <c r="IH137" s="23"/>
      <c r="II137" s="23"/>
      <c r="IJ137" s="23"/>
      <c r="IK137" s="23"/>
      <c r="IL137" s="23"/>
      <c r="IM137" s="23"/>
      <c r="IN137" s="23"/>
      <c r="IO137" s="23"/>
      <c r="IP137" s="23"/>
      <c r="IQ137" s="23"/>
      <c r="IR137" s="23"/>
      <c r="IS137" s="23"/>
      <c r="IT137" s="23"/>
      <c r="IU137" s="23"/>
      <c r="IV137" s="23"/>
      <c r="IW137" s="23"/>
      <c r="IX137" s="23"/>
      <c r="IY137" s="23"/>
      <c r="IZ137" s="23"/>
      <c r="JA137" s="23"/>
      <c r="JB137" s="23"/>
      <c r="JC137" s="23"/>
      <c r="JD137" s="23"/>
      <c r="JE137" s="23"/>
      <c r="JF137" s="23"/>
      <c r="JG137" s="23"/>
      <c r="JH137" s="23"/>
      <c r="JI137" s="23"/>
      <c r="JJ137" s="23"/>
      <c r="JK137" s="23"/>
      <c r="JL137" s="23"/>
      <c r="JM137" s="23"/>
      <c r="JN137" s="23"/>
      <c r="JO137" s="23"/>
      <c r="JP137" s="23"/>
      <c r="JQ137" s="23"/>
      <c r="JR137" s="23"/>
      <c r="JS137" s="23"/>
      <c r="JT137" s="23"/>
      <c r="JU137" s="23"/>
      <c r="JV137" s="23"/>
      <c r="JW137" s="23"/>
      <c r="JX137" s="23"/>
      <c r="JY137" s="23"/>
      <c r="JZ137" s="23"/>
      <c r="KA137" s="23"/>
      <c r="KB137" s="23"/>
      <c r="KC137" s="23"/>
      <c r="KD137" s="23"/>
      <c r="KE137" s="23"/>
      <c r="KF137" s="23"/>
      <c r="KG137" s="23"/>
      <c r="KH137" s="23"/>
      <c r="KI137" s="23"/>
      <c r="KJ137" s="23"/>
      <c r="KK137" s="23"/>
      <c r="KL137" s="23"/>
      <c r="KM137" s="23"/>
      <c r="KN137" s="23"/>
      <c r="KO137" s="23"/>
      <c r="KP137" s="23"/>
      <c r="KQ137" s="23"/>
      <c r="KR137" s="23"/>
      <c r="KS137" s="23"/>
      <c r="KT137" s="23"/>
      <c r="KU137" s="23"/>
      <c r="KV137" s="23"/>
      <c r="KW137" s="23"/>
      <c r="KX137" s="23"/>
      <c r="KY137" s="23"/>
      <c r="KZ137" s="23"/>
      <c r="LA137" s="23"/>
      <c r="LB137" s="23"/>
      <c r="LC137" s="23"/>
      <c r="LD137" s="23"/>
      <c r="LE137" s="23"/>
      <c r="LF137" s="23"/>
      <c r="LG137" s="23"/>
      <c r="LH137" s="23"/>
      <c r="LI137" s="23"/>
      <c r="LJ137" s="23"/>
      <c r="LK137" s="23"/>
      <c r="LL137" s="23"/>
      <c r="LM137" s="23"/>
      <c r="LN137" s="23"/>
      <c r="LO137" s="23"/>
      <c r="LP137" s="23"/>
      <c r="LQ137" s="23"/>
      <c r="LR137" s="23"/>
      <c r="LS137" s="23"/>
      <c r="LT137" s="23"/>
      <c r="LU137" s="23"/>
      <c r="LV137" s="23"/>
      <c r="LW137" s="23"/>
      <c r="LX137" s="23"/>
      <c r="LY137" s="23"/>
      <c r="LZ137" s="23"/>
      <c r="MA137" s="23"/>
      <c r="MB137" s="23"/>
      <c r="MC137" s="23"/>
      <c r="MD137" s="23"/>
      <c r="ME137" s="23"/>
      <c r="MF137" s="23"/>
      <c r="MG137" s="23"/>
      <c r="MH137" s="23"/>
      <c r="MI137" s="23"/>
      <c r="MJ137" s="23"/>
      <c r="MK137" s="23"/>
      <c r="ML137" s="23"/>
      <c r="MM137" s="23"/>
      <c r="MN137" s="23"/>
      <c r="MO137" s="23"/>
      <c r="MP137" s="23"/>
      <c r="MQ137" s="23"/>
      <c r="MR137" s="23"/>
      <c r="MS137" s="23"/>
      <c r="MT137" s="23"/>
      <c r="MU137" s="23"/>
      <c r="MV137" s="23"/>
      <c r="MW137" s="23"/>
      <c r="MX137" s="23"/>
      <c r="MY137" s="23"/>
      <c r="MZ137" s="23"/>
      <c r="NA137" s="23"/>
      <c r="NB137" s="23"/>
      <c r="NC137" s="23"/>
      <c r="ND137" s="23"/>
      <c r="NE137" s="23"/>
      <c r="NF137" s="23"/>
      <c r="NG137" s="23"/>
      <c r="NH137" s="23"/>
      <c r="NI137" s="23"/>
      <c r="NJ137" s="23"/>
      <c r="NK137" s="23"/>
      <c r="NL137" s="23"/>
      <c r="NM137" s="23"/>
      <c r="NN137" s="23"/>
      <c r="NO137" s="23"/>
      <c r="NP137" s="23"/>
      <c r="NQ137" s="23"/>
      <c r="NR137" s="23"/>
      <c r="NS137" s="23"/>
      <c r="NT137" s="23"/>
      <c r="NU137" s="23"/>
      <c r="NV137" s="23"/>
      <c r="NW137" s="23"/>
      <c r="NX137" s="23"/>
      <c r="NY137" s="23"/>
      <c r="NZ137" s="23"/>
      <c r="OA137" s="23"/>
      <c r="OB137" s="23"/>
      <c r="OC137" s="23"/>
      <c r="OD137" s="23"/>
      <c r="OE137" s="23"/>
      <c r="OF137" s="23"/>
      <c r="OG137" s="23"/>
      <c r="OH137" s="23"/>
      <c r="OI137" s="23"/>
      <c r="OJ137" s="23"/>
      <c r="OK137" s="23"/>
      <c r="OL137" s="23"/>
      <c r="OM137" s="23"/>
      <c r="ON137" s="23"/>
      <c r="OO137" s="23"/>
      <c r="OP137" s="23"/>
      <c r="OQ137" s="23"/>
      <c r="OR137" s="23"/>
      <c r="OS137" s="23"/>
      <c r="OT137" s="23"/>
      <c r="OU137" s="23"/>
      <c r="OV137" s="23"/>
      <c r="OW137" s="23"/>
      <c r="OX137" s="23"/>
      <c r="OY137" s="23"/>
      <c r="OZ137" s="23"/>
      <c r="PA137" s="23"/>
      <c r="PB137" s="23"/>
      <c r="PC137" s="23"/>
      <c r="PD137" s="23"/>
      <c r="PE137" s="23"/>
      <c r="PF137" s="23"/>
      <c r="PG137" s="23"/>
      <c r="PH137" s="23"/>
      <c r="PI137" s="23"/>
      <c r="PJ137" s="23"/>
      <c r="PK137" s="23"/>
      <c r="PL137" s="23"/>
      <c r="PM137" s="23"/>
      <c r="PN137" s="23"/>
      <c r="PO137" s="23"/>
      <c r="PP137" s="23"/>
      <c r="PQ137" s="23"/>
      <c r="PR137" s="23"/>
      <c r="PS137" s="23"/>
      <c r="PT137" s="23"/>
      <c r="PU137" s="23"/>
      <c r="PV137" s="23"/>
      <c r="PW137" s="23"/>
      <c r="PX137" s="23"/>
      <c r="PY137" s="23"/>
      <c r="PZ137" s="23"/>
      <c r="QA137" s="23"/>
      <c r="QB137" s="23"/>
      <c r="QC137" s="23"/>
      <c r="QD137" s="23"/>
      <c r="QE137" s="23"/>
      <c r="QF137" s="23"/>
      <c r="QG137" s="23"/>
      <c r="QH137" s="23"/>
      <c r="QI137" s="23"/>
      <c r="QJ137" s="23"/>
      <c r="QK137" s="23"/>
      <c r="QL137" s="23"/>
      <c r="QM137" s="23"/>
      <c r="QN137" s="23"/>
      <c r="QO137" s="23"/>
      <c r="QP137" s="23"/>
      <c r="QQ137" s="23"/>
      <c r="QR137" s="23"/>
      <c r="QS137" s="23"/>
      <c r="QT137" s="23"/>
      <c r="QU137" s="23"/>
      <c r="QV137" s="23"/>
      <c r="QW137" s="23"/>
      <c r="QX137" s="23"/>
      <c r="QY137" s="23"/>
      <c r="QZ137" s="23"/>
      <c r="RA137" s="23"/>
      <c r="RB137" s="23"/>
      <c r="RC137" s="23"/>
      <c r="RD137" s="23"/>
      <c r="RE137" s="23"/>
      <c r="RF137" s="23"/>
      <c r="RG137" s="23"/>
      <c r="RH137" s="23"/>
      <c r="RI137" s="23"/>
      <c r="RJ137" s="23"/>
      <c r="RK137" s="23"/>
      <c r="RL137" s="23"/>
      <c r="RM137" s="23"/>
      <c r="RN137" s="23"/>
      <c r="RO137" s="23"/>
      <c r="RP137" s="23"/>
      <c r="RQ137" s="23"/>
      <c r="RR137" s="23"/>
      <c r="RS137" s="23"/>
      <c r="RT137" s="23"/>
      <c r="RU137" s="23"/>
      <c r="RV137" s="23"/>
      <c r="RW137" s="23"/>
      <c r="RX137" s="23"/>
      <c r="RY137" s="23"/>
      <c r="RZ137" s="23"/>
      <c r="SA137" s="23"/>
      <c r="SB137" s="23"/>
      <c r="SC137" s="23"/>
      <c r="SD137" s="23"/>
      <c r="SE137" s="23"/>
      <c r="SF137" s="23"/>
      <c r="SG137" s="23"/>
      <c r="SH137" s="23"/>
      <c r="SI137" s="23"/>
      <c r="SJ137" s="23"/>
      <c r="SK137" s="23"/>
      <c r="SL137" s="23"/>
      <c r="SM137" s="23"/>
      <c r="SN137" s="23"/>
      <c r="SO137" s="23"/>
      <c r="SP137" s="23"/>
      <c r="SQ137" s="23"/>
      <c r="SR137" s="23"/>
      <c r="SS137" s="23"/>
      <c r="ST137" s="23"/>
      <c r="SU137" s="23"/>
      <c r="SV137" s="23"/>
      <c r="SW137" s="23"/>
      <c r="SX137" s="23"/>
      <c r="SY137" s="23"/>
      <c r="SZ137" s="23"/>
      <c r="TA137" s="23"/>
      <c r="TB137" s="23"/>
      <c r="TC137" s="23"/>
      <c r="TD137" s="23"/>
      <c r="TE137" s="23"/>
      <c r="TF137" s="23"/>
      <c r="TG137" s="23"/>
      <c r="TH137" s="23"/>
      <c r="TI137" s="23"/>
      <c r="TJ137" s="23"/>
      <c r="TK137" s="23"/>
      <c r="TL137" s="23"/>
      <c r="TM137" s="23"/>
      <c r="TN137" s="23"/>
      <c r="TO137" s="23"/>
      <c r="TP137" s="23"/>
      <c r="TQ137" s="23"/>
      <c r="TR137" s="23"/>
      <c r="TS137" s="23"/>
      <c r="TT137" s="23"/>
      <c r="TU137" s="23"/>
      <c r="TV137" s="23"/>
      <c r="TW137" s="23"/>
      <c r="TX137" s="23"/>
      <c r="TY137" s="23"/>
      <c r="TZ137" s="23"/>
      <c r="UA137" s="23"/>
      <c r="UB137" s="23"/>
      <c r="UC137" s="23"/>
      <c r="UD137" s="23"/>
      <c r="UE137" s="23"/>
      <c r="UF137" s="23"/>
      <c r="UG137" s="23"/>
      <c r="UH137" s="23"/>
      <c r="UI137" s="23"/>
      <c r="UJ137" s="23"/>
      <c r="UK137" s="23"/>
      <c r="UL137" s="23"/>
      <c r="UM137" s="23"/>
      <c r="UN137" s="23"/>
      <c r="UO137" s="23"/>
      <c r="UP137" s="23"/>
      <c r="UQ137" s="23"/>
      <c r="UR137" s="23"/>
      <c r="US137" s="23"/>
      <c r="UT137" s="23"/>
      <c r="UU137" s="23"/>
      <c r="UV137" s="23"/>
      <c r="UW137" s="23"/>
      <c r="UX137" s="23"/>
      <c r="UY137" s="23"/>
      <c r="UZ137" s="23"/>
      <c r="VA137" s="23"/>
      <c r="VB137" s="23"/>
      <c r="VC137" s="23"/>
      <c r="VD137" s="23"/>
      <c r="VE137" s="23"/>
      <c r="VF137" s="23"/>
      <c r="VG137" s="23"/>
      <c r="VH137" s="23"/>
      <c r="VI137" s="23"/>
      <c r="VJ137" s="23"/>
      <c r="VK137" s="23"/>
      <c r="VL137" s="23"/>
      <c r="VM137" s="23"/>
      <c r="VN137" s="23"/>
      <c r="VO137" s="23"/>
      <c r="VP137" s="23"/>
      <c r="VQ137" s="23"/>
      <c r="VR137" s="23"/>
      <c r="VS137" s="23"/>
      <c r="VT137" s="23"/>
      <c r="VU137" s="23"/>
      <c r="VV137" s="23"/>
      <c r="VW137" s="23"/>
      <c r="VX137" s="23"/>
      <c r="VY137" s="23"/>
      <c r="VZ137" s="23"/>
      <c r="WA137" s="23"/>
      <c r="WB137" s="23"/>
      <c r="WC137" s="23"/>
      <c r="WD137" s="23"/>
      <c r="WE137" s="23"/>
      <c r="WF137" s="23"/>
      <c r="WG137" s="23"/>
      <c r="WH137" s="23"/>
      <c r="WI137" s="23"/>
      <c r="WJ137" s="23"/>
      <c r="WK137" s="23"/>
      <c r="WL137" s="23"/>
      <c r="WM137" s="23"/>
      <c r="WN137" s="23"/>
      <c r="WO137" s="23"/>
      <c r="WP137" s="23"/>
      <c r="WQ137" s="23"/>
      <c r="WR137" s="23"/>
      <c r="WS137" s="23"/>
      <c r="WT137" s="23"/>
      <c r="WU137" s="23"/>
      <c r="WV137" s="23"/>
      <c r="WW137" s="23"/>
      <c r="WX137" s="23"/>
      <c r="WY137" s="23"/>
      <c r="WZ137" s="23"/>
      <c r="XA137" s="23"/>
      <c r="XB137" s="23"/>
      <c r="XC137" s="23"/>
      <c r="XD137" s="23"/>
      <c r="XE137" s="23"/>
      <c r="XF137" s="23"/>
      <c r="XG137" s="23"/>
      <c r="XH137" s="23"/>
      <c r="XI137" s="23"/>
      <c r="XJ137" s="23"/>
      <c r="XK137" s="23"/>
      <c r="XL137" s="23"/>
      <c r="XM137" s="23"/>
      <c r="XN137" s="23"/>
      <c r="XO137" s="23"/>
      <c r="XP137" s="23"/>
      <c r="XQ137" s="23"/>
      <c r="XR137" s="23"/>
      <c r="XS137" s="23"/>
      <c r="XT137" s="23"/>
      <c r="XU137" s="23"/>
      <c r="XV137" s="23"/>
      <c r="XW137" s="23"/>
      <c r="XX137" s="23"/>
      <c r="XY137" s="23"/>
      <c r="XZ137" s="23"/>
      <c r="YA137" s="23"/>
      <c r="YB137" s="23"/>
      <c r="YC137" s="23"/>
      <c r="YD137" s="23"/>
      <c r="YE137" s="23"/>
      <c r="YF137" s="23"/>
      <c r="YG137" s="23"/>
      <c r="YH137" s="23"/>
      <c r="YI137" s="23"/>
      <c r="YJ137" s="23"/>
      <c r="YK137" s="23"/>
      <c r="YL137" s="23"/>
      <c r="YM137" s="23"/>
      <c r="YN137" s="23"/>
      <c r="YO137" s="23"/>
      <c r="YP137" s="23"/>
      <c r="YQ137" s="23"/>
      <c r="YR137" s="23"/>
      <c r="YS137" s="23"/>
      <c r="YT137" s="23"/>
      <c r="YU137" s="23"/>
      <c r="YV137" s="23"/>
      <c r="YW137" s="23"/>
      <c r="YX137" s="23"/>
      <c r="YY137" s="23"/>
      <c r="YZ137" s="23"/>
      <c r="ZA137" s="23"/>
      <c r="ZB137" s="23"/>
      <c r="ZC137" s="23"/>
      <c r="ZD137" s="23"/>
      <c r="ZE137" s="23"/>
      <c r="ZF137" s="23"/>
      <c r="ZG137" s="23"/>
      <c r="ZH137" s="23"/>
      <c r="ZI137" s="23"/>
      <c r="ZJ137" s="23"/>
      <c r="ZK137" s="23"/>
      <c r="ZL137" s="23"/>
      <c r="ZM137" s="23"/>
      <c r="ZN137" s="23"/>
      <c r="ZO137" s="23"/>
      <c r="ZP137" s="23"/>
      <c r="ZQ137" s="23"/>
      <c r="ZR137" s="23"/>
      <c r="ZS137" s="23"/>
      <c r="ZT137" s="23"/>
      <c r="ZU137" s="23"/>
      <c r="ZV137" s="23"/>
      <c r="ZW137" s="23"/>
      <c r="ZX137" s="23"/>
      <c r="ZY137" s="23"/>
      <c r="ZZ137" s="23"/>
      <c r="AAA137" s="23"/>
      <c r="AAB137" s="23"/>
      <c r="AAC137" s="23"/>
      <c r="AAD137" s="23"/>
      <c r="AAE137" s="23"/>
      <c r="AAF137" s="23"/>
      <c r="AAG137" s="23"/>
      <c r="AAH137" s="23"/>
      <c r="AAI137" s="23"/>
      <c r="AAJ137" s="23"/>
      <c r="AAK137" s="23"/>
      <c r="AAL137" s="23"/>
      <c r="AAM137" s="23"/>
      <c r="AAN137" s="23"/>
      <c r="AAO137" s="23"/>
      <c r="AAP137" s="23"/>
      <c r="AAQ137" s="23"/>
      <c r="AAR137" s="23"/>
      <c r="AAS137" s="23"/>
      <c r="AAT137" s="23"/>
      <c r="AAU137" s="23"/>
      <c r="AAV137" s="23"/>
      <c r="AAW137" s="23"/>
      <c r="AAX137" s="23"/>
      <c r="AAY137" s="23"/>
      <c r="AAZ137" s="23"/>
      <c r="ABA137" s="23"/>
      <c r="ABB137" s="23"/>
      <c r="ABC137" s="23"/>
      <c r="ABD137" s="23"/>
      <c r="ABE137" s="23"/>
      <c r="ABF137" s="23"/>
      <c r="ABG137" s="23"/>
      <c r="ABH137" s="23"/>
      <c r="ABI137" s="23"/>
      <c r="ABJ137" s="23"/>
      <c r="ABK137" s="23"/>
      <c r="ABL137" s="23"/>
      <c r="ABM137" s="23"/>
      <c r="ABN137" s="23"/>
      <c r="ABO137" s="23"/>
      <c r="ABP137" s="23"/>
      <c r="ABQ137" s="23"/>
      <c r="ABR137" s="23"/>
      <c r="ABS137" s="23"/>
      <c r="ABT137" s="23"/>
      <c r="ABU137" s="23"/>
      <c r="ABV137" s="23"/>
      <c r="ABW137" s="23"/>
      <c r="ABX137" s="23"/>
      <c r="ABY137" s="23"/>
      <c r="ABZ137" s="23"/>
      <c r="ACA137" s="23"/>
      <c r="ACB137" s="23"/>
      <c r="ACC137" s="23"/>
      <c r="ACD137" s="23"/>
      <c r="ACE137" s="23"/>
      <c r="ACF137" s="23"/>
      <c r="ACG137" s="23"/>
      <c r="ACH137" s="23"/>
      <c r="ACI137" s="23"/>
      <c r="ACJ137" s="23"/>
      <c r="ACK137" s="23"/>
      <c r="ACL137" s="23"/>
      <c r="ACM137" s="23"/>
      <c r="ACN137" s="23"/>
      <c r="ACO137" s="23"/>
      <c r="ACP137" s="23"/>
      <c r="ACQ137" s="23"/>
      <c r="ACR137" s="23"/>
      <c r="ACS137" s="23"/>
      <c r="ACT137" s="23"/>
      <c r="ACU137" s="23"/>
      <c r="ACV137" s="23"/>
      <c r="ACW137" s="23"/>
      <c r="ACX137" s="23"/>
      <c r="ACY137" s="23"/>
      <c r="ACZ137" s="23"/>
      <c r="ADA137" s="23"/>
      <c r="ADB137" s="23"/>
      <c r="ADC137" s="23"/>
      <c r="ADD137" s="23"/>
      <c r="ADE137" s="23"/>
      <c r="ADF137" s="23"/>
      <c r="ADG137" s="23"/>
      <c r="ADH137" s="23"/>
      <c r="ADI137" s="23"/>
      <c r="ADJ137" s="23"/>
      <c r="ADK137" s="23"/>
      <c r="ADL137" s="23"/>
      <c r="ADM137" s="23"/>
      <c r="ADN137" s="23"/>
      <c r="ADO137" s="23"/>
      <c r="ADP137" s="23"/>
      <c r="ADQ137" s="23"/>
      <c r="ADR137" s="23"/>
      <c r="ADS137" s="23"/>
      <c r="ADT137" s="23"/>
      <c r="ADU137" s="23"/>
      <c r="ADV137" s="23"/>
      <c r="ADW137" s="23"/>
      <c r="ADX137" s="23"/>
      <c r="ADY137" s="23"/>
      <c r="ADZ137" s="23"/>
      <c r="AEA137" s="23"/>
      <c r="AEB137" s="23"/>
      <c r="AEC137" s="23"/>
      <c r="AED137" s="23"/>
      <c r="AEE137" s="23"/>
      <c r="AEF137" s="23"/>
      <c r="AEG137" s="23"/>
      <c r="AEH137" s="23"/>
      <c r="AEI137" s="23"/>
      <c r="AEJ137" s="23"/>
      <c r="AEK137" s="23"/>
      <c r="AEL137" s="23"/>
      <c r="AEM137" s="23"/>
      <c r="AEN137" s="23"/>
      <c r="AEO137" s="23"/>
      <c r="AEP137" s="23"/>
      <c r="AEQ137" s="23"/>
      <c r="AER137" s="23"/>
      <c r="AES137" s="23"/>
      <c r="AET137" s="23"/>
      <c r="AEU137" s="23"/>
      <c r="AEV137" s="23"/>
      <c r="AEW137" s="23"/>
      <c r="AEX137" s="23"/>
      <c r="AEY137" s="23"/>
      <c r="AEZ137" s="23"/>
      <c r="AFA137" s="23"/>
      <c r="AFB137" s="23"/>
      <c r="AFC137" s="23"/>
      <c r="AFD137" s="23"/>
      <c r="AFE137" s="23"/>
      <c r="AFF137" s="23"/>
      <c r="AFG137" s="23"/>
      <c r="AFH137" s="23"/>
      <c r="AFI137" s="23"/>
      <c r="AFJ137" s="23"/>
      <c r="AFK137" s="23"/>
      <c r="AFL137" s="23"/>
      <c r="AFM137" s="23"/>
      <c r="AFN137" s="23"/>
      <c r="AFO137" s="23"/>
      <c r="AFP137" s="23"/>
      <c r="AFQ137" s="23"/>
      <c r="AFR137" s="23"/>
      <c r="AFS137" s="23"/>
      <c r="AFT137" s="23"/>
      <c r="AFU137" s="23"/>
      <c r="AFV137" s="23"/>
      <c r="AFW137" s="23"/>
      <c r="AFX137" s="23"/>
      <c r="AFY137" s="23"/>
      <c r="AFZ137" s="23"/>
      <c r="AGA137" s="23"/>
      <c r="AGB137" s="23"/>
      <c r="AGC137" s="23"/>
      <c r="AGD137" s="23"/>
      <c r="AGE137" s="23"/>
      <c r="AGF137" s="23"/>
      <c r="AGG137" s="23"/>
      <c r="AGH137" s="23"/>
      <c r="AGI137" s="23"/>
      <c r="AGJ137" s="23"/>
      <c r="AGK137" s="23"/>
      <c r="AGL137" s="23"/>
      <c r="AGM137" s="23"/>
      <c r="AGN137" s="23"/>
      <c r="AGO137" s="23"/>
      <c r="AGP137" s="23"/>
      <c r="AGQ137" s="23"/>
      <c r="AGR137" s="23"/>
      <c r="AGS137" s="23"/>
      <c r="AGT137" s="23"/>
      <c r="AGU137" s="23"/>
      <c r="AGV137" s="23"/>
      <c r="AGW137" s="23"/>
      <c r="AGX137" s="23"/>
      <c r="AGY137" s="23"/>
      <c r="AGZ137" s="23"/>
      <c r="AHA137" s="23"/>
      <c r="AHB137" s="23"/>
      <c r="AHC137" s="23"/>
      <c r="AHD137" s="23"/>
      <c r="AHE137" s="23"/>
      <c r="AHF137" s="23"/>
      <c r="AHG137" s="23"/>
      <c r="AHH137" s="23"/>
      <c r="AHI137" s="23"/>
      <c r="AHJ137" s="23"/>
      <c r="AHK137" s="23"/>
      <c r="AHL137" s="23"/>
      <c r="AHM137" s="23"/>
      <c r="AHN137" s="23"/>
      <c r="AHO137" s="23"/>
      <c r="AHP137" s="23"/>
      <c r="AHQ137" s="23"/>
      <c r="AHR137" s="23"/>
      <c r="AHS137" s="23"/>
      <c r="AHT137" s="23"/>
      <c r="AHU137" s="23"/>
      <c r="AHV137" s="23"/>
      <c r="AHW137" s="23"/>
      <c r="AHX137" s="23"/>
      <c r="AHY137" s="23"/>
      <c r="AHZ137" s="23"/>
      <c r="AIA137" s="23"/>
      <c r="AIB137" s="23"/>
      <c r="AIC137" s="23"/>
      <c r="AID137" s="23"/>
      <c r="AIE137" s="23"/>
      <c r="AIF137" s="23"/>
      <c r="AIG137" s="23"/>
      <c r="AIH137" s="23"/>
      <c r="AII137" s="23"/>
      <c r="AIJ137" s="23"/>
      <c r="AIK137" s="23"/>
      <c r="AIL137" s="23"/>
      <c r="AIM137" s="23"/>
      <c r="AIN137" s="23"/>
      <c r="AIO137" s="23"/>
      <c r="AIP137" s="23"/>
      <c r="AIQ137" s="23"/>
      <c r="AIR137" s="23"/>
      <c r="AIS137" s="23"/>
      <c r="AIT137" s="23"/>
      <c r="AIU137" s="23"/>
      <c r="AIV137" s="23"/>
      <c r="AIW137" s="23"/>
      <c r="AIX137" s="23"/>
      <c r="AIY137" s="23"/>
      <c r="AIZ137" s="23"/>
      <c r="AJA137" s="23"/>
      <c r="AJB137" s="23"/>
      <c r="AJC137" s="23"/>
      <c r="AJD137" s="23"/>
      <c r="AJE137" s="23"/>
      <c r="AJF137" s="23"/>
      <c r="AJG137" s="23"/>
      <c r="AJH137" s="23"/>
      <c r="AJI137" s="23"/>
      <c r="AJJ137" s="23"/>
      <c r="AJK137" s="23"/>
      <c r="AJL137" s="23"/>
      <c r="AJM137" s="23"/>
      <c r="AJN137" s="23"/>
      <c r="AJO137" s="23"/>
      <c r="AJP137" s="23"/>
      <c r="AJQ137" s="23"/>
      <c r="AJR137" s="23"/>
      <c r="AJS137" s="23"/>
      <c r="AJT137" s="23"/>
      <c r="AJU137" s="23"/>
      <c r="AJV137" s="23"/>
      <c r="AJW137" s="23"/>
      <c r="AJX137" s="23"/>
      <c r="AJY137" s="23"/>
      <c r="AJZ137" s="23"/>
      <c r="AKA137" s="23"/>
      <c r="AKB137" s="23"/>
      <c r="AKC137" s="23"/>
      <c r="AKD137" s="23"/>
      <c r="AKE137" s="23"/>
      <c r="AKF137" s="23"/>
      <c r="AKG137" s="23"/>
      <c r="AKH137" s="23"/>
      <c r="AKI137" s="23"/>
      <c r="AKJ137" s="23"/>
      <c r="AKK137" s="23"/>
      <c r="AKL137" s="23"/>
      <c r="AKM137" s="23"/>
      <c r="AKN137" s="23"/>
      <c r="AKO137" s="23"/>
      <c r="AKP137" s="23"/>
      <c r="AKQ137" s="23"/>
      <c r="AKR137" s="23"/>
      <c r="AKS137" s="23"/>
      <c r="AKT137" s="23"/>
      <c r="AKU137" s="23"/>
      <c r="AKV137" s="23"/>
      <c r="AKW137" s="23"/>
      <c r="AKX137" s="23"/>
      <c r="AKY137" s="23"/>
      <c r="AKZ137" s="23"/>
      <c r="ALA137" s="23"/>
      <c r="ALB137" s="23"/>
      <c r="ALC137" s="23"/>
      <c r="ALD137" s="23"/>
      <c r="ALE137" s="23"/>
      <c r="ALF137" s="23"/>
      <c r="ALG137" s="23"/>
      <c r="ALH137" s="23"/>
      <c r="ALI137" s="23"/>
      <c r="ALJ137" s="23"/>
      <c r="ALK137" s="23"/>
      <c r="ALL137" s="23"/>
      <c r="ALM137" s="23"/>
      <c r="ALN137" s="23"/>
      <c r="ALO137" s="23"/>
      <c r="ALP137" s="23"/>
      <c r="ALQ137" s="23"/>
      <c r="ALR137" s="23"/>
      <c r="ALS137" s="23"/>
      <c r="ALT137" s="23"/>
      <c r="ALU137" s="23"/>
      <c r="ALV137" s="23"/>
      <c r="ALW137" s="23"/>
      <c r="ALX137" s="23"/>
      <c r="ALY137" s="23"/>
      <c r="ALZ137" s="23"/>
      <c r="AMA137" s="23"/>
      <c r="AMB137" s="23"/>
      <c r="AMC137" s="23"/>
      <c r="AMD137" s="23"/>
      <c r="AME137" s="23"/>
      <c r="AMF137" s="23"/>
      <c r="AMG137" s="23"/>
      <c r="AMH137" s="23"/>
      <c r="AMI137" s="23"/>
      <c r="AMJ137" s="23"/>
      <c r="AMK137" s="23"/>
      <c r="AML137" s="23"/>
      <c r="AMM137" s="23"/>
      <c r="AMN137" s="23"/>
      <c r="AMO137" s="23"/>
      <c r="AMP137" s="23"/>
      <c r="AMQ137" s="23"/>
      <c r="AMR137" s="23"/>
      <c r="AMS137" s="23"/>
      <c r="AMT137" s="23"/>
      <c r="AMU137" s="23"/>
      <c r="AMV137" s="23"/>
      <c r="AMW137" s="23"/>
      <c r="AMX137" s="23"/>
      <c r="AMY137" s="23"/>
      <c r="AMZ137" s="23"/>
      <c r="ANA137" s="23"/>
      <c r="ANB137" s="23"/>
      <c r="ANC137" s="23"/>
      <c r="AND137" s="23"/>
      <c r="ANE137" s="23"/>
      <c r="ANF137" s="23"/>
      <c r="ANG137" s="23"/>
      <c r="ANH137" s="23"/>
      <c r="ANI137" s="23"/>
      <c r="ANJ137" s="23"/>
      <c r="ANK137" s="23"/>
      <c r="ANL137" s="23"/>
      <c r="ANM137" s="23"/>
      <c r="ANN137" s="23"/>
      <c r="ANO137" s="23"/>
      <c r="ANP137" s="23"/>
      <c r="ANQ137" s="23"/>
      <c r="ANR137" s="23"/>
      <c r="ANS137" s="23"/>
      <c r="ANT137" s="23"/>
      <c r="ANU137" s="23"/>
      <c r="ANV137" s="23"/>
      <c r="ANW137" s="23"/>
      <c r="ANX137" s="23"/>
      <c r="ANY137" s="23"/>
      <c r="ANZ137" s="23"/>
      <c r="AOA137" s="23"/>
      <c r="AOB137" s="23"/>
      <c r="AOC137" s="23"/>
      <c r="AOD137" s="23"/>
      <c r="AOE137" s="23"/>
      <c r="AOF137" s="23"/>
      <c r="AOG137" s="23"/>
      <c r="AOH137" s="23"/>
      <c r="AOI137" s="23"/>
      <c r="AOJ137" s="23"/>
      <c r="AOK137" s="23"/>
      <c r="AOL137" s="23"/>
      <c r="AOM137" s="23"/>
      <c r="AON137" s="23"/>
      <c r="AOO137" s="23"/>
      <c r="AOP137" s="23"/>
      <c r="AOQ137" s="23"/>
      <c r="AOR137" s="23"/>
      <c r="AOS137" s="23"/>
      <c r="AOT137" s="23"/>
      <c r="AOU137" s="23"/>
      <c r="AOV137" s="23"/>
      <c r="AOW137" s="23"/>
      <c r="AOX137" s="23"/>
      <c r="AOY137" s="23"/>
      <c r="AOZ137" s="23"/>
      <c r="APA137" s="23"/>
      <c r="APB137" s="23"/>
      <c r="APC137" s="23"/>
      <c r="APD137" s="23"/>
      <c r="APE137" s="23"/>
      <c r="APF137" s="23"/>
      <c r="APG137" s="23"/>
      <c r="APH137" s="23"/>
      <c r="API137" s="23"/>
      <c r="APJ137" s="23"/>
      <c r="APK137" s="23"/>
      <c r="APL137" s="23"/>
      <c r="APM137" s="23"/>
      <c r="APN137" s="23"/>
      <c r="APO137" s="23"/>
      <c r="APP137" s="23"/>
      <c r="APQ137" s="23"/>
      <c r="APR137" s="23"/>
      <c r="APS137" s="23"/>
      <c r="APT137" s="23"/>
      <c r="APU137" s="23"/>
      <c r="APV137" s="23"/>
      <c r="APW137" s="23"/>
      <c r="APX137" s="23"/>
      <c r="APY137" s="23"/>
      <c r="APZ137" s="23"/>
      <c r="AQA137" s="23"/>
      <c r="AQB137" s="23"/>
      <c r="AQC137" s="23"/>
      <c r="AQD137" s="23"/>
      <c r="AQE137" s="23"/>
      <c r="AQF137" s="23"/>
      <c r="AQG137" s="23"/>
      <c r="AQH137" s="23"/>
      <c r="AQI137" s="23"/>
      <c r="AQJ137" s="23"/>
      <c r="AQK137" s="23"/>
      <c r="AQL137" s="23"/>
      <c r="AQM137" s="23"/>
      <c r="AQN137" s="23"/>
      <c r="AQO137" s="23"/>
      <c r="AQP137" s="23"/>
      <c r="AQQ137" s="23"/>
      <c r="AQR137" s="23"/>
      <c r="AQS137" s="23"/>
      <c r="AQT137" s="23"/>
      <c r="AQU137" s="23"/>
      <c r="AQV137" s="23"/>
      <c r="AQW137" s="23"/>
      <c r="AQX137" s="23"/>
      <c r="AQY137" s="23"/>
      <c r="AQZ137" s="23"/>
      <c r="ARA137" s="23"/>
      <c r="ARB137" s="23"/>
      <c r="ARC137" s="23"/>
      <c r="ARD137" s="23"/>
      <c r="ARE137" s="23"/>
      <c r="ARF137" s="23"/>
      <c r="ARG137" s="23"/>
      <c r="ARH137" s="23"/>
      <c r="ARI137" s="23"/>
      <c r="ARJ137" s="23"/>
      <c r="ARK137" s="23"/>
      <c r="ARL137" s="23"/>
      <c r="ARM137" s="23"/>
      <c r="ARN137" s="23"/>
      <c r="ARO137" s="23"/>
      <c r="ARP137" s="23"/>
      <c r="ARQ137" s="23"/>
      <c r="ARR137" s="23"/>
      <c r="ARS137" s="23"/>
      <c r="ART137" s="23"/>
      <c r="ARU137" s="23"/>
      <c r="ARV137" s="23"/>
      <c r="ARW137" s="23"/>
      <c r="ARX137" s="23"/>
      <c r="ARY137" s="23"/>
      <c r="ARZ137" s="23"/>
      <c r="ASA137" s="23"/>
      <c r="ASB137" s="23"/>
      <c r="ASC137" s="23"/>
      <c r="ASD137" s="23"/>
      <c r="ASE137" s="23"/>
      <c r="ASF137" s="23"/>
      <c r="ASG137" s="23"/>
      <c r="ASH137" s="23"/>
      <c r="ASI137" s="23"/>
      <c r="ASJ137" s="23"/>
      <c r="ASK137" s="23"/>
      <c r="ASL137" s="23"/>
      <c r="ASM137" s="23"/>
      <c r="ASN137" s="23"/>
      <c r="ASO137" s="23"/>
      <c r="ASP137" s="23"/>
      <c r="ASQ137" s="23"/>
      <c r="ASR137" s="23"/>
      <c r="ASS137" s="23"/>
      <c r="AST137" s="23"/>
      <c r="ASU137" s="23"/>
      <c r="ASV137" s="23"/>
      <c r="ASW137" s="23"/>
      <c r="ASX137" s="23"/>
      <c r="ASY137" s="23"/>
      <c r="ASZ137" s="23"/>
      <c r="ATA137" s="23"/>
      <c r="ATB137" s="23"/>
      <c r="ATC137" s="23"/>
      <c r="ATD137" s="23"/>
      <c r="ATE137" s="23"/>
      <c r="ATF137" s="23"/>
      <c r="ATG137" s="23"/>
      <c r="ATH137" s="23"/>
      <c r="ATI137" s="23"/>
      <c r="ATJ137" s="23"/>
      <c r="ATK137" s="23"/>
      <c r="ATL137" s="23"/>
      <c r="ATM137" s="23"/>
      <c r="ATN137" s="23"/>
      <c r="ATO137" s="23"/>
      <c r="ATP137" s="23"/>
      <c r="ATQ137" s="23"/>
      <c r="ATR137" s="23"/>
      <c r="ATS137" s="23"/>
      <c r="ATT137" s="23"/>
      <c r="ATU137" s="23"/>
      <c r="ATV137" s="23"/>
      <c r="ATW137" s="23"/>
      <c r="ATX137" s="23"/>
      <c r="ATY137" s="23"/>
      <c r="ATZ137" s="23"/>
      <c r="AUA137" s="23"/>
      <c r="AUB137" s="23"/>
      <c r="AUC137" s="23"/>
      <c r="AUD137" s="23"/>
      <c r="AUE137" s="23"/>
      <c r="AUF137" s="23"/>
      <c r="AUG137" s="23"/>
      <c r="AUH137" s="23"/>
      <c r="AUI137" s="23"/>
      <c r="AUJ137" s="23"/>
      <c r="AUK137" s="23"/>
      <c r="AUL137" s="23"/>
      <c r="AUM137" s="23"/>
      <c r="AUN137" s="23"/>
      <c r="AUO137" s="23"/>
      <c r="AUP137" s="23"/>
      <c r="AUQ137" s="23"/>
      <c r="AUR137" s="23"/>
      <c r="AUS137" s="23"/>
      <c r="AUT137" s="23"/>
      <c r="AUU137" s="23"/>
      <c r="AUV137" s="23"/>
      <c r="AUW137" s="23"/>
      <c r="AUX137" s="23"/>
      <c r="AUY137" s="23"/>
      <c r="AUZ137" s="23"/>
      <c r="AVA137" s="23"/>
      <c r="AVB137" s="23"/>
      <c r="AVC137" s="23"/>
      <c r="AVD137" s="23"/>
      <c r="AVE137" s="23"/>
      <c r="AVF137" s="23"/>
      <c r="AVG137" s="23"/>
      <c r="AVH137" s="23"/>
      <c r="AVI137" s="23"/>
      <c r="AVJ137" s="23"/>
      <c r="AVK137" s="23"/>
      <c r="AVL137" s="23"/>
      <c r="AVM137" s="23"/>
      <c r="AVN137" s="23"/>
      <c r="AVO137" s="23"/>
      <c r="AVP137" s="23"/>
      <c r="AVQ137" s="23"/>
      <c r="AVR137" s="23"/>
      <c r="AVS137" s="23"/>
      <c r="AVT137" s="23"/>
      <c r="AVU137" s="23"/>
      <c r="AVV137" s="23"/>
      <c r="AVW137" s="23"/>
      <c r="AVX137" s="23"/>
      <c r="AVY137" s="23"/>
      <c r="AVZ137" s="23"/>
      <c r="AWA137" s="23"/>
      <c r="AWB137" s="23"/>
      <c r="AWC137" s="23"/>
      <c r="AWD137" s="23"/>
      <c r="AWE137" s="23"/>
      <c r="AWF137" s="23"/>
      <c r="AWG137" s="23"/>
      <c r="AWH137" s="23"/>
      <c r="AWI137" s="23"/>
      <c r="AWJ137" s="23"/>
      <c r="AWK137" s="23"/>
      <c r="AWL137" s="23"/>
      <c r="AWM137" s="23"/>
      <c r="AWN137" s="23"/>
      <c r="AWO137" s="23"/>
      <c r="AWP137" s="23"/>
      <c r="AWQ137" s="23"/>
      <c r="AWR137" s="23"/>
      <c r="AWS137" s="23"/>
      <c r="AWT137" s="23"/>
      <c r="AWU137" s="23"/>
      <c r="AWV137" s="23"/>
      <c r="AWW137" s="23"/>
      <c r="AWX137" s="23"/>
      <c r="AWY137" s="23"/>
      <c r="AWZ137" s="23"/>
      <c r="AXA137" s="23"/>
      <c r="AXB137" s="23"/>
      <c r="AXC137" s="23"/>
      <c r="AXD137" s="23"/>
      <c r="AXE137" s="23"/>
      <c r="AXF137" s="23"/>
      <c r="AXG137" s="23"/>
      <c r="AXH137" s="23"/>
      <c r="AXI137" s="23"/>
      <c r="AXJ137" s="23"/>
      <c r="AXK137" s="23"/>
      <c r="AXL137" s="23"/>
      <c r="AXM137" s="23"/>
      <c r="AXN137" s="23"/>
      <c r="AXO137" s="23"/>
      <c r="AXP137" s="23"/>
      <c r="AXQ137" s="23"/>
      <c r="AXR137" s="23"/>
      <c r="AXS137" s="23"/>
      <c r="AXT137" s="23"/>
      <c r="AXU137" s="23"/>
      <c r="AXV137" s="23"/>
      <c r="AXW137" s="23"/>
      <c r="AXX137" s="23"/>
      <c r="AXY137" s="23"/>
      <c r="AXZ137" s="23"/>
      <c r="AYA137" s="23"/>
      <c r="AYB137" s="23"/>
      <c r="AYC137" s="23"/>
      <c r="AYD137" s="23"/>
      <c r="AYE137" s="23"/>
      <c r="AYF137" s="23"/>
      <c r="AYG137" s="23"/>
      <c r="AYH137" s="23"/>
      <c r="AYI137" s="23"/>
      <c r="AYJ137" s="23"/>
      <c r="AYK137" s="23"/>
      <c r="AYL137" s="23"/>
      <c r="AYM137" s="23"/>
      <c r="AYN137" s="23"/>
      <c r="AYO137" s="23"/>
      <c r="AYP137" s="23"/>
      <c r="AYQ137" s="23"/>
      <c r="AYR137" s="23"/>
      <c r="AYS137" s="23"/>
      <c r="AYT137" s="23"/>
      <c r="AYU137" s="23"/>
      <c r="AYV137" s="23"/>
      <c r="AYW137" s="23"/>
      <c r="AYX137" s="23"/>
      <c r="AYY137" s="23"/>
      <c r="AYZ137" s="23"/>
      <c r="AZA137" s="23"/>
      <c r="AZB137" s="23"/>
      <c r="AZC137" s="23"/>
      <c r="AZD137" s="23"/>
      <c r="AZE137" s="23"/>
      <c r="AZF137" s="23"/>
      <c r="AZG137" s="23"/>
      <c r="AZH137" s="23"/>
      <c r="AZI137" s="23"/>
      <c r="AZJ137" s="23"/>
      <c r="AZK137" s="23"/>
      <c r="AZL137" s="23"/>
      <c r="AZM137" s="23"/>
      <c r="AZN137" s="23"/>
      <c r="AZO137" s="23"/>
      <c r="AZP137" s="23"/>
      <c r="AZQ137" s="23"/>
      <c r="AZR137" s="23"/>
      <c r="AZS137" s="23"/>
      <c r="AZT137" s="23"/>
      <c r="AZU137" s="23"/>
      <c r="AZV137" s="23"/>
      <c r="AZW137" s="23"/>
      <c r="AZX137" s="23"/>
      <c r="AZY137" s="23"/>
      <c r="AZZ137" s="23"/>
      <c r="BAA137" s="23"/>
      <c r="BAB137" s="23"/>
      <c r="BAC137" s="23"/>
      <c r="BAD137" s="23"/>
      <c r="BAE137" s="23"/>
      <c r="BAF137" s="23"/>
      <c r="BAG137" s="23"/>
      <c r="BAH137" s="23"/>
      <c r="BAI137" s="23"/>
      <c r="BAJ137" s="23"/>
      <c r="BAK137" s="23"/>
      <c r="BAL137" s="23"/>
      <c r="BAM137" s="23"/>
      <c r="BAN137" s="23"/>
      <c r="BAO137" s="23"/>
      <c r="BAP137" s="23"/>
      <c r="BAQ137" s="23"/>
      <c r="BAR137" s="23"/>
      <c r="BAS137" s="23"/>
      <c r="BAT137" s="23"/>
      <c r="BAU137" s="23"/>
      <c r="BAV137" s="23"/>
      <c r="BAW137" s="23"/>
      <c r="BAX137" s="23"/>
      <c r="BAY137" s="23"/>
      <c r="BAZ137" s="23"/>
      <c r="BBA137" s="23"/>
      <c r="BBB137" s="23"/>
      <c r="BBC137" s="23"/>
      <c r="BBD137" s="23"/>
      <c r="BBE137" s="23"/>
      <c r="BBF137" s="23"/>
      <c r="BBG137" s="23"/>
      <c r="BBH137" s="23"/>
      <c r="BBI137" s="23"/>
      <c r="BBJ137" s="23"/>
      <c r="BBK137" s="23"/>
      <c r="BBL137" s="23"/>
      <c r="BBM137" s="23"/>
      <c r="BBN137" s="23"/>
      <c r="BBO137" s="23"/>
      <c r="BBP137" s="23"/>
      <c r="BBQ137" s="23"/>
      <c r="BBR137" s="23"/>
      <c r="BBS137" s="23"/>
      <c r="BBT137" s="23"/>
      <c r="BBU137" s="23"/>
      <c r="BBV137" s="23"/>
      <c r="BBW137" s="23"/>
      <c r="BBX137" s="23"/>
      <c r="BBY137" s="23"/>
      <c r="BBZ137" s="23"/>
      <c r="BCA137" s="23"/>
      <c r="BCB137" s="23"/>
      <c r="BCC137" s="23"/>
      <c r="BCD137" s="23"/>
      <c r="BCE137" s="23"/>
      <c r="BCF137" s="23"/>
      <c r="BCG137" s="23"/>
      <c r="BCH137" s="23"/>
      <c r="BCI137" s="23"/>
      <c r="BCJ137" s="23"/>
      <c r="BCK137" s="23"/>
      <c r="BCL137" s="23"/>
      <c r="BCM137" s="23"/>
      <c r="BCN137" s="23"/>
      <c r="BCO137" s="23"/>
      <c r="BCP137" s="23"/>
      <c r="BCQ137" s="23"/>
      <c r="BCR137" s="23"/>
      <c r="BCS137" s="23"/>
      <c r="BCT137" s="23"/>
      <c r="BCU137" s="23"/>
      <c r="BCV137" s="23"/>
      <c r="BCW137" s="23"/>
      <c r="BCX137" s="23"/>
      <c r="BCY137" s="23"/>
      <c r="BCZ137" s="23"/>
      <c r="BDA137" s="23"/>
      <c r="BDB137" s="23"/>
      <c r="BDC137" s="23"/>
      <c r="BDD137" s="23"/>
      <c r="BDE137" s="23"/>
      <c r="BDF137" s="23"/>
      <c r="BDG137" s="23"/>
      <c r="BDH137" s="23"/>
      <c r="BDI137" s="23"/>
      <c r="BDJ137" s="23"/>
      <c r="BDK137" s="23"/>
      <c r="BDL137" s="23"/>
      <c r="BDM137" s="23"/>
      <c r="BDN137" s="23"/>
      <c r="BDO137" s="23"/>
      <c r="BDP137" s="23"/>
      <c r="BDQ137" s="23"/>
      <c r="BDR137" s="23"/>
      <c r="BDS137" s="23"/>
      <c r="BDT137" s="23"/>
      <c r="BDU137" s="23"/>
      <c r="BDV137" s="23"/>
      <c r="BDW137" s="23"/>
      <c r="BDX137" s="23"/>
      <c r="BDY137" s="23"/>
      <c r="BDZ137" s="23"/>
      <c r="BEA137" s="23"/>
      <c r="BEB137" s="23"/>
      <c r="BEC137" s="23"/>
      <c r="BED137" s="23"/>
      <c r="BEE137" s="23"/>
      <c r="BEF137" s="23"/>
      <c r="BEG137" s="23"/>
      <c r="BEH137" s="23"/>
      <c r="BEI137" s="23"/>
      <c r="BEJ137" s="23"/>
      <c r="BEK137" s="23"/>
      <c r="BEL137" s="23"/>
      <c r="BEM137" s="23"/>
      <c r="BEN137" s="23"/>
      <c r="BEO137" s="23"/>
      <c r="BEP137" s="23"/>
      <c r="BEQ137" s="23"/>
      <c r="BER137" s="23"/>
      <c r="BES137" s="23"/>
      <c r="BET137" s="23"/>
      <c r="BEU137" s="23"/>
      <c r="BEV137" s="23"/>
      <c r="BEW137" s="23"/>
      <c r="BEX137" s="23"/>
      <c r="BEY137" s="23"/>
      <c r="BEZ137" s="23"/>
      <c r="BFA137" s="23"/>
      <c r="BFB137" s="23"/>
      <c r="BFC137" s="23"/>
      <c r="BFD137" s="23"/>
      <c r="BFE137" s="23"/>
      <c r="BFF137" s="23"/>
      <c r="BFG137" s="23"/>
      <c r="BFH137" s="23"/>
      <c r="BFI137" s="23"/>
      <c r="BFJ137" s="23"/>
      <c r="BFK137" s="23"/>
      <c r="BFL137" s="23"/>
      <c r="BFM137" s="23"/>
      <c r="BFN137" s="23"/>
      <c r="BFO137" s="23"/>
      <c r="BFP137" s="23"/>
      <c r="BFQ137" s="23"/>
      <c r="BFR137" s="23"/>
      <c r="BFS137" s="23"/>
      <c r="BFT137" s="23"/>
      <c r="BFU137" s="23"/>
      <c r="BFV137" s="23"/>
      <c r="BFW137" s="23"/>
      <c r="BFX137" s="23"/>
      <c r="BFY137" s="23"/>
      <c r="BFZ137" s="23"/>
      <c r="BGA137" s="23"/>
      <c r="BGB137" s="23"/>
      <c r="BGC137" s="23"/>
      <c r="BGD137" s="23"/>
      <c r="BGE137" s="23"/>
      <c r="BGF137" s="23"/>
      <c r="BGG137" s="23"/>
      <c r="BGH137" s="23"/>
      <c r="BGI137" s="23"/>
      <c r="BGJ137" s="23"/>
      <c r="BGK137" s="23"/>
      <c r="BGL137" s="23"/>
      <c r="BGM137" s="23"/>
      <c r="BGN137" s="23"/>
      <c r="BGO137" s="23"/>
      <c r="BGP137" s="23"/>
      <c r="BGQ137" s="23"/>
      <c r="BGR137" s="23"/>
      <c r="BGS137" s="23"/>
      <c r="BGT137" s="23"/>
      <c r="BGU137" s="23"/>
      <c r="BGV137" s="23"/>
      <c r="BGW137" s="23"/>
      <c r="BGX137" s="23"/>
      <c r="BGY137" s="23"/>
      <c r="BGZ137" s="23"/>
      <c r="BHA137" s="23"/>
      <c r="BHB137" s="23"/>
      <c r="BHC137" s="23"/>
      <c r="BHD137" s="23"/>
      <c r="BHE137" s="23"/>
      <c r="BHF137" s="23"/>
      <c r="BHG137" s="23"/>
      <c r="BHH137" s="23"/>
      <c r="BHI137" s="23"/>
      <c r="BHJ137" s="23"/>
      <c r="BHK137" s="23"/>
      <c r="BHL137" s="23"/>
      <c r="BHM137" s="23"/>
      <c r="BHN137" s="23"/>
      <c r="BHO137" s="23"/>
      <c r="BHP137" s="23"/>
      <c r="BHQ137" s="23"/>
      <c r="BHR137" s="23"/>
      <c r="BHS137" s="23"/>
      <c r="BHT137" s="23"/>
      <c r="BHU137" s="23"/>
      <c r="BHV137" s="23"/>
      <c r="BHW137" s="23"/>
      <c r="BHX137" s="23"/>
      <c r="BHY137" s="23"/>
      <c r="BHZ137" s="23"/>
      <c r="BIA137" s="23"/>
      <c r="BIB137" s="23"/>
      <c r="BIC137" s="23"/>
      <c r="BID137" s="23"/>
      <c r="BIE137" s="23"/>
      <c r="BIF137" s="23"/>
      <c r="BIG137" s="23"/>
      <c r="BIH137" s="23"/>
      <c r="BII137" s="23"/>
      <c r="BIJ137" s="23"/>
      <c r="BIK137" s="23"/>
      <c r="BIL137" s="23"/>
      <c r="BIM137" s="23"/>
      <c r="BIN137" s="23"/>
      <c r="BIO137" s="23"/>
      <c r="BIP137" s="23"/>
      <c r="BIQ137" s="23"/>
      <c r="BIR137" s="23"/>
      <c r="BIS137" s="23"/>
      <c r="BIT137" s="23"/>
      <c r="BIU137" s="23"/>
      <c r="BIV137" s="23"/>
      <c r="BIW137" s="23"/>
      <c r="BIX137" s="23"/>
      <c r="BIY137" s="23"/>
      <c r="BIZ137" s="23"/>
      <c r="BJA137" s="23"/>
      <c r="BJB137" s="23"/>
      <c r="BJC137" s="23"/>
      <c r="BJD137" s="23"/>
      <c r="BJE137" s="23"/>
      <c r="BJF137" s="23"/>
      <c r="BJG137" s="23"/>
      <c r="BJH137" s="23"/>
      <c r="BJI137" s="23"/>
      <c r="BJJ137" s="23"/>
      <c r="BJK137" s="23"/>
      <c r="BJL137" s="23"/>
      <c r="BJM137" s="23"/>
      <c r="BJN137" s="23"/>
      <c r="BJO137" s="23"/>
      <c r="BJP137" s="23"/>
      <c r="BJQ137" s="23"/>
      <c r="BJR137" s="23"/>
      <c r="BJS137" s="23"/>
      <c r="BJT137" s="23"/>
      <c r="BJU137" s="23"/>
      <c r="BJV137" s="23"/>
      <c r="BJW137" s="23"/>
      <c r="BJX137" s="23"/>
      <c r="BJY137" s="23"/>
      <c r="BJZ137" s="23"/>
      <c r="BKA137" s="23"/>
      <c r="BKB137" s="23"/>
      <c r="BKC137" s="23"/>
      <c r="BKD137" s="23"/>
      <c r="BKE137" s="23"/>
      <c r="BKF137" s="23"/>
      <c r="BKG137" s="23"/>
      <c r="BKH137" s="23"/>
      <c r="BKI137" s="23"/>
      <c r="BKJ137" s="23"/>
      <c r="BKK137" s="23"/>
      <c r="BKL137" s="23"/>
      <c r="BKM137" s="23"/>
      <c r="BKN137" s="23"/>
      <c r="BKO137" s="23"/>
      <c r="BKP137" s="23"/>
      <c r="BKQ137" s="23"/>
      <c r="BKR137" s="23"/>
      <c r="BKS137" s="23"/>
      <c r="BKT137" s="23"/>
      <c r="BKU137" s="23"/>
      <c r="BKV137" s="23"/>
      <c r="BKW137" s="23"/>
      <c r="BKX137" s="23"/>
      <c r="BKY137" s="23"/>
      <c r="BKZ137" s="23"/>
      <c r="BLA137" s="23"/>
      <c r="BLB137" s="23"/>
      <c r="BLC137" s="23"/>
      <c r="BLD137" s="23"/>
      <c r="BLE137" s="23"/>
      <c r="BLF137" s="23"/>
      <c r="BLG137" s="23"/>
      <c r="BLH137" s="23"/>
      <c r="BLI137" s="23"/>
      <c r="BLJ137" s="23"/>
      <c r="BLK137" s="23"/>
      <c r="BLL137" s="23"/>
      <c r="BLM137" s="23"/>
      <c r="BLN137" s="23"/>
      <c r="BLO137" s="23"/>
      <c r="BLP137" s="23"/>
      <c r="BLQ137" s="23"/>
      <c r="BLR137" s="23"/>
      <c r="BLS137" s="23"/>
      <c r="BLT137" s="23"/>
      <c r="BLU137" s="23"/>
      <c r="BLV137" s="23"/>
      <c r="BLW137" s="23"/>
      <c r="BLX137" s="23"/>
      <c r="BLY137" s="23"/>
      <c r="BLZ137" s="23"/>
      <c r="BMA137" s="23"/>
      <c r="BMB137" s="23"/>
      <c r="BMC137" s="23"/>
      <c r="BMD137" s="23"/>
      <c r="BME137" s="23"/>
      <c r="BMF137" s="23"/>
      <c r="BMG137" s="23"/>
      <c r="BMH137" s="23"/>
      <c r="BMI137" s="23"/>
      <c r="BMJ137" s="23"/>
      <c r="BMK137" s="23"/>
      <c r="BML137" s="23"/>
      <c r="BMM137" s="23"/>
      <c r="BMN137" s="23"/>
      <c r="BMO137" s="23"/>
      <c r="BMP137" s="23"/>
      <c r="BMQ137" s="23"/>
      <c r="BMR137" s="23"/>
      <c r="BMS137" s="23"/>
      <c r="BMT137" s="23"/>
      <c r="BMU137" s="23"/>
      <c r="BMV137" s="23"/>
      <c r="BMW137" s="23"/>
      <c r="BMX137" s="23"/>
      <c r="BMY137" s="23"/>
      <c r="BMZ137" s="23"/>
      <c r="BNA137" s="23"/>
      <c r="BNB137" s="23"/>
      <c r="BNC137" s="23"/>
      <c r="BND137" s="23"/>
      <c r="BNE137" s="23"/>
      <c r="BNF137" s="23"/>
      <c r="BNG137" s="23"/>
      <c r="BNH137" s="23"/>
      <c r="BNI137" s="23"/>
      <c r="BNJ137" s="23"/>
      <c r="BNK137" s="23"/>
      <c r="BNL137" s="23"/>
      <c r="BNM137" s="23"/>
      <c r="BNN137" s="23"/>
      <c r="BNO137" s="23"/>
      <c r="BNP137" s="23"/>
      <c r="BNQ137" s="23"/>
      <c r="BNR137" s="23"/>
      <c r="BNS137" s="23"/>
      <c r="BNT137" s="23"/>
      <c r="BNU137" s="23"/>
      <c r="BNV137" s="23"/>
      <c r="BNW137" s="23"/>
      <c r="BNX137" s="23"/>
      <c r="BNY137" s="23"/>
      <c r="BNZ137" s="23"/>
      <c r="BOA137" s="23"/>
      <c r="BOB137" s="23"/>
      <c r="BOC137" s="23"/>
      <c r="BOD137" s="23"/>
      <c r="BOE137" s="23"/>
      <c r="BOF137" s="23"/>
      <c r="BOG137" s="23"/>
      <c r="BOH137" s="23"/>
      <c r="BOI137" s="23"/>
      <c r="BOJ137" s="23"/>
      <c r="BOK137" s="23"/>
      <c r="BOL137" s="23"/>
      <c r="BOM137" s="23"/>
      <c r="BON137" s="23"/>
      <c r="BOO137" s="23"/>
      <c r="BOP137" s="23"/>
      <c r="BOQ137" s="23"/>
      <c r="BOR137" s="23"/>
      <c r="BOS137" s="23"/>
      <c r="BOT137" s="23"/>
      <c r="BOU137" s="23"/>
      <c r="BOV137" s="23"/>
      <c r="BOW137" s="23"/>
      <c r="BOX137" s="23"/>
      <c r="BOY137" s="23"/>
      <c r="BOZ137" s="23"/>
      <c r="BPA137" s="23"/>
      <c r="BPB137" s="23"/>
      <c r="BPC137" s="23"/>
      <c r="BPD137" s="23"/>
      <c r="BPE137" s="23"/>
      <c r="BPF137" s="23"/>
      <c r="BPG137" s="23"/>
      <c r="BPH137" s="23"/>
      <c r="BPI137" s="23"/>
      <c r="BPJ137" s="23"/>
      <c r="BPK137" s="23"/>
      <c r="BPL137" s="23"/>
      <c r="BPM137" s="23"/>
      <c r="BPN137" s="23"/>
      <c r="BPO137" s="23"/>
      <c r="BPP137" s="23"/>
      <c r="BPQ137" s="23"/>
      <c r="BPR137" s="23"/>
      <c r="BPS137" s="23"/>
      <c r="BPT137" s="23"/>
      <c r="BPU137" s="23"/>
      <c r="BPV137" s="23"/>
      <c r="BPW137" s="23"/>
      <c r="BPX137" s="23"/>
      <c r="BPY137" s="23"/>
      <c r="BPZ137" s="23"/>
      <c r="BQA137" s="23"/>
      <c r="BQB137" s="23"/>
      <c r="BQC137" s="23"/>
      <c r="BQD137" s="23"/>
      <c r="BQE137" s="23"/>
      <c r="BQF137" s="23"/>
      <c r="BQG137" s="23"/>
      <c r="BQH137" s="23"/>
      <c r="BQI137" s="23"/>
      <c r="BQJ137" s="23"/>
      <c r="BQK137" s="23"/>
      <c r="BQL137" s="23"/>
      <c r="BQM137" s="23"/>
      <c r="BQN137" s="23"/>
      <c r="BQO137" s="23"/>
      <c r="BQP137" s="23"/>
      <c r="BQQ137" s="23"/>
      <c r="BQR137" s="23"/>
      <c r="BQS137" s="23"/>
      <c r="BQT137" s="23"/>
      <c r="BQU137" s="23"/>
      <c r="BQV137" s="23"/>
      <c r="BQW137" s="23"/>
      <c r="BQX137" s="23"/>
      <c r="BQY137" s="23"/>
      <c r="BQZ137" s="23"/>
      <c r="BRA137" s="23"/>
      <c r="BRB137" s="23"/>
      <c r="BRC137" s="23"/>
      <c r="BRD137" s="23"/>
      <c r="BRE137" s="23"/>
      <c r="BRF137" s="23"/>
      <c r="BRG137" s="23"/>
      <c r="BRH137" s="23"/>
      <c r="BRI137" s="23"/>
      <c r="BRJ137" s="23"/>
      <c r="BRK137" s="23"/>
      <c r="BRL137" s="23"/>
      <c r="BRM137" s="23"/>
      <c r="BRN137" s="23"/>
      <c r="BRO137" s="23"/>
      <c r="BRP137" s="23"/>
      <c r="BRQ137" s="23"/>
      <c r="BRR137" s="23"/>
      <c r="BRS137" s="23"/>
      <c r="BRT137" s="23"/>
      <c r="BRU137" s="23"/>
      <c r="BRV137" s="23"/>
      <c r="BRW137" s="23"/>
      <c r="BRX137" s="23"/>
      <c r="BRY137" s="23"/>
      <c r="BRZ137" s="23"/>
      <c r="BSA137" s="23"/>
      <c r="BSB137" s="23"/>
      <c r="BSC137" s="23"/>
      <c r="BSD137" s="23"/>
      <c r="BSE137" s="23"/>
      <c r="BSF137" s="23"/>
      <c r="BSG137" s="23"/>
      <c r="BSH137" s="23"/>
      <c r="BSI137" s="23"/>
      <c r="BSJ137" s="23"/>
      <c r="BSK137" s="23"/>
      <c r="BSL137" s="23"/>
      <c r="BSM137" s="23"/>
      <c r="BSN137" s="23"/>
      <c r="BSO137" s="23"/>
      <c r="BSP137" s="23"/>
      <c r="BSQ137" s="23"/>
      <c r="BSR137" s="23"/>
      <c r="BSS137" s="23"/>
      <c r="BST137" s="23"/>
      <c r="BSU137" s="23"/>
      <c r="BSV137" s="23"/>
      <c r="BSW137" s="23"/>
      <c r="BSX137" s="23"/>
      <c r="BSY137" s="23"/>
      <c r="BSZ137" s="23"/>
      <c r="BTA137" s="23"/>
      <c r="BTB137" s="23"/>
      <c r="BTC137" s="23"/>
      <c r="BTD137" s="23"/>
      <c r="BTE137" s="23"/>
      <c r="BTF137" s="23"/>
      <c r="BTG137" s="23"/>
      <c r="BTH137" s="23"/>
      <c r="BTI137" s="23"/>
      <c r="BTJ137" s="23"/>
      <c r="BTK137" s="23"/>
      <c r="BTL137" s="23"/>
      <c r="BTM137" s="23"/>
      <c r="BTN137" s="23"/>
      <c r="BTO137" s="23"/>
      <c r="BTP137" s="23"/>
      <c r="BTQ137" s="23"/>
      <c r="BTR137" s="23"/>
      <c r="BTS137" s="23"/>
      <c r="BTT137" s="23"/>
      <c r="BTU137" s="23"/>
      <c r="BTV137" s="23"/>
      <c r="BTW137" s="23"/>
      <c r="BTX137" s="23"/>
      <c r="BTY137" s="23"/>
      <c r="BTZ137" s="23"/>
      <c r="BUA137" s="23"/>
      <c r="BUB137" s="23"/>
      <c r="BUC137" s="23"/>
      <c r="BUD137" s="23"/>
      <c r="BUE137" s="23"/>
      <c r="BUF137" s="23"/>
      <c r="BUG137" s="23"/>
      <c r="BUH137" s="23"/>
      <c r="BUI137" s="23"/>
      <c r="BUJ137" s="23"/>
      <c r="BUK137" s="23"/>
      <c r="BUL137" s="23"/>
      <c r="BUM137" s="23"/>
      <c r="BUN137" s="23"/>
      <c r="BUO137" s="23"/>
      <c r="BUP137" s="23"/>
      <c r="BUQ137" s="23"/>
      <c r="BUR137" s="23"/>
      <c r="BUS137" s="23"/>
      <c r="BUT137" s="23"/>
      <c r="BUU137" s="23"/>
      <c r="BUV137" s="23"/>
      <c r="BUW137" s="23"/>
      <c r="BUX137" s="23"/>
      <c r="BUY137" s="23"/>
      <c r="BUZ137" s="23"/>
      <c r="BVA137" s="23"/>
      <c r="BVB137" s="23"/>
      <c r="BVC137" s="23"/>
      <c r="BVD137" s="23"/>
      <c r="BVE137" s="23"/>
      <c r="BVF137" s="23"/>
      <c r="BVG137" s="23"/>
      <c r="BVH137" s="23"/>
      <c r="BVI137" s="23"/>
      <c r="BVJ137" s="23"/>
      <c r="BVK137" s="23"/>
      <c r="BVL137" s="23"/>
      <c r="BVM137" s="23"/>
      <c r="BVN137" s="23"/>
      <c r="BVO137" s="23"/>
      <c r="BVP137" s="23"/>
      <c r="BVQ137" s="23"/>
      <c r="BVR137" s="23"/>
      <c r="BVS137" s="23"/>
      <c r="BVT137" s="23"/>
      <c r="BVU137" s="23"/>
      <c r="BVV137" s="23"/>
      <c r="BVW137" s="23"/>
      <c r="BVX137" s="23"/>
      <c r="BVY137" s="23"/>
      <c r="BVZ137" s="23"/>
      <c r="BWA137" s="23"/>
      <c r="BWB137" s="23"/>
      <c r="BWC137" s="23"/>
      <c r="BWD137" s="23"/>
      <c r="BWE137" s="23"/>
      <c r="BWF137" s="23"/>
      <c r="BWG137" s="23"/>
      <c r="BWH137" s="23"/>
      <c r="BWI137" s="23"/>
      <c r="BWJ137" s="23"/>
      <c r="BWK137" s="23"/>
      <c r="BWL137" s="23"/>
      <c r="BWM137" s="23"/>
      <c r="BWN137" s="23"/>
      <c r="BWO137" s="23"/>
      <c r="BWP137" s="23"/>
      <c r="BWQ137" s="23"/>
      <c r="BWR137" s="23"/>
      <c r="BWS137" s="23"/>
      <c r="BWT137" s="23"/>
      <c r="BWU137" s="23"/>
      <c r="BWV137" s="23"/>
      <c r="BWW137" s="23"/>
      <c r="BWX137" s="23"/>
      <c r="BWY137" s="23"/>
      <c r="BWZ137" s="23"/>
      <c r="BXA137" s="23"/>
      <c r="BXB137" s="23"/>
      <c r="BXC137" s="23"/>
      <c r="BXD137" s="23"/>
      <c r="BXE137" s="23"/>
      <c r="BXF137" s="23"/>
      <c r="BXG137" s="23"/>
      <c r="BXH137" s="23"/>
      <c r="BXI137" s="23"/>
      <c r="BXJ137" s="23"/>
      <c r="BXK137" s="23"/>
      <c r="BXL137" s="23"/>
      <c r="BXM137" s="23"/>
      <c r="BXN137" s="23"/>
      <c r="BXO137" s="23"/>
      <c r="BXP137" s="23"/>
      <c r="BXQ137" s="23"/>
      <c r="BXR137" s="23"/>
      <c r="BXS137" s="23"/>
      <c r="BXT137" s="23"/>
      <c r="BXU137" s="23"/>
      <c r="BXV137" s="23"/>
      <c r="BXW137" s="23"/>
      <c r="BXX137" s="23"/>
      <c r="BXY137" s="23"/>
      <c r="BXZ137" s="23"/>
      <c r="BYA137" s="23"/>
      <c r="BYB137" s="23"/>
      <c r="BYC137" s="23"/>
      <c r="BYD137" s="23"/>
      <c r="BYE137" s="23"/>
      <c r="BYF137" s="23"/>
      <c r="BYG137" s="23"/>
      <c r="BYH137" s="23"/>
      <c r="BYI137" s="23"/>
      <c r="BYJ137" s="23"/>
      <c r="BYK137" s="23"/>
      <c r="BYL137" s="23"/>
      <c r="BYM137" s="23"/>
      <c r="BYN137" s="23"/>
      <c r="BYO137" s="23"/>
      <c r="BYP137" s="23"/>
      <c r="BYQ137" s="23"/>
      <c r="BYR137" s="23"/>
      <c r="BYS137" s="23"/>
      <c r="BYT137" s="23"/>
      <c r="BYU137" s="23"/>
      <c r="BYV137" s="23"/>
      <c r="BYW137" s="23"/>
      <c r="BYX137" s="23"/>
      <c r="BYY137" s="23"/>
      <c r="BYZ137" s="23"/>
      <c r="BZA137" s="23"/>
      <c r="BZB137" s="23"/>
      <c r="BZC137" s="23"/>
      <c r="BZD137" s="23"/>
      <c r="BZE137" s="23"/>
      <c r="BZF137" s="23"/>
      <c r="BZG137" s="23"/>
      <c r="BZH137" s="23"/>
      <c r="BZI137" s="23"/>
      <c r="BZJ137" s="23"/>
      <c r="BZK137" s="23"/>
      <c r="BZL137" s="23"/>
      <c r="BZM137" s="23"/>
      <c r="BZN137" s="23"/>
      <c r="BZO137" s="23"/>
      <c r="BZP137" s="23"/>
      <c r="BZQ137" s="23"/>
      <c r="BZR137" s="23"/>
      <c r="BZS137" s="23"/>
      <c r="BZT137" s="23"/>
      <c r="BZU137" s="23"/>
      <c r="BZV137" s="23"/>
      <c r="BZW137" s="23"/>
      <c r="BZX137" s="23"/>
      <c r="BZY137" s="23"/>
      <c r="BZZ137" s="23"/>
      <c r="CAA137" s="23"/>
      <c r="CAB137" s="23"/>
      <c r="CAC137" s="23"/>
      <c r="CAD137" s="23"/>
      <c r="CAE137" s="23"/>
      <c r="CAF137" s="23"/>
      <c r="CAG137" s="23"/>
      <c r="CAH137" s="23"/>
      <c r="CAI137" s="23"/>
      <c r="CAJ137" s="23"/>
      <c r="CAK137" s="23"/>
      <c r="CAL137" s="23"/>
      <c r="CAM137" s="23"/>
      <c r="CAN137" s="23"/>
      <c r="CAO137" s="23"/>
      <c r="CAP137" s="23"/>
      <c r="CAQ137" s="23"/>
      <c r="CAR137" s="23"/>
      <c r="CAS137" s="23"/>
      <c r="CAT137" s="23"/>
      <c r="CAU137" s="23"/>
      <c r="CAV137" s="23"/>
      <c r="CAW137" s="23"/>
      <c r="CAX137" s="23"/>
      <c r="CAY137" s="23"/>
      <c r="CAZ137" s="23"/>
      <c r="CBA137" s="23"/>
      <c r="CBB137" s="23"/>
      <c r="CBC137" s="23"/>
      <c r="CBD137" s="23"/>
      <c r="CBE137" s="23"/>
      <c r="CBF137" s="23"/>
      <c r="CBG137" s="23"/>
      <c r="CBH137" s="23"/>
      <c r="CBI137" s="23"/>
      <c r="CBJ137" s="23"/>
      <c r="CBK137" s="23"/>
      <c r="CBL137" s="23"/>
      <c r="CBM137" s="23"/>
      <c r="CBN137" s="23"/>
      <c r="CBO137" s="23"/>
      <c r="CBP137" s="23"/>
      <c r="CBQ137" s="23"/>
      <c r="CBR137" s="23"/>
      <c r="CBS137" s="23"/>
      <c r="CBT137" s="23"/>
      <c r="CBU137" s="23"/>
      <c r="CBV137" s="23"/>
      <c r="CBW137" s="23"/>
      <c r="CBX137" s="23"/>
      <c r="CBY137" s="23"/>
      <c r="CBZ137" s="23"/>
      <c r="CCA137" s="23"/>
      <c r="CCB137" s="23"/>
      <c r="CCC137" s="23"/>
      <c r="CCD137" s="23"/>
      <c r="CCE137" s="23"/>
      <c r="CCF137" s="23"/>
      <c r="CCG137" s="23"/>
      <c r="CCH137" s="23"/>
      <c r="CCI137" s="23"/>
      <c r="CCJ137" s="23"/>
      <c r="CCK137" s="23"/>
      <c r="CCL137" s="23"/>
      <c r="CCM137" s="23"/>
      <c r="CCN137" s="23"/>
      <c r="CCO137" s="23"/>
      <c r="CCP137" s="23"/>
      <c r="CCQ137" s="23"/>
      <c r="CCR137" s="23"/>
      <c r="CCS137" s="23"/>
      <c r="CCT137" s="23"/>
      <c r="CCU137" s="23"/>
      <c r="CCV137" s="23"/>
      <c r="CCW137" s="23"/>
      <c r="CCX137" s="23"/>
      <c r="CCY137" s="23"/>
      <c r="CCZ137" s="23"/>
      <c r="CDA137" s="23"/>
      <c r="CDB137" s="23"/>
      <c r="CDC137" s="23"/>
      <c r="CDD137" s="23"/>
      <c r="CDE137" s="23"/>
      <c r="CDF137" s="23"/>
      <c r="CDG137" s="23"/>
      <c r="CDH137" s="23"/>
      <c r="CDI137" s="23"/>
      <c r="CDJ137" s="23"/>
      <c r="CDK137" s="23"/>
      <c r="CDL137" s="23"/>
      <c r="CDM137" s="23"/>
      <c r="CDN137" s="23"/>
      <c r="CDO137" s="23"/>
      <c r="CDP137" s="23"/>
      <c r="CDQ137" s="23"/>
      <c r="CDR137" s="23"/>
      <c r="CDS137" s="23"/>
      <c r="CDT137" s="23"/>
      <c r="CDU137" s="23"/>
      <c r="CDV137" s="23"/>
      <c r="CDW137" s="23"/>
      <c r="CDX137" s="23"/>
      <c r="CDY137" s="23"/>
      <c r="CDZ137" s="23"/>
      <c r="CEA137" s="23"/>
      <c r="CEB137" s="23"/>
      <c r="CEC137" s="23"/>
      <c r="CED137" s="23"/>
      <c r="CEE137" s="23"/>
      <c r="CEF137" s="23"/>
      <c r="CEG137" s="23"/>
      <c r="CEH137" s="23"/>
      <c r="CEI137" s="23"/>
      <c r="CEJ137" s="23"/>
      <c r="CEK137" s="23"/>
      <c r="CEL137" s="23"/>
      <c r="CEM137" s="23"/>
      <c r="CEN137" s="23"/>
      <c r="CEO137" s="23"/>
      <c r="CEP137" s="23"/>
      <c r="CEQ137" s="23"/>
      <c r="CER137" s="23"/>
      <c r="CES137" s="23"/>
      <c r="CET137" s="23"/>
      <c r="CEU137" s="23"/>
      <c r="CEV137" s="23"/>
      <c r="CEW137" s="23"/>
      <c r="CEX137" s="23"/>
      <c r="CEY137" s="23"/>
      <c r="CEZ137" s="23"/>
      <c r="CFA137" s="23"/>
      <c r="CFB137" s="23"/>
      <c r="CFC137" s="23"/>
      <c r="CFD137" s="23"/>
      <c r="CFE137" s="23"/>
      <c r="CFF137" s="23"/>
      <c r="CFG137" s="23"/>
      <c r="CFH137" s="23"/>
      <c r="CFI137" s="23"/>
      <c r="CFJ137" s="23"/>
      <c r="CFK137" s="23"/>
      <c r="CFL137" s="23"/>
      <c r="CFM137" s="23"/>
      <c r="CFN137" s="23"/>
      <c r="CFO137" s="23"/>
      <c r="CFP137" s="23"/>
      <c r="CFQ137" s="23"/>
      <c r="CFR137" s="23"/>
      <c r="CFS137" s="23"/>
      <c r="CFT137" s="23"/>
      <c r="CFU137" s="23"/>
      <c r="CFV137" s="23"/>
      <c r="CFW137" s="23"/>
      <c r="CFX137" s="23"/>
      <c r="CFY137" s="23"/>
      <c r="CFZ137" s="23"/>
      <c r="CGA137" s="23"/>
      <c r="CGB137" s="23"/>
      <c r="CGC137" s="23"/>
      <c r="CGD137" s="23"/>
      <c r="CGE137" s="23"/>
      <c r="CGF137" s="23"/>
      <c r="CGG137" s="23"/>
      <c r="CGH137" s="23"/>
      <c r="CGI137" s="23"/>
      <c r="CGJ137" s="23"/>
      <c r="CGK137" s="23"/>
      <c r="CGL137" s="23"/>
      <c r="CGM137" s="23"/>
      <c r="CGN137" s="23"/>
      <c r="CGO137" s="23"/>
      <c r="CGP137" s="23"/>
      <c r="CGQ137" s="23"/>
      <c r="CGR137" s="23"/>
      <c r="CGS137" s="23"/>
      <c r="CGT137" s="23"/>
      <c r="CGU137" s="23"/>
      <c r="CGV137" s="23"/>
      <c r="CGW137" s="23"/>
      <c r="CGX137" s="23"/>
      <c r="CGY137" s="23"/>
      <c r="CGZ137" s="23"/>
      <c r="CHA137" s="23"/>
      <c r="CHB137" s="23"/>
      <c r="CHC137" s="23"/>
      <c r="CHD137" s="23"/>
      <c r="CHE137" s="23"/>
      <c r="CHF137" s="23"/>
      <c r="CHG137" s="23"/>
      <c r="CHH137" s="23"/>
      <c r="CHI137" s="23"/>
      <c r="CHJ137" s="23"/>
      <c r="CHK137" s="23"/>
      <c r="CHL137" s="23"/>
      <c r="CHM137" s="23"/>
      <c r="CHN137" s="23"/>
      <c r="CHO137" s="23"/>
      <c r="CHP137" s="23"/>
      <c r="CHQ137" s="23"/>
      <c r="CHR137" s="23"/>
      <c r="CHS137" s="23"/>
      <c r="CHT137" s="23"/>
      <c r="CHU137" s="23"/>
      <c r="CHV137" s="23"/>
      <c r="CHW137" s="23"/>
      <c r="CHX137" s="23"/>
      <c r="CHY137" s="23"/>
      <c r="CHZ137" s="23"/>
      <c r="CIA137" s="23"/>
      <c r="CIB137" s="23"/>
      <c r="CIC137" s="23"/>
      <c r="CID137" s="23"/>
      <c r="CIE137" s="23"/>
      <c r="CIF137" s="23"/>
      <c r="CIG137" s="23"/>
      <c r="CIH137" s="23"/>
      <c r="CII137" s="23"/>
      <c r="CIJ137" s="23"/>
      <c r="CIK137" s="23"/>
      <c r="CIL137" s="23"/>
      <c r="CIM137" s="23"/>
      <c r="CIN137" s="23"/>
      <c r="CIO137" s="23"/>
      <c r="CIP137" s="23"/>
      <c r="CIQ137" s="23"/>
      <c r="CIR137" s="23"/>
      <c r="CIS137" s="23"/>
      <c r="CIT137" s="23"/>
      <c r="CIU137" s="23"/>
      <c r="CIV137" s="23"/>
      <c r="CIW137" s="23"/>
      <c r="CIX137" s="23"/>
      <c r="CIY137" s="23"/>
      <c r="CIZ137" s="23"/>
      <c r="CJA137" s="23"/>
      <c r="CJB137" s="23"/>
      <c r="CJC137" s="23"/>
      <c r="CJD137" s="23"/>
      <c r="CJE137" s="23"/>
      <c r="CJF137" s="23"/>
      <c r="CJG137" s="23"/>
      <c r="CJH137" s="23"/>
      <c r="CJI137" s="23"/>
      <c r="CJJ137" s="23"/>
      <c r="CJK137" s="23"/>
      <c r="CJL137" s="23"/>
      <c r="CJM137" s="23"/>
      <c r="CJN137" s="23"/>
      <c r="CJO137" s="23"/>
      <c r="CJP137" s="23"/>
      <c r="CJQ137" s="23"/>
      <c r="CJR137" s="23"/>
      <c r="CJS137" s="23"/>
      <c r="CJT137" s="23"/>
      <c r="CJU137" s="23"/>
      <c r="CJV137" s="23"/>
      <c r="CJW137" s="23"/>
      <c r="CJX137" s="23"/>
      <c r="CJY137" s="23"/>
      <c r="CJZ137" s="23"/>
      <c r="CKA137" s="23"/>
      <c r="CKB137" s="23"/>
      <c r="CKC137" s="23"/>
      <c r="CKD137" s="23"/>
      <c r="CKE137" s="23"/>
      <c r="CKF137" s="23"/>
      <c r="CKG137" s="23"/>
      <c r="CKH137" s="23"/>
      <c r="CKI137" s="23"/>
      <c r="CKJ137" s="23"/>
      <c r="CKK137" s="23"/>
      <c r="CKL137" s="23"/>
      <c r="CKM137" s="23"/>
      <c r="CKN137" s="23"/>
      <c r="CKO137" s="23"/>
      <c r="CKP137" s="23"/>
      <c r="CKQ137" s="23"/>
      <c r="CKR137" s="23"/>
      <c r="CKS137" s="23"/>
      <c r="CKT137" s="23"/>
      <c r="CKU137" s="23"/>
      <c r="CKV137" s="23"/>
      <c r="CKW137" s="23"/>
      <c r="CKX137" s="23"/>
      <c r="CKY137" s="23"/>
      <c r="CKZ137" s="23"/>
      <c r="CLA137" s="23"/>
      <c r="CLB137" s="23"/>
      <c r="CLC137" s="23"/>
      <c r="CLD137" s="23"/>
      <c r="CLE137" s="23"/>
      <c r="CLF137" s="23"/>
      <c r="CLG137" s="23"/>
      <c r="CLH137" s="23"/>
      <c r="CLI137" s="23"/>
      <c r="CLJ137" s="23"/>
      <c r="CLK137" s="23"/>
      <c r="CLL137" s="23"/>
      <c r="CLM137" s="23"/>
      <c r="CLN137" s="23"/>
      <c r="CLO137" s="23"/>
      <c r="CLP137" s="23"/>
      <c r="CLQ137" s="23"/>
      <c r="CLR137" s="23"/>
      <c r="CLS137" s="23"/>
      <c r="CLT137" s="23"/>
      <c r="CLU137" s="23"/>
      <c r="CLV137" s="23"/>
      <c r="CLW137" s="23"/>
      <c r="CLX137" s="23"/>
      <c r="CLY137" s="23"/>
      <c r="CLZ137" s="23"/>
      <c r="CMA137" s="23"/>
      <c r="CMB137" s="23"/>
      <c r="CMC137" s="23"/>
      <c r="CMD137" s="23"/>
      <c r="CME137" s="23"/>
      <c r="CMF137" s="23"/>
      <c r="CMG137" s="23"/>
      <c r="CMH137" s="23"/>
      <c r="CMI137" s="23"/>
      <c r="CMJ137" s="23"/>
      <c r="CMK137" s="23"/>
      <c r="CML137" s="23"/>
      <c r="CMM137" s="23"/>
      <c r="CMN137" s="23"/>
      <c r="CMO137" s="23"/>
      <c r="CMP137" s="23"/>
      <c r="CMQ137" s="23"/>
      <c r="CMR137" s="23"/>
      <c r="CMS137" s="23"/>
      <c r="CMT137" s="23"/>
      <c r="CMU137" s="23"/>
      <c r="CMV137" s="23"/>
      <c r="CMW137" s="23"/>
      <c r="CMX137" s="23"/>
      <c r="CMY137" s="23"/>
      <c r="CMZ137" s="23"/>
      <c r="CNA137" s="23"/>
      <c r="CNB137" s="23"/>
      <c r="CNC137" s="23"/>
      <c r="CND137" s="23"/>
      <c r="CNE137" s="23"/>
      <c r="CNF137" s="23"/>
      <c r="CNG137" s="23"/>
      <c r="CNH137" s="23"/>
      <c r="CNI137" s="23"/>
      <c r="CNJ137" s="23"/>
      <c r="CNK137" s="23"/>
      <c r="CNL137" s="23"/>
      <c r="CNM137" s="23"/>
      <c r="CNN137" s="23"/>
      <c r="CNO137" s="23"/>
      <c r="CNP137" s="23"/>
      <c r="CNQ137" s="23"/>
      <c r="CNR137" s="23"/>
      <c r="CNS137" s="23"/>
      <c r="CNT137" s="23"/>
      <c r="CNU137" s="23"/>
      <c r="CNV137" s="23"/>
      <c r="CNW137" s="23"/>
      <c r="CNX137" s="23"/>
      <c r="CNY137" s="23"/>
      <c r="CNZ137" s="23"/>
      <c r="COA137" s="23"/>
      <c r="COB137" s="23"/>
      <c r="COC137" s="23"/>
      <c r="COD137" s="23"/>
      <c r="COE137" s="23"/>
      <c r="COF137" s="23"/>
      <c r="COG137" s="23"/>
      <c r="COH137" s="23"/>
      <c r="COI137" s="23"/>
      <c r="COJ137" s="23"/>
      <c r="COK137" s="23"/>
      <c r="COL137" s="23"/>
      <c r="COM137" s="23"/>
      <c r="CON137" s="23"/>
      <c r="COO137" s="23"/>
      <c r="COP137" s="23"/>
      <c r="COQ137" s="23"/>
      <c r="COR137" s="23"/>
      <c r="COS137" s="23"/>
      <c r="COT137" s="23"/>
      <c r="COU137" s="23"/>
      <c r="COV137" s="23"/>
      <c r="COW137" s="23"/>
      <c r="COX137" s="23"/>
      <c r="COY137" s="23"/>
      <c r="COZ137" s="23"/>
      <c r="CPA137" s="23"/>
      <c r="CPB137" s="23"/>
      <c r="CPC137" s="23"/>
      <c r="CPD137" s="23"/>
      <c r="CPE137" s="23"/>
      <c r="CPF137" s="23"/>
      <c r="CPG137" s="23"/>
      <c r="CPH137" s="23"/>
      <c r="CPI137" s="23"/>
      <c r="CPJ137" s="23"/>
      <c r="CPK137" s="23"/>
      <c r="CPL137" s="23"/>
      <c r="CPM137" s="23"/>
      <c r="CPN137" s="23"/>
      <c r="CPO137" s="23"/>
      <c r="CPP137" s="23"/>
      <c r="CPQ137" s="23"/>
      <c r="CPR137" s="23"/>
      <c r="CPS137" s="23"/>
      <c r="CPT137" s="23"/>
      <c r="CPU137" s="23"/>
      <c r="CPV137" s="23"/>
      <c r="CPW137" s="23"/>
      <c r="CPX137" s="23"/>
      <c r="CPY137" s="23"/>
      <c r="CPZ137" s="23"/>
      <c r="CQA137" s="23"/>
      <c r="CQB137" s="23"/>
      <c r="CQC137" s="23"/>
      <c r="CQD137" s="23"/>
      <c r="CQE137" s="23"/>
      <c r="CQF137" s="23"/>
      <c r="CQG137" s="23"/>
      <c r="CQH137" s="23"/>
      <c r="CQI137" s="23"/>
      <c r="CQJ137" s="23"/>
      <c r="CQK137" s="23"/>
      <c r="CQL137" s="23"/>
      <c r="CQM137" s="23"/>
      <c r="CQN137" s="23"/>
      <c r="CQO137" s="23"/>
      <c r="CQP137" s="23"/>
      <c r="CQQ137" s="23"/>
      <c r="CQR137" s="23"/>
      <c r="CQS137" s="23"/>
      <c r="CQT137" s="23"/>
      <c r="CQU137" s="23"/>
      <c r="CQV137" s="23"/>
      <c r="CQW137" s="23"/>
      <c r="CQX137" s="23"/>
      <c r="CQY137" s="23"/>
      <c r="CQZ137" s="23"/>
      <c r="CRA137" s="23"/>
      <c r="CRB137" s="23"/>
      <c r="CRC137" s="23"/>
      <c r="CRD137" s="23"/>
      <c r="CRE137" s="23"/>
      <c r="CRF137" s="23"/>
      <c r="CRG137" s="23"/>
      <c r="CRH137" s="23"/>
      <c r="CRI137" s="23"/>
      <c r="CRJ137" s="23"/>
      <c r="CRK137" s="23"/>
      <c r="CRL137" s="23"/>
      <c r="CRM137" s="23"/>
      <c r="CRN137" s="23"/>
      <c r="CRO137" s="23"/>
      <c r="CRP137" s="23"/>
      <c r="CRQ137" s="23"/>
      <c r="CRR137" s="23"/>
      <c r="CRS137" s="23"/>
      <c r="CRT137" s="23"/>
      <c r="CRU137" s="23"/>
      <c r="CRV137" s="23"/>
      <c r="CRW137" s="23"/>
      <c r="CRX137" s="23"/>
      <c r="CRY137" s="23"/>
      <c r="CRZ137" s="23"/>
      <c r="CSA137" s="23"/>
      <c r="CSB137" s="23"/>
      <c r="CSC137" s="23"/>
      <c r="CSD137" s="23"/>
      <c r="CSE137" s="23"/>
      <c r="CSF137" s="23"/>
      <c r="CSG137" s="23"/>
      <c r="CSH137" s="23"/>
      <c r="CSI137" s="23"/>
      <c r="CSJ137" s="23"/>
      <c r="CSK137" s="23"/>
      <c r="CSL137" s="23"/>
      <c r="CSM137" s="23"/>
      <c r="CSN137" s="23"/>
      <c r="CSO137" s="23"/>
      <c r="CSP137" s="23"/>
      <c r="CSQ137" s="23"/>
      <c r="CSR137" s="23"/>
      <c r="CSS137" s="23"/>
      <c r="CST137" s="23"/>
      <c r="CSU137" s="23"/>
      <c r="CSV137" s="23"/>
      <c r="CSW137" s="23"/>
      <c r="CSX137" s="23"/>
      <c r="CSY137" s="23"/>
      <c r="CSZ137" s="23"/>
      <c r="CTA137" s="23"/>
      <c r="CTB137" s="23"/>
      <c r="CTC137" s="23"/>
      <c r="CTD137" s="23"/>
      <c r="CTE137" s="23"/>
      <c r="CTF137" s="23"/>
      <c r="CTG137" s="23"/>
      <c r="CTH137" s="23"/>
      <c r="CTI137" s="23"/>
      <c r="CTJ137" s="23"/>
      <c r="CTK137" s="23"/>
      <c r="CTL137" s="23"/>
      <c r="CTM137" s="23"/>
      <c r="CTN137" s="23"/>
      <c r="CTO137" s="23"/>
      <c r="CTP137" s="23"/>
      <c r="CTQ137" s="23"/>
      <c r="CTR137" s="23"/>
      <c r="CTS137" s="23"/>
      <c r="CTT137" s="23"/>
      <c r="CTU137" s="23"/>
      <c r="CTV137" s="23"/>
      <c r="CTW137" s="23"/>
      <c r="CTX137" s="23"/>
      <c r="CTY137" s="23"/>
      <c r="CTZ137" s="23"/>
      <c r="CUA137" s="23"/>
      <c r="CUB137" s="23"/>
      <c r="CUC137" s="23"/>
      <c r="CUD137" s="23"/>
      <c r="CUE137" s="23"/>
      <c r="CUF137" s="23"/>
      <c r="CUG137" s="23"/>
      <c r="CUH137" s="23"/>
      <c r="CUI137" s="23"/>
      <c r="CUJ137" s="23"/>
      <c r="CUK137" s="23"/>
      <c r="CUL137" s="23"/>
      <c r="CUM137" s="23"/>
      <c r="CUN137" s="23"/>
      <c r="CUO137" s="23"/>
      <c r="CUP137" s="23"/>
      <c r="CUQ137" s="23"/>
      <c r="CUR137" s="23"/>
      <c r="CUS137" s="23"/>
      <c r="CUT137" s="23"/>
      <c r="CUU137" s="23"/>
      <c r="CUV137" s="23"/>
      <c r="CUW137" s="23"/>
      <c r="CUX137" s="23"/>
      <c r="CUY137" s="23"/>
      <c r="CUZ137" s="23"/>
      <c r="CVA137" s="23"/>
      <c r="CVB137" s="23"/>
      <c r="CVC137" s="23"/>
      <c r="CVD137" s="23"/>
      <c r="CVE137" s="23"/>
      <c r="CVF137" s="23"/>
      <c r="CVG137" s="23"/>
      <c r="CVH137" s="23"/>
      <c r="CVI137" s="23"/>
      <c r="CVJ137" s="23"/>
      <c r="CVK137" s="23"/>
      <c r="CVL137" s="23"/>
      <c r="CVM137" s="23"/>
      <c r="CVN137" s="23"/>
      <c r="CVO137" s="23"/>
      <c r="CVP137" s="23"/>
      <c r="CVQ137" s="23"/>
      <c r="CVR137" s="23"/>
      <c r="CVS137" s="23"/>
      <c r="CVT137" s="23"/>
      <c r="CVU137" s="23"/>
      <c r="CVV137" s="23"/>
      <c r="CVW137" s="23"/>
      <c r="CVX137" s="23"/>
      <c r="CVY137" s="23"/>
      <c r="CVZ137" s="23"/>
      <c r="CWA137" s="23"/>
      <c r="CWB137" s="23"/>
      <c r="CWC137" s="23"/>
      <c r="CWD137" s="23"/>
      <c r="CWE137" s="23"/>
      <c r="CWF137" s="23"/>
      <c r="CWG137" s="23"/>
      <c r="CWH137" s="23"/>
      <c r="CWI137" s="23"/>
      <c r="CWJ137" s="23"/>
      <c r="CWK137" s="23"/>
      <c r="CWL137" s="23"/>
      <c r="CWM137" s="23"/>
      <c r="CWN137" s="23"/>
      <c r="CWO137" s="23"/>
      <c r="CWP137" s="23"/>
      <c r="CWQ137" s="23"/>
      <c r="CWR137" s="23"/>
      <c r="CWS137" s="23"/>
      <c r="CWT137" s="23"/>
      <c r="CWU137" s="23"/>
      <c r="CWV137" s="23"/>
      <c r="CWW137" s="23"/>
      <c r="CWX137" s="23"/>
      <c r="CWY137" s="23"/>
      <c r="CWZ137" s="23"/>
      <c r="CXA137" s="23"/>
      <c r="CXB137" s="23"/>
      <c r="CXC137" s="23"/>
      <c r="CXD137" s="23"/>
      <c r="CXE137" s="23"/>
      <c r="CXF137" s="23"/>
      <c r="CXG137" s="23"/>
      <c r="CXH137" s="23"/>
      <c r="CXI137" s="23"/>
      <c r="CXJ137" s="23"/>
      <c r="CXK137" s="23"/>
      <c r="CXL137" s="23"/>
      <c r="CXM137" s="23"/>
      <c r="CXN137" s="23"/>
      <c r="CXO137" s="23"/>
      <c r="CXP137" s="23"/>
      <c r="CXQ137" s="23"/>
      <c r="CXR137" s="23"/>
      <c r="CXS137" s="23"/>
      <c r="CXT137" s="23"/>
      <c r="CXU137" s="23"/>
      <c r="CXV137" s="23"/>
      <c r="CXW137" s="23"/>
      <c r="CXX137" s="23"/>
      <c r="CXY137" s="23"/>
      <c r="CXZ137" s="23"/>
      <c r="CYA137" s="23"/>
      <c r="CYB137" s="23"/>
      <c r="CYC137" s="23"/>
      <c r="CYD137" s="23"/>
      <c r="CYE137" s="23"/>
      <c r="CYF137" s="23"/>
      <c r="CYG137" s="23"/>
      <c r="CYH137" s="23"/>
      <c r="CYI137" s="23"/>
      <c r="CYJ137" s="23"/>
      <c r="CYK137" s="23"/>
      <c r="CYL137" s="23"/>
      <c r="CYM137" s="23"/>
      <c r="CYN137" s="23"/>
      <c r="CYO137" s="23"/>
      <c r="CYP137" s="23"/>
      <c r="CYQ137" s="23"/>
      <c r="CYR137" s="23"/>
      <c r="CYS137" s="23"/>
      <c r="CYT137" s="23"/>
      <c r="CYU137" s="23"/>
      <c r="CYV137" s="23"/>
      <c r="CYW137" s="23"/>
      <c r="CYX137" s="23"/>
      <c r="CYY137" s="23"/>
      <c r="CYZ137" s="23"/>
      <c r="CZA137" s="23"/>
      <c r="CZB137" s="23"/>
      <c r="CZC137" s="23"/>
      <c r="CZD137" s="23"/>
      <c r="CZE137" s="23"/>
      <c r="CZF137" s="23"/>
      <c r="CZG137" s="23"/>
      <c r="CZH137" s="23"/>
      <c r="CZI137" s="23"/>
      <c r="CZJ137" s="23"/>
      <c r="CZK137" s="23"/>
      <c r="CZL137" s="23"/>
      <c r="CZM137" s="23"/>
      <c r="CZN137" s="23"/>
      <c r="CZO137" s="23"/>
      <c r="CZP137" s="23"/>
      <c r="CZQ137" s="23"/>
      <c r="CZR137" s="23"/>
      <c r="CZS137" s="23"/>
      <c r="CZT137" s="23"/>
      <c r="CZU137" s="23"/>
      <c r="CZV137" s="23"/>
      <c r="CZW137" s="23"/>
      <c r="CZX137" s="23"/>
      <c r="CZY137" s="23"/>
      <c r="CZZ137" s="23"/>
      <c r="DAA137" s="23"/>
      <c r="DAB137" s="23"/>
      <c r="DAC137" s="23"/>
      <c r="DAD137" s="23"/>
      <c r="DAE137" s="23"/>
      <c r="DAF137" s="23"/>
      <c r="DAG137" s="23"/>
      <c r="DAH137" s="23"/>
      <c r="DAI137" s="23"/>
      <c r="DAJ137" s="23"/>
      <c r="DAK137" s="23"/>
      <c r="DAL137" s="23"/>
      <c r="DAM137" s="23"/>
      <c r="DAN137" s="23"/>
      <c r="DAO137" s="23"/>
      <c r="DAP137" s="23"/>
      <c r="DAQ137" s="23"/>
      <c r="DAR137" s="23"/>
      <c r="DAS137" s="23"/>
      <c r="DAT137" s="23"/>
      <c r="DAU137" s="23"/>
      <c r="DAV137" s="23"/>
      <c r="DAW137" s="23"/>
      <c r="DAX137" s="23"/>
      <c r="DAY137" s="23"/>
      <c r="DAZ137" s="23"/>
      <c r="DBA137" s="23"/>
      <c r="DBB137" s="23"/>
      <c r="DBC137" s="23"/>
      <c r="DBD137" s="23"/>
      <c r="DBE137" s="23"/>
      <c r="DBF137" s="23"/>
      <c r="DBG137" s="23"/>
      <c r="DBH137" s="23"/>
      <c r="DBI137" s="23"/>
      <c r="DBJ137" s="23"/>
      <c r="DBK137" s="23"/>
      <c r="DBL137" s="23"/>
      <c r="DBM137" s="23"/>
      <c r="DBN137" s="23"/>
      <c r="DBO137" s="23"/>
      <c r="DBP137" s="23"/>
      <c r="DBQ137" s="23"/>
      <c r="DBR137" s="23"/>
      <c r="DBS137" s="23"/>
      <c r="DBT137" s="23"/>
      <c r="DBU137" s="23"/>
      <c r="DBV137" s="23"/>
      <c r="DBW137" s="23"/>
      <c r="DBX137" s="23"/>
      <c r="DBY137" s="23"/>
      <c r="DBZ137" s="23"/>
      <c r="DCA137" s="23"/>
      <c r="DCB137" s="23"/>
      <c r="DCC137" s="23"/>
      <c r="DCD137" s="23"/>
      <c r="DCE137" s="23"/>
      <c r="DCF137" s="23"/>
      <c r="DCG137" s="23"/>
      <c r="DCH137" s="23"/>
      <c r="DCI137" s="23"/>
      <c r="DCJ137" s="23"/>
      <c r="DCK137" s="23"/>
      <c r="DCL137" s="23"/>
      <c r="DCM137" s="23"/>
      <c r="DCN137" s="23"/>
      <c r="DCO137" s="23"/>
      <c r="DCP137" s="23"/>
      <c r="DCQ137" s="23"/>
      <c r="DCR137" s="23"/>
      <c r="DCS137" s="23"/>
      <c r="DCT137" s="23"/>
      <c r="DCU137" s="23"/>
      <c r="DCV137" s="23"/>
      <c r="DCW137" s="23"/>
      <c r="DCX137" s="23"/>
      <c r="DCY137" s="23"/>
      <c r="DCZ137" s="23"/>
      <c r="DDA137" s="23"/>
      <c r="DDB137" s="23"/>
      <c r="DDC137" s="23"/>
      <c r="DDD137" s="23"/>
      <c r="DDE137" s="23"/>
      <c r="DDF137" s="23"/>
      <c r="DDG137" s="23"/>
      <c r="DDH137" s="23"/>
      <c r="DDI137" s="23"/>
      <c r="DDJ137" s="23"/>
      <c r="DDK137" s="23"/>
      <c r="DDL137" s="23"/>
      <c r="DDM137" s="23"/>
      <c r="DDN137" s="23"/>
      <c r="DDO137" s="23"/>
      <c r="DDP137" s="23"/>
      <c r="DDQ137" s="23"/>
      <c r="DDR137" s="23"/>
      <c r="DDS137" s="23"/>
      <c r="DDT137" s="23"/>
      <c r="DDU137" s="23"/>
      <c r="DDV137" s="23"/>
      <c r="DDW137" s="23"/>
      <c r="DDX137" s="23"/>
      <c r="DDY137" s="23"/>
      <c r="DDZ137" s="23"/>
      <c r="DEA137" s="23"/>
      <c r="DEB137" s="23"/>
      <c r="DEC137" s="23"/>
      <c r="DED137" s="23"/>
      <c r="DEE137" s="23"/>
      <c r="DEF137" s="23"/>
      <c r="DEG137" s="23"/>
      <c r="DEH137" s="23"/>
      <c r="DEI137" s="23"/>
      <c r="DEJ137" s="23"/>
      <c r="DEK137" s="23"/>
      <c r="DEL137" s="23"/>
      <c r="DEM137" s="23"/>
      <c r="DEN137" s="23"/>
      <c r="DEO137" s="23"/>
      <c r="DEP137" s="23"/>
      <c r="DEQ137" s="23"/>
      <c r="DER137" s="23"/>
      <c r="DES137" s="23"/>
      <c r="DET137" s="23"/>
      <c r="DEU137" s="23"/>
      <c r="DEV137" s="23"/>
      <c r="DEW137" s="23"/>
      <c r="DEX137" s="23"/>
      <c r="DEY137" s="23"/>
      <c r="DEZ137" s="23"/>
      <c r="DFA137" s="23"/>
      <c r="DFB137" s="23"/>
      <c r="DFC137" s="23"/>
      <c r="DFD137" s="23"/>
      <c r="DFE137" s="23"/>
      <c r="DFF137" s="23"/>
      <c r="DFG137" s="23"/>
      <c r="DFH137" s="23"/>
      <c r="DFI137" s="23"/>
      <c r="DFJ137" s="23"/>
      <c r="DFK137" s="23"/>
      <c r="DFL137" s="23"/>
      <c r="DFM137" s="23"/>
      <c r="DFN137" s="23"/>
      <c r="DFO137" s="23"/>
      <c r="DFP137" s="23"/>
      <c r="DFQ137" s="23"/>
      <c r="DFR137" s="23"/>
      <c r="DFS137" s="23"/>
      <c r="DFT137" s="23"/>
      <c r="DFU137" s="23"/>
      <c r="DFV137" s="23"/>
      <c r="DFW137" s="23"/>
      <c r="DFX137" s="23"/>
      <c r="DFY137" s="23"/>
      <c r="DFZ137" s="23"/>
      <c r="DGA137" s="23"/>
      <c r="DGB137" s="23"/>
      <c r="DGC137" s="23"/>
      <c r="DGD137" s="23"/>
      <c r="DGE137" s="23"/>
      <c r="DGF137" s="23"/>
      <c r="DGG137" s="23"/>
      <c r="DGH137" s="23"/>
      <c r="DGI137" s="23"/>
      <c r="DGJ137" s="23"/>
      <c r="DGK137" s="23"/>
      <c r="DGL137" s="23"/>
      <c r="DGM137" s="23"/>
      <c r="DGN137" s="23"/>
      <c r="DGO137" s="23"/>
      <c r="DGP137" s="23"/>
      <c r="DGQ137" s="23"/>
      <c r="DGR137" s="23"/>
      <c r="DGS137" s="23"/>
      <c r="DGT137" s="23"/>
      <c r="DGU137" s="23"/>
      <c r="DGV137" s="23"/>
      <c r="DGW137" s="23"/>
      <c r="DGX137" s="23"/>
      <c r="DGY137" s="23"/>
      <c r="DGZ137" s="23"/>
      <c r="DHA137" s="23"/>
      <c r="DHB137" s="23"/>
      <c r="DHC137" s="23"/>
      <c r="DHD137" s="23"/>
      <c r="DHE137" s="23"/>
      <c r="DHF137" s="23"/>
      <c r="DHG137" s="23"/>
      <c r="DHH137" s="23"/>
      <c r="DHI137" s="23"/>
      <c r="DHJ137" s="23"/>
      <c r="DHK137" s="23"/>
      <c r="DHL137" s="23"/>
      <c r="DHM137" s="23"/>
      <c r="DHN137" s="23"/>
      <c r="DHO137" s="23"/>
      <c r="DHP137" s="23"/>
      <c r="DHQ137" s="23"/>
      <c r="DHR137" s="23"/>
      <c r="DHS137" s="23"/>
      <c r="DHT137" s="23"/>
      <c r="DHU137" s="23"/>
      <c r="DHV137" s="23"/>
      <c r="DHW137" s="23"/>
      <c r="DHX137" s="23"/>
      <c r="DHY137" s="23"/>
      <c r="DHZ137" s="23"/>
      <c r="DIA137" s="23"/>
      <c r="DIB137" s="23"/>
      <c r="DIC137" s="23"/>
      <c r="DID137" s="23"/>
      <c r="DIE137" s="23"/>
      <c r="DIF137" s="23"/>
      <c r="DIG137" s="23"/>
      <c r="DIH137" s="23"/>
      <c r="DII137" s="23"/>
      <c r="DIJ137" s="23"/>
      <c r="DIK137" s="23"/>
      <c r="DIL137" s="23"/>
      <c r="DIM137" s="23"/>
      <c r="DIN137" s="23"/>
      <c r="DIO137" s="23"/>
      <c r="DIP137" s="23"/>
      <c r="DIQ137" s="23"/>
      <c r="DIR137" s="23"/>
      <c r="DIS137" s="23"/>
      <c r="DIT137" s="23"/>
      <c r="DIU137" s="23"/>
      <c r="DIV137" s="23"/>
      <c r="DIW137" s="23"/>
      <c r="DIX137" s="23"/>
      <c r="DIY137" s="23"/>
      <c r="DIZ137" s="23"/>
      <c r="DJA137" s="23"/>
      <c r="DJB137" s="23"/>
      <c r="DJC137" s="23"/>
      <c r="DJD137" s="23"/>
      <c r="DJE137" s="23"/>
      <c r="DJF137" s="23"/>
      <c r="DJG137" s="23"/>
      <c r="DJH137" s="23"/>
      <c r="DJI137" s="23"/>
      <c r="DJJ137" s="23"/>
      <c r="DJK137" s="23"/>
      <c r="DJL137" s="23"/>
      <c r="DJM137" s="23"/>
      <c r="DJN137" s="23"/>
      <c r="DJO137" s="23"/>
      <c r="DJP137" s="23"/>
      <c r="DJQ137" s="23"/>
      <c r="DJR137" s="23"/>
      <c r="DJS137" s="23"/>
      <c r="DJT137" s="23"/>
      <c r="DJU137" s="23"/>
      <c r="DJV137" s="23"/>
      <c r="DJW137" s="23"/>
      <c r="DJX137" s="23"/>
      <c r="DJY137" s="23"/>
      <c r="DJZ137" s="23"/>
      <c r="DKA137" s="23"/>
      <c r="DKB137" s="23"/>
      <c r="DKC137" s="23"/>
      <c r="DKD137" s="23"/>
      <c r="DKE137" s="23"/>
      <c r="DKF137" s="23"/>
      <c r="DKG137" s="23"/>
      <c r="DKH137" s="23"/>
      <c r="DKI137" s="23"/>
      <c r="DKJ137" s="23"/>
      <c r="DKK137" s="23"/>
      <c r="DKL137" s="23"/>
      <c r="DKM137" s="23"/>
      <c r="DKN137" s="23"/>
      <c r="DKO137" s="23"/>
      <c r="DKP137" s="23"/>
      <c r="DKQ137" s="23"/>
      <c r="DKR137" s="23"/>
      <c r="DKS137" s="23"/>
      <c r="DKT137" s="23"/>
      <c r="DKU137" s="23"/>
      <c r="DKV137" s="23"/>
      <c r="DKW137" s="23"/>
      <c r="DKX137" s="23"/>
      <c r="DKY137" s="23"/>
      <c r="DKZ137" s="23"/>
      <c r="DLA137" s="23"/>
      <c r="DLB137" s="23"/>
      <c r="DLC137" s="23"/>
      <c r="DLD137" s="23"/>
      <c r="DLE137" s="23"/>
      <c r="DLF137" s="23"/>
      <c r="DLG137" s="23"/>
      <c r="DLH137" s="23"/>
      <c r="DLI137" s="23"/>
      <c r="DLJ137" s="23"/>
      <c r="DLK137" s="23"/>
      <c r="DLL137" s="23"/>
      <c r="DLM137" s="23"/>
      <c r="DLN137" s="23"/>
      <c r="DLO137" s="23"/>
      <c r="DLP137" s="23"/>
      <c r="DLQ137" s="23"/>
      <c r="DLR137" s="23"/>
      <c r="DLS137" s="23"/>
      <c r="DLT137" s="23"/>
      <c r="DLU137" s="23"/>
      <c r="DLV137" s="23"/>
      <c r="DLW137" s="23"/>
      <c r="DLX137" s="23"/>
      <c r="DLY137" s="23"/>
      <c r="DLZ137" s="23"/>
      <c r="DMA137" s="23"/>
      <c r="DMB137" s="23"/>
      <c r="DMC137" s="23"/>
      <c r="DMD137" s="23"/>
      <c r="DME137" s="23"/>
      <c r="DMF137" s="23"/>
      <c r="DMG137" s="23"/>
      <c r="DMH137" s="23"/>
      <c r="DMI137" s="23"/>
      <c r="DMJ137" s="23"/>
      <c r="DMK137" s="23"/>
      <c r="DML137" s="23"/>
      <c r="DMM137" s="23"/>
      <c r="DMN137" s="23"/>
      <c r="DMO137" s="23"/>
      <c r="DMP137" s="23"/>
      <c r="DMQ137" s="23"/>
      <c r="DMR137" s="23"/>
      <c r="DMS137" s="23"/>
      <c r="DMT137" s="23"/>
      <c r="DMU137" s="23"/>
      <c r="DMV137" s="23"/>
      <c r="DMW137" s="23"/>
      <c r="DMX137" s="23"/>
      <c r="DMY137" s="23"/>
      <c r="DMZ137" s="23"/>
      <c r="DNA137" s="23"/>
      <c r="DNB137" s="23"/>
      <c r="DNC137" s="23"/>
      <c r="DND137" s="23"/>
      <c r="DNE137" s="23"/>
      <c r="DNF137" s="23"/>
      <c r="DNG137" s="23"/>
      <c r="DNH137" s="23"/>
      <c r="DNI137" s="23"/>
      <c r="DNJ137" s="23"/>
      <c r="DNK137" s="23"/>
      <c r="DNL137" s="23"/>
      <c r="DNM137" s="23"/>
      <c r="DNN137" s="23"/>
      <c r="DNO137" s="23"/>
      <c r="DNP137" s="23"/>
      <c r="DNQ137" s="23"/>
      <c r="DNR137" s="23"/>
      <c r="DNS137" s="23"/>
      <c r="DNT137" s="23"/>
      <c r="DNU137" s="23"/>
      <c r="DNV137" s="23"/>
      <c r="DNW137" s="23"/>
      <c r="DNX137" s="23"/>
      <c r="DNY137" s="23"/>
      <c r="DNZ137" s="23"/>
      <c r="DOA137" s="23"/>
      <c r="DOB137" s="23"/>
      <c r="DOC137" s="23"/>
      <c r="DOD137" s="23"/>
      <c r="DOE137" s="23"/>
      <c r="DOF137" s="23"/>
      <c r="DOG137" s="23"/>
      <c r="DOH137" s="23"/>
      <c r="DOI137" s="23"/>
      <c r="DOJ137" s="23"/>
      <c r="DOK137" s="23"/>
      <c r="DOL137" s="23"/>
      <c r="DOM137" s="23"/>
      <c r="DON137" s="23"/>
      <c r="DOO137" s="23"/>
      <c r="DOP137" s="23"/>
      <c r="DOQ137" s="23"/>
      <c r="DOR137" s="23"/>
      <c r="DOS137" s="23"/>
      <c r="DOT137" s="23"/>
      <c r="DOU137" s="23"/>
      <c r="DOV137" s="23"/>
      <c r="DOW137" s="23"/>
      <c r="DOX137" s="23"/>
      <c r="DOY137" s="23"/>
      <c r="DOZ137" s="23"/>
      <c r="DPA137" s="23"/>
      <c r="DPB137" s="23"/>
      <c r="DPC137" s="23"/>
      <c r="DPD137" s="23"/>
      <c r="DPE137" s="23"/>
      <c r="DPF137" s="23"/>
      <c r="DPG137" s="23"/>
      <c r="DPH137" s="23"/>
      <c r="DPI137" s="23"/>
      <c r="DPJ137" s="23"/>
      <c r="DPK137" s="23"/>
      <c r="DPL137" s="23"/>
      <c r="DPM137" s="23"/>
      <c r="DPN137" s="23"/>
      <c r="DPO137" s="23"/>
      <c r="DPP137" s="23"/>
      <c r="DPQ137" s="23"/>
      <c r="DPR137" s="23"/>
      <c r="DPS137" s="23"/>
      <c r="DPT137" s="23"/>
      <c r="DPU137" s="23"/>
      <c r="DPV137" s="23"/>
      <c r="DPW137" s="23"/>
      <c r="DPX137" s="23"/>
      <c r="DPY137" s="23"/>
      <c r="DPZ137" s="23"/>
      <c r="DQA137" s="23"/>
      <c r="DQB137" s="23"/>
      <c r="DQC137" s="23"/>
      <c r="DQD137" s="23"/>
      <c r="DQE137" s="23"/>
      <c r="DQF137" s="23"/>
      <c r="DQG137" s="23"/>
      <c r="DQH137" s="23"/>
      <c r="DQI137" s="23"/>
      <c r="DQJ137" s="23"/>
      <c r="DQK137" s="23"/>
      <c r="DQL137" s="23"/>
      <c r="DQM137" s="23"/>
      <c r="DQN137" s="23"/>
      <c r="DQO137" s="23"/>
      <c r="DQP137" s="23"/>
      <c r="DQQ137" s="23"/>
      <c r="DQR137" s="23"/>
      <c r="DQS137" s="23"/>
      <c r="DQT137" s="23"/>
      <c r="DQU137" s="23"/>
      <c r="DQV137" s="23"/>
      <c r="DQW137" s="23"/>
      <c r="DQX137" s="23"/>
      <c r="DQY137" s="23"/>
      <c r="DQZ137" s="23"/>
      <c r="DRA137" s="23"/>
      <c r="DRB137" s="23"/>
      <c r="DRC137" s="23"/>
      <c r="DRD137" s="23"/>
      <c r="DRE137" s="23"/>
      <c r="DRF137" s="23"/>
      <c r="DRG137" s="23"/>
      <c r="DRH137" s="23"/>
      <c r="DRI137" s="23"/>
      <c r="DRJ137" s="23"/>
      <c r="DRK137" s="23"/>
      <c r="DRL137" s="23"/>
      <c r="DRM137" s="23"/>
      <c r="DRN137" s="23"/>
      <c r="DRO137" s="23"/>
      <c r="DRP137" s="23"/>
      <c r="DRQ137" s="23"/>
      <c r="DRR137" s="23"/>
      <c r="DRS137" s="23"/>
      <c r="DRT137" s="23"/>
      <c r="DRU137" s="23"/>
      <c r="DRV137" s="23"/>
      <c r="DRW137" s="23"/>
      <c r="DRX137" s="23"/>
      <c r="DRY137" s="23"/>
      <c r="DRZ137" s="23"/>
      <c r="DSA137" s="23"/>
      <c r="DSB137" s="23"/>
      <c r="DSC137" s="23"/>
      <c r="DSD137" s="23"/>
      <c r="DSE137" s="23"/>
      <c r="DSF137" s="23"/>
      <c r="DSG137" s="23"/>
      <c r="DSH137" s="23"/>
      <c r="DSI137" s="23"/>
      <c r="DSJ137" s="23"/>
      <c r="DSK137" s="23"/>
      <c r="DSL137" s="23"/>
      <c r="DSM137" s="23"/>
      <c r="DSN137" s="23"/>
      <c r="DSO137" s="23"/>
      <c r="DSP137" s="23"/>
      <c r="DSQ137" s="23"/>
      <c r="DSR137" s="23"/>
      <c r="DSS137" s="23"/>
      <c r="DST137" s="23"/>
      <c r="DSU137" s="23"/>
      <c r="DSV137" s="23"/>
      <c r="DSW137" s="23"/>
      <c r="DSX137" s="23"/>
      <c r="DSY137" s="23"/>
      <c r="DSZ137" s="23"/>
      <c r="DTA137" s="23"/>
      <c r="DTB137" s="23"/>
      <c r="DTC137" s="23"/>
      <c r="DTD137" s="23"/>
      <c r="DTE137" s="23"/>
      <c r="DTF137" s="23"/>
      <c r="DTG137" s="23"/>
      <c r="DTH137" s="23"/>
      <c r="DTI137" s="23"/>
      <c r="DTJ137" s="23"/>
      <c r="DTK137" s="23"/>
      <c r="DTL137" s="23"/>
      <c r="DTM137" s="23"/>
      <c r="DTN137" s="23"/>
      <c r="DTO137" s="23"/>
      <c r="DTP137" s="23"/>
      <c r="DTQ137" s="23"/>
      <c r="DTR137" s="23"/>
      <c r="DTS137" s="23"/>
      <c r="DTT137" s="23"/>
      <c r="DTU137" s="23"/>
      <c r="DTV137" s="23"/>
      <c r="DTW137" s="23"/>
      <c r="DTX137" s="23"/>
      <c r="DTY137" s="23"/>
      <c r="DTZ137" s="23"/>
      <c r="DUA137" s="23"/>
      <c r="DUB137" s="23"/>
      <c r="DUC137" s="23"/>
      <c r="DUD137" s="23"/>
      <c r="DUE137" s="23"/>
      <c r="DUF137" s="23"/>
      <c r="DUG137" s="23"/>
      <c r="DUH137" s="23"/>
      <c r="DUI137" s="23"/>
      <c r="DUJ137" s="23"/>
      <c r="DUK137" s="23"/>
      <c r="DUL137" s="23"/>
      <c r="DUM137" s="23"/>
      <c r="DUN137" s="23"/>
      <c r="DUO137" s="23"/>
      <c r="DUP137" s="23"/>
      <c r="DUQ137" s="23"/>
      <c r="DUR137" s="23"/>
      <c r="DUS137" s="23"/>
      <c r="DUT137" s="23"/>
      <c r="DUU137" s="23"/>
      <c r="DUV137" s="23"/>
      <c r="DUW137" s="23"/>
      <c r="DUX137" s="23"/>
      <c r="DUY137" s="23"/>
      <c r="DUZ137" s="23"/>
      <c r="DVA137" s="23"/>
      <c r="DVB137" s="23"/>
      <c r="DVC137" s="23"/>
      <c r="DVD137" s="23"/>
      <c r="DVE137" s="23"/>
      <c r="DVF137" s="23"/>
      <c r="DVG137" s="23"/>
      <c r="DVH137" s="23"/>
      <c r="DVI137" s="23"/>
      <c r="DVJ137" s="23"/>
      <c r="DVK137" s="23"/>
      <c r="DVL137" s="23"/>
      <c r="DVM137" s="23"/>
      <c r="DVN137" s="23"/>
      <c r="DVO137" s="23"/>
      <c r="DVP137" s="23"/>
      <c r="DVQ137" s="23"/>
      <c r="DVR137" s="23"/>
      <c r="DVS137" s="23"/>
      <c r="DVT137" s="23"/>
      <c r="DVU137" s="23"/>
      <c r="DVV137" s="23"/>
      <c r="DVW137" s="23"/>
      <c r="DVX137" s="23"/>
      <c r="DVY137" s="23"/>
      <c r="DVZ137" s="23"/>
      <c r="DWA137" s="23"/>
      <c r="DWB137" s="23"/>
      <c r="DWC137" s="23"/>
      <c r="DWD137" s="23"/>
      <c r="DWE137" s="23"/>
      <c r="DWF137" s="23"/>
      <c r="DWG137" s="23"/>
      <c r="DWH137" s="23"/>
      <c r="DWI137" s="23"/>
      <c r="DWJ137" s="23"/>
      <c r="DWK137" s="23"/>
      <c r="DWL137" s="23"/>
      <c r="DWM137" s="23"/>
      <c r="DWN137" s="23"/>
      <c r="DWO137" s="23"/>
      <c r="DWP137" s="23"/>
      <c r="DWQ137" s="23"/>
      <c r="DWR137" s="23"/>
      <c r="DWS137" s="23"/>
      <c r="DWT137" s="23"/>
      <c r="DWU137" s="23"/>
      <c r="DWV137" s="23"/>
      <c r="DWW137" s="23"/>
      <c r="DWX137" s="23"/>
      <c r="DWY137" s="23"/>
      <c r="DWZ137" s="23"/>
      <c r="DXA137" s="23"/>
      <c r="DXB137" s="23"/>
      <c r="DXC137" s="23"/>
      <c r="DXD137" s="23"/>
      <c r="DXE137" s="23"/>
      <c r="DXF137" s="23"/>
      <c r="DXG137" s="23"/>
      <c r="DXH137" s="23"/>
      <c r="DXI137" s="23"/>
      <c r="DXJ137" s="23"/>
      <c r="DXK137" s="23"/>
      <c r="DXL137" s="23"/>
      <c r="DXM137" s="23"/>
      <c r="DXN137" s="23"/>
      <c r="DXO137" s="23"/>
      <c r="DXP137" s="23"/>
      <c r="DXQ137" s="23"/>
      <c r="DXR137" s="23"/>
      <c r="DXS137" s="23"/>
      <c r="DXT137" s="23"/>
      <c r="DXU137" s="23"/>
      <c r="DXV137" s="23"/>
      <c r="DXW137" s="23"/>
      <c r="DXX137" s="23"/>
      <c r="DXY137" s="23"/>
      <c r="DXZ137" s="23"/>
      <c r="DYA137" s="23"/>
      <c r="DYB137" s="23"/>
      <c r="DYC137" s="23"/>
      <c r="DYD137" s="23"/>
      <c r="DYE137" s="23"/>
      <c r="DYF137" s="23"/>
      <c r="DYG137" s="23"/>
      <c r="DYH137" s="23"/>
      <c r="DYI137" s="23"/>
      <c r="DYJ137" s="23"/>
      <c r="DYK137" s="23"/>
      <c r="DYL137" s="23"/>
      <c r="DYM137" s="23"/>
      <c r="DYN137" s="23"/>
      <c r="DYO137" s="23"/>
      <c r="DYP137" s="23"/>
      <c r="DYQ137" s="23"/>
      <c r="DYR137" s="23"/>
      <c r="DYS137" s="23"/>
      <c r="DYT137" s="23"/>
      <c r="DYU137" s="23"/>
      <c r="DYV137" s="23"/>
      <c r="DYW137" s="23"/>
      <c r="DYX137" s="23"/>
      <c r="DYY137" s="23"/>
      <c r="DYZ137" s="23"/>
      <c r="DZA137" s="23"/>
      <c r="DZB137" s="23"/>
      <c r="DZC137" s="23"/>
      <c r="DZD137" s="23"/>
      <c r="DZE137" s="23"/>
      <c r="DZF137" s="23"/>
      <c r="DZG137" s="23"/>
      <c r="DZH137" s="23"/>
      <c r="DZI137" s="23"/>
      <c r="DZJ137" s="23"/>
      <c r="DZK137" s="23"/>
      <c r="DZL137" s="23"/>
      <c r="DZM137" s="23"/>
      <c r="DZN137" s="23"/>
      <c r="DZO137" s="23"/>
      <c r="DZP137" s="23"/>
      <c r="DZQ137" s="23"/>
      <c r="DZR137" s="23"/>
      <c r="DZS137" s="23"/>
      <c r="DZT137" s="23"/>
      <c r="DZU137" s="23"/>
      <c r="DZV137" s="23"/>
      <c r="DZW137" s="23"/>
      <c r="DZX137" s="23"/>
      <c r="DZY137" s="23"/>
      <c r="DZZ137" s="23"/>
      <c r="EAA137" s="23"/>
      <c r="EAB137" s="23"/>
      <c r="EAC137" s="23"/>
      <c r="EAD137" s="23"/>
      <c r="EAE137" s="23"/>
      <c r="EAF137" s="23"/>
      <c r="EAG137" s="23"/>
      <c r="EAH137" s="23"/>
      <c r="EAI137" s="23"/>
      <c r="EAJ137" s="23"/>
      <c r="EAK137" s="23"/>
      <c r="EAL137" s="23"/>
      <c r="EAM137" s="23"/>
      <c r="EAN137" s="23"/>
      <c r="EAO137" s="23"/>
      <c r="EAP137" s="23"/>
      <c r="EAQ137" s="23"/>
      <c r="EAR137" s="23"/>
      <c r="EAS137" s="23"/>
      <c r="EAT137" s="23"/>
      <c r="EAU137" s="23"/>
      <c r="EAV137" s="23"/>
      <c r="EAW137" s="23"/>
      <c r="EAX137" s="23"/>
      <c r="EAY137" s="23"/>
      <c r="EAZ137" s="23"/>
      <c r="EBA137" s="23"/>
      <c r="EBB137" s="23"/>
      <c r="EBC137" s="23"/>
      <c r="EBD137" s="23"/>
      <c r="EBE137" s="23"/>
      <c r="EBF137" s="23"/>
      <c r="EBG137" s="23"/>
      <c r="EBH137" s="23"/>
      <c r="EBI137" s="23"/>
      <c r="EBJ137" s="23"/>
      <c r="EBK137" s="23"/>
      <c r="EBL137" s="23"/>
      <c r="EBM137" s="23"/>
      <c r="EBN137" s="23"/>
      <c r="EBO137" s="23"/>
      <c r="EBP137" s="23"/>
      <c r="EBQ137" s="23"/>
      <c r="EBR137" s="23"/>
      <c r="EBS137" s="23"/>
      <c r="EBT137" s="23"/>
      <c r="EBU137" s="23"/>
      <c r="EBV137" s="23"/>
      <c r="EBW137" s="23"/>
      <c r="EBX137" s="23"/>
      <c r="EBY137" s="23"/>
      <c r="EBZ137" s="23"/>
      <c r="ECA137" s="23"/>
      <c r="ECB137" s="23"/>
      <c r="ECC137" s="23"/>
      <c r="ECD137" s="23"/>
      <c r="ECE137" s="23"/>
      <c r="ECF137" s="23"/>
      <c r="ECG137" s="23"/>
      <c r="ECH137" s="23"/>
      <c r="ECI137" s="23"/>
      <c r="ECJ137" s="23"/>
      <c r="ECK137" s="23"/>
      <c r="ECL137" s="23"/>
      <c r="ECM137" s="23"/>
      <c r="ECN137" s="23"/>
      <c r="ECO137" s="23"/>
      <c r="ECP137" s="23"/>
      <c r="ECQ137" s="23"/>
      <c r="ECR137" s="23"/>
      <c r="ECS137" s="23"/>
      <c r="ECT137" s="23"/>
      <c r="ECU137" s="23"/>
      <c r="ECV137" s="23"/>
      <c r="ECW137" s="23"/>
      <c r="ECX137" s="23"/>
      <c r="ECY137" s="23"/>
      <c r="ECZ137" s="23"/>
      <c r="EDA137" s="23"/>
      <c r="EDB137" s="23"/>
      <c r="EDC137" s="23"/>
      <c r="EDD137" s="23"/>
      <c r="EDE137" s="23"/>
      <c r="EDF137" s="23"/>
      <c r="EDG137" s="23"/>
      <c r="EDH137" s="23"/>
      <c r="EDI137" s="23"/>
      <c r="EDJ137" s="23"/>
      <c r="EDK137" s="23"/>
      <c r="EDL137" s="23"/>
      <c r="EDM137" s="23"/>
      <c r="EDN137" s="23"/>
      <c r="EDO137" s="23"/>
      <c r="EDP137" s="23"/>
      <c r="EDQ137" s="23"/>
      <c r="EDR137" s="23"/>
      <c r="EDS137" s="23"/>
      <c r="EDT137" s="23"/>
      <c r="EDU137" s="23"/>
      <c r="EDV137" s="23"/>
      <c r="EDW137" s="23"/>
      <c r="EDX137" s="23"/>
      <c r="EDY137" s="23"/>
      <c r="EDZ137" s="23"/>
      <c r="EEA137" s="23"/>
      <c r="EEB137" s="23"/>
      <c r="EEC137" s="23"/>
      <c r="EED137" s="23"/>
      <c r="EEE137" s="23"/>
      <c r="EEF137" s="23"/>
      <c r="EEG137" s="23"/>
      <c r="EEH137" s="23"/>
      <c r="EEI137" s="23"/>
      <c r="EEJ137" s="23"/>
      <c r="EEK137" s="23"/>
      <c r="EEL137" s="23"/>
      <c r="EEM137" s="23"/>
      <c r="EEN137" s="23"/>
      <c r="EEO137" s="23"/>
      <c r="EEP137" s="23"/>
      <c r="EEQ137" s="23"/>
      <c r="EER137" s="23"/>
      <c r="EES137" s="23"/>
      <c r="EET137" s="23"/>
      <c r="EEU137" s="23"/>
      <c r="EEV137" s="23"/>
      <c r="EEW137" s="23"/>
      <c r="EEX137" s="23"/>
      <c r="EEY137" s="23"/>
      <c r="EEZ137" s="23"/>
      <c r="EFA137" s="23"/>
      <c r="EFB137" s="23"/>
      <c r="EFC137" s="23"/>
      <c r="EFD137" s="23"/>
      <c r="EFE137" s="23"/>
      <c r="EFF137" s="23"/>
      <c r="EFG137" s="23"/>
      <c r="EFH137" s="23"/>
      <c r="EFI137" s="23"/>
      <c r="EFJ137" s="23"/>
      <c r="EFK137" s="23"/>
      <c r="EFL137" s="23"/>
      <c r="EFM137" s="23"/>
      <c r="EFN137" s="23"/>
      <c r="EFO137" s="23"/>
      <c r="EFP137" s="23"/>
      <c r="EFQ137" s="23"/>
      <c r="EFR137" s="23"/>
      <c r="EFS137" s="23"/>
      <c r="EFT137" s="23"/>
      <c r="EFU137" s="23"/>
      <c r="EFV137" s="23"/>
      <c r="EFW137" s="23"/>
      <c r="EFX137" s="23"/>
      <c r="EFY137" s="23"/>
      <c r="EFZ137" s="23"/>
      <c r="EGA137" s="23"/>
      <c r="EGB137" s="23"/>
      <c r="EGC137" s="23"/>
      <c r="EGD137" s="23"/>
      <c r="EGE137" s="23"/>
      <c r="EGF137" s="23"/>
      <c r="EGG137" s="23"/>
      <c r="EGH137" s="23"/>
      <c r="EGI137" s="23"/>
      <c r="EGJ137" s="23"/>
      <c r="EGK137" s="23"/>
      <c r="EGL137" s="23"/>
      <c r="EGM137" s="23"/>
      <c r="EGN137" s="23"/>
      <c r="EGO137" s="23"/>
      <c r="EGP137" s="23"/>
      <c r="EGQ137" s="23"/>
      <c r="EGR137" s="23"/>
      <c r="EGS137" s="23"/>
      <c r="EGT137" s="23"/>
      <c r="EGU137" s="23"/>
      <c r="EGV137" s="23"/>
      <c r="EGW137" s="23"/>
      <c r="EGX137" s="23"/>
      <c r="EGY137" s="23"/>
      <c r="EGZ137" s="23"/>
      <c r="EHA137" s="23"/>
      <c r="EHB137" s="23"/>
      <c r="EHC137" s="23"/>
      <c r="EHD137" s="23"/>
      <c r="EHE137" s="23"/>
      <c r="EHF137" s="23"/>
      <c r="EHG137" s="23"/>
      <c r="EHH137" s="23"/>
      <c r="EHI137" s="23"/>
      <c r="EHJ137" s="23"/>
      <c r="EHK137" s="23"/>
      <c r="EHL137" s="23"/>
      <c r="EHM137" s="23"/>
      <c r="EHN137" s="23"/>
      <c r="EHO137" s="23"/>
      <c r="EHP137" s="23"/>
      <c r="EHQ137" s="23"/>
      <c r="EHR137" s="23"/>
      <c r="EHS137" s="23"/>
      <c r="EHT137" s="23"/>
      <c r="EHU137" s="23"/>
      <c r="EHV137" s="23"/>
      <c r="EHW137" s="23"/>
      <c r="EHX137" s="23"/>
      <c r="EHY137" s="23"/>
      <c r="EHZ137" s="23"/>
      <c r="EIA137" s="23"/>
      <c r="EIB137" s="23"/>
      <c r="EIC137" s="23"/>
      <c r="EID137" s="23"/>
      <c r="EIE137" s="23"/>
      <c r="EIF137" s="23"/>
      <c r="EIG137" s="23"/>
      <c r="EIH137" s="23"/>
      <c r="EII137" s="23"/>
      <c r="EIJ137" s="23"/>
      <c r="EIK137" s="23"/>
      <c r="EIL137" s="23"/>
      <c r="EIM137" s="23"/>
      <c r="EIN137" s="23"/>
      <c r="EIO137" s="23"/>
      <c r="EIP137" s="23"/>
      <c r="EIQ137" s="23"/>
      <c r="EIR137" s="23"/>
      <c r="EIS137" s="23"/>
      <c r="EIT137" s="23"/>
      <c r="EIU137" s="23"/>
      <c r="EIV137" s="23"/>
      <c r="EIW137" s="23"/>
      <c r="EIX137" s="23"/>
      <c r="EIY137" s="23"/>
      <c r="EIZ137" s="23"/>
      <c r="EJA137" s="23"/>
      <c r="EJB137" s="23"/>
      <c r="EJC137" s="23"/>
      <c r="EJD137" s="23"/>
      <c r="EJE137" s="23"/>
      <c r="EJF137" s="23"/>
      <c r="EJG137" s="23"/>
      <c r="EJH137" s="23"/>
      <c r="EJI137" s="23"/>
      <c r="EJJ137" s="23"/>
      <c r="EJK137" s="23"/>
      <c r="EJL137" s="23"/>
      <c r="EJM137" s="23"/>
      <c r="EJN137" s="23"/>
      <c r="EJO137" s="23"/>
      <c r="EJP137" s="23"/>
      <c r="EJQ137" s="23"/>
      <c r="EJR137" s="23"/>
      <c r="EJS137" s="23"/>
      <c r="EJT137" s="23"/>
      <c r="EJU137" s="23"/>
      <c r="EJV137" s="23"/>
      <c r="EJW137" s="23"/>
      <c r="EJX137" s="23"/>
      <c r="EJY137" s="23"/>
      <c r="EJZ137" s="23"/>
      <c r="EKA137" s="23"/>
      <c r="EKB137" s="23"/>
      <c r="EKC137" s="23"/>
      <c r="EKD137" s="23"/>
      <c r="EKE137" s="23"/>
      <c r="EKF137" s="23"/>
      <c r="EKG137" s="23"/>
      <c r="EKH137" s="23"/>
      <c r="EKI137" s="23"/>
      <c r="EKJ137" s="23"/>
      <c r="EKK137" s="23"/>
      <c r="EKL137" s="23"/>
      <c r="EKM137" s="23"/>
      <c r="EKN137" s="23"/>
      <c r="EKO137" s="23"/>
      <c r="EKP137" s="23"/>
      <c r="EKQ137" s="23"/>
      <c r="EKR137" s="23"/>
      <c r="EKS137" s="23"/>
      <c r="EKT137" s="23"/>
      <c r="EKU137" s="23"/>
      <c r="EKV137" s="23"/>
      <c r="EKW137" s="23"/>
      <c r="EKX137" s="23"/>
      <c r="EKY137" s="23"/>
      <c r="EKZ137" s="23"/>
      <c r="ELA137" s="23"/>
      <c r="ELB137" s="23"/>
      <c r="ELC137" s="23"/>
      <c r="ELD137" s="23"/>
      <c r="ELE137" s="23"/>
      <c r="ELF137" s="23"/>
      <c r="ELG137" s="23"/>
      <c r="ELH137" s="23"/>
      <c r="ELI137" s="23"/>
      <c r="ELJ137" s="23"/>
      <c r="ELK137" s="23"/>
      <c r="ELL137" s="23"/>
      <c r="ELM137" s="23"/>
      <c r="ELN137" s="23"/>
      <c r="ELO137" s="23"/>
      <c r="ELP137" s="23"/>
      <c r="ELQ137" s="23"/>
      <c r="ELR137" s="23"/>
      <c r="ELS137" s="23"/>
      <c r="ELT137" s="23"/>
      <c r="ELU137" s="23"/>
      <c r="ELV137" s="23"/>
      <c r="ELW137" s="23"/>
      <c r="ELX137" s="23"/>
      <c r="ELY137" s="23"/>
      <c r="ELZ137" s="23"/>
      <c r="EMA137" s="23"/>
      <c r="EMB137" s="23"/>
      <c r="EMC137" s="23"/>
      <c r="EMD137" s="23"/>
      <c r="EME137" s="23"/>
      <c r="EMF137" s="23"/>
      <c r="EMG137" s="23"/>
      <c r="EMH137" s="23"/>
      <c r="EMI137" s="23"/>
      <c r="EMJ137" s="23"/>
      <c r="EMK137" s="23"/>
      <c r="EML137" s="23"/>
      <c r="EMM137" s="23"/>
      <c r="EMN137" s="23"/>
      <c r="EMO137" s="23"/>
      <c r="EMP137" s="23"/>
      <c r="EMQ137" s="23"/>
      <c r="EMR137" s="23"/>
      <c r="EMS137" s="23"/>
      <c r="EMT137" s="23"/>
      <c r="EMU137" s="23"/>
      <c r="EMV137" s="23"/>
      <c r="EMW137" s="23"/>
      <c r="EMX137" s="23"/>
      <c r="EMY137" s="23"/>
      <c r="EMZ137" s="23"/>
      <c r="ENA137" s="23"/>
      <c r="ENB137" s="23"/>
      <c r="ENC137" s="23"/>
      <c r="END137" s="23"/>
      <c r="ENE137" s="23"/>
      <c r="ENF137" s="23"/>
      <c r="ENG137" s="23"/>
      <c r="ENH137" s="23"/>
      <c r="ENI137" s="23"/>
      <c r="ENJ137" s="23"/>
      <c r="ENK137" s="23"/>
      <c r="ENL137" s="23"/>
      <c r="ENM137" s="23"/>
      <c r="ENN137" s="23"/>
      <c r="ENO137" s="23"/>
      <c r="ENP137" s="23"/>
      <c r="ENQ137" s="23"/>
      <c r="ENR137" s="23"/>
      <c r="ENS137" s="23"/>
      <c r="ENT137" s="23"/>
      <c r="ENU137" s="23"/>
      <c r="ENV137" s="23"/>
      <c r="ENW137" s="23"/>
      <c r="ENX137" s="23"/>
      <c r="ENY137" s="23"/>
      <c r="ENZ137" s="23"/>
      <c r="EOA137" s="23"/>
      <c r="EOB137" s="23"/>
      <c r="EOC137" s="23"/>
      <c r="EOD137" s="23"/>
      <c r="EOE137" s="23"/>
      <c r="EOF137" s="23"/>
      <c r="EOG137" s="23"/>
      <c r="EOH137" s="23"/>
      <c r="EOI137" s="23"/>
      <c r="EOJ137" s="23"/>
      <c r="EOK137" s="23"/>
      <c r="EOL137" s="23"/>
      <c r="EOM137" s="23"/>
      <c r="EON137" s="23"/>
      <c r="EOO137" s="23"/>
      <c r="EOP137" s="23"/>
      <c r="EOQ137" s="23"/>
      <c r="EOR137" s="23"/>
      <c r="EOS137" s="23"/>
      <c r="EOT137" s="23"/>
      <c r="EOU137" s="23"/>
      <c r="EOV137" s="23"/>
      <c r="EOW137" s="23"/>
      <c r="EOX137" s="23"/>
      <c r="EOY137" s="23"/>
      <c r="EOZ137" s="23"/>
      <c r="EPA137" s="23"/>
      <c r="EPB137" s="23"/>
      <c r="EPC137" s="23"/>
      <c r="EPD137" s="23"/>
      <c r="EPE137" s="23"/>
      <c r="EPF137" s="23"/>
      <c r="EPG137" s="23"/>
      <c r="EPH137" s="23"/>
      <c r="EPI137" s="23"/>
      <c r="EPJ137" s="23"/>
      <c r="EPK137" s="23"/>
      <c r="EPL137" s="23"/>
      <c r="EPM137" s="23"/>
      <c r="EPN137" s="23"/>
      <c r="EPO137" s="23"/>
      <c r="EPP137" s="23"/>
      <c r="EPQ137" s="23"/>
      <c r="EPR137" s="23"/>
      <c r="EPS137" s="23"/>
      <c r="EPT137" s="23"/>
      <c r="EPU137" s="23"/>
      <c r="EPV137" s="23"/>
      <c r="EPW137" s="23"/>
      <c r="EPX137" s="23"/>
      <c r="EPY137" s="23"/>
      <c r="EPZ137" s="23"/>
      <c r="EQA137" s="23"/>
      <c r="EQB137" s="23"/>
      <c r="EQC137" s="23"/>
      <c r="EQD137" s="23"/>
      <c r="EQE137" s="23"/>
      <c r="EQF137" s="23"/>
      <c r="EQG137" s="23"/>
      <c r="EQH137" s="23"/>
      <c r="EQI137" s="23"/>
      <c r="EQJ137" s="23"/>
      <c r="EQK137" s="23"/>
      <c r="EQL137" s="23"/>
      <c r="EQM137" s="23"/>
      <c r="EQN137" s="23"/>
      <c r="EQO137" s="23"/>
      <c r="EQP137" s="23"/>
      <c r="EQQ137" s="23"/>
      <c r="EQR137" s="23"/>
      <c r="EQS137" s="23"/>
      <c r="EQT137" s="23"/>
      <c r="EQU137" s="23"/>
      <c r="EQV137" s="23"/>
      <c r="EQW137" s="23"/>
      <c r="EQX137" s="23"/>
      <c r="EQY137" s="23"/>
      <c r="EQZ137" s="23"/>
      <c r="ERA137" s="23"/>
      <c r="ERB137" s="23"/>
      <c r="ERC137" s="23"/>
      <c r="ERD137" s="23"/>
      <c r="ERE137" s="23"/>
      <c r="ERF137" s="23"/>
      <c r="ERG137" s="23"/>
      <c r="ERH137" s="23"/>
      <c r="ERI137" s="23"/>
      <c r="ERJ137" s="23"/>
      <c r="ERK137" s="23"/>
      <c r="ERL137" s="23"/>
      <c r="ERM137" s="23"/>
      <c r="ERN137" s="23"/>
      <c r="ERO137" s="23"/>
      <c r="ERP137" s="23"/>
      <c r="ERQ137" s="23"/>
      <c r="ERR137" s="23"/>
      <c r="ERS137" s="23"/>
      <c r="ERT137" s="23"/>
      <c r="ERU137" s="23"/>
      <c r="ERV137" s="23"/>
      <c r="ERW137" s="23"/>
      <c r="ERX137" s="23"/>
      <c r="ERY137" s="23"/>
      <c r="ERZ137" s="23"/>
      <c r="ESA137" s="23"/>
      <c r="ESB137" s="23"/>
      <c r="ESC137" s="23"/>
      <c r="ESD137" s="23"/>
      <c r="ESE137" s="23"/>
      <c r="ESF137" s="23"/>
      <c r="ESG137" s="23"/>
      <c r="ESH137" s="23"/>
      <c r="ESI137" s="23"/>
      <c r="ESJ137" s="23"/>
      <c r="ESK137" s="23"/>
      <c r="ESL137" s="23"/>
      <c r="ESM137" s="23"/>
      <c r="ESN137" s="23"/>
      <c r="ESO137" s="23"/>
      <c r="ESP137" s="23"/>
      <c r="ESQ137" s="23"/>
      <c r="ESR137" s="23"/>
      <c r="ESS137" s="23"/>
      <c r="EST137" s="23"/>
      <c r="ESU137" s="23"/>
      <c r="ESV137" s="23"/>
      <c r="ESW137" s="23"/>
      <c r="ESX137" s="23"/>
      <c r="ESY137" s="23"/>
      <c r="ESZ137" s="23"/>
      <c r="ETA137" s="23"/>
      <c r="ETB137" s="23"/>
      <c r="ETC137" s="23"/>
      <c r="ETD137" s="23"/>
      <c r="ETE137" s="23"/>
      <c r="ETF137" s="23"/>
      <c r="ETG137" s="23"/>
      <c r="ETH137" s="23"/>
      <c r="ETI137" s="23"/>
      <c r="ETJ137" s="23"/>
      <c r="ETK137" s="23"/>
      <c r="ETL137" s="23"/>
      <c r="ETM137" s="23"/>
      <c r="ETN137" s="23"/>
      <c r="ETO137" s="23"/>
      <c r="ETP137" s="23"/>
      <c r="ETQ137" s="23"/>
      <c r="ETR137" s="23"/>
      <c r="ETS137" s="23"/>
      <c r="ETT137" s="23"/>
      <c r="ETU137" s="23"/>
      <c r="ETV137" s="23"/>
      <c r="ETW137" s="23"/>
      <c r="ETX137" s="23"/>
      <c r="ETY137" s="23"/>
      <c r="ETZ137" s="23"/>
      <c r="EUA137" s="23"/>
      <c r="EUB137" s="23"/>
      <c r="EUC137" s="23"/>
      <c r="EUD137" s="23"/>
      <c r="EUE137" s="23"/>
      <c r="EUF137" s="23"/>
      <c r="EUG137" s="23"/>
      <c r="EUH137" s="23"/>
      <c r="EUI137" s="23"/>
      <c r="EUJ137" s="23"/>
      <c r="EUK137" s="23"/>
      <c r="EUL137" s="23"/>
      <c r="EUM137" s="23"/>
      <c r="EUN137" s="23"/>
      <c r="EUO137" s="23"/>
      <c r="EUP137" s="23"/>
      <c r="EUQ137" s="23"/>
      <c r="EUR137" s="23"/>
      <c r="EUS137" s="23"/>
      <c r="EUT137" s="23"/>
      <c r="EUU137" s="23"/>
      <c r="EUV137" s="23"/>
      <c r="EUW137" s="23"/>
      <c r="EUX137" s="23"/>
      <c r="EUY137" s="23"/>
      <c r="EUZ137" s="23"/>
      <c r="EVA137" s="23"/>
      <c r="EVB137" s="23"/>
      <c r="EVC137" s="23"/>
      <c r="EVD137" s="23"/>
      <c r="EVE137" s="23"/>
      <c r="EVF137" s="23"/>
      <c r="EVG137" s="23"/>
      <c r="EVH137" s="23"/>
      <c r="EVI137" s="23"/>
      <c r="EVJ137" s="23"/>
      <c r="EVK137" s="23"/>
      <c r="EVL137" s="23"/>
      <c r="EVM137" s="23"/>
      <c r="EVN137" s="23"/>
      <c r="EVO137" s="23"/>
      <c r="EVP137" s="23"/>
      <c r="EVQ137" s="23"/>
      <c r="EVR137" s="23"/>
      <c r="EVS137" s="23"/>
      <c r="EVT137" s="23"/>
      <c r="EVU137" s="23"/>
      <c r="EVV137" s="23"/>
      <c r="EVW137" s="23"/>
      <c r="EVX137" s="23"/>
      <c r="EVY137" s="23"/>
      <c r="EVZ137" s="23"/>
      <c r="EWA137" s="23"/>
      <c r="EWB137" s="23"/>
      <c r="EWC137" s="23"/>
      <c r="EWD137" s="23"/>
      <c r="EWE137" s="23"/>
      <c r="EWF137" s="23"/>
      <c r="EWG137" s="23"/>
      <c r="EWH137" s="23"/>
      <c r="EWI137" s="23"/>
      <c r="EWJ137" s="23"/>
      <c r="EWK137" s="23"/>
      <c r="EWL137" s="23"/>
      <c r="EWM137" s="23"/>
      <c r="EWN137" s="23"/>
      <c r="EWO137" s="23"/>
      <c r="EWP137" s="23"/>
      <c r="EWQ137" s="23"/>
      <c r="EWR137" s="23"/>
      <c r="EWS137" s="23"/>
      <c r="EWT137" s="23"/>
      <c r="EWU137" s="23"/>
      <c r="EWV137" s="23"/>
      <c r="EWW137" s="23"/>
      <c r="EWX137" s="23"/>
      <c r="EWY137" s="23"/>
      <c r="EWZ137" s="23"/>
      <c r="EXA137" s="23"/>
      <c r="EXB137" s="23"/>
      <c r="EXC137" s="23"/>
      <c r="EXD137" s="23"/>
      <c r="EXE137" s="23"/>
      <c r="EXF137" s="23"/>
      <c r="EXG137" s="23"/>
      <c r="EXH137" s="23"/>
      <c r="EXI137" s="23"/>
      <c r="EXJ137" s="23"/>
      <c r="EXK137" s="23"/>
      <c r="EXL137" s="23"/>
      <c r="EXM137" s="23"/>
      <c r="EXN137" s="23"/>
      <c r="EXO137" s="23"/>
      <c r="EXP137" s="23"/>
      <c r="EXQ137" s="23"/>
      <c r="EXR137" s="23"/>
      <c r="EXS137" s="23"/>
      <c r="EXT137" s="23"/>
      <c r="EXU137" s="23"/>
      <c r="EXV137" s="23"/>
      <c r="EXW137" s="23"/>
      <c r="EXX137" s="23"/>
      <c r="EXY137" s="23"/>
      <c r="EXZ137" s="23"/>
      <c r="EYA137" s="23"/>
      <c r="EYB137" s="23"/>
      <c r="EYC137" s="23"/>
      <c r="EYD137" s="23"/>
      <c r="EYE137" s="23"/>
      <c r="EYF137" s="23"/>
      <c r="EYG137" s="23"/>
      <c r="EYH137" s="23"/>
      <c r="EYI137" s="23"/>
      <c r="EYJ137" s="23"/>
      <c r="EYK137" s="23"/>
      <c r="EYL137" s="23"/>
      <c r="EYM137" s="23"/>
      <c r="EYN137" s="23"/>
      <c r="EYO137" s="23"/>
      <c r="EYP137" s="23"/>
      <c r="EYQ137" s="23"/>
      <c r="EYR137" s="23"/>
      <c r="EYS137" s="23"/>
      <c r="EYT137" s="23"/>
      <c r="EYU137" s="23"/>
      <c r="EYV137" s="23"/>
      <c r="EYW137" s="23"/>
      <c r="EYX137" s="23"/>
      <c r="EYY137" s="23"/>
      <c r="EYZ137" s="23"/>
      <c r="EZA137" s="23"/>
      <c r="EZB137" s="23"/>
      <c r="EZC137" s="23"/>
      <c r="EZD137" s="23"/>
      <c r="EZE137" s="23"/>
      <c r="EZF137" s="23"/>
      <c r="EZG137" s="23"/>
      <c r="EZH137" s="23"/>
      <c r="EZI137" s="23"/>
      <c r="EZJ137" s="23"/>
      <c r="EZK137" s="23"/>
      <c r="EZL137" s="23"/>
      <c r="EZM137" s="23"/>
      <c r="EZN137" s="23"/>
      <c r="EZO137" s="23"/>
      <c r="EZP137" s="23"/>
      <c r="EZQ137" s="23"/>
      <c r="EZR137" s="23"/>
      <c r="EZS137" s="23"/>
      <c r="EZT137" s="23"/>
      <c r="EZU137" s="23"/>
      <c r="EZV137" s="23"/>
      <c r="EZW137" s="23"/>
      <c r="EZX137" s="23"/>
      <c r="EZY137" s="23"/>
      <c r="EZZ137" s="23"/>
      <c r="FAA137" s="23"/>
      <c r="FAB137" s="23"/>
      <c r="FAC137" s="23"/>
      <c r="FAD137" s="23"/>
      <c r="FAE137" s="23"/>
      <c r="FAF137" s="23"/>
      <c r="FAG137" s="23"/>
      <c r="FAH137" s="23"/>
      <c r="FAI137" s="23"/>
      <c r="FAJ137" s="23"/>
      <c r="FAK137" s="23"/>
      <c r="FAL137" s="23"/>
      <c r="FAM137" s="23"/>
      <c r="FAN137" s="23"/>
      <c r="FAO137" s="23"/>
      <c r="FAP137" s="23"/>
      <c r="FAQ137" s="23"/>
      <c r="FAR137" s="23"/>
      <c r="FAS137" s="23"/>
      <c r="FAT137" s="23"/>
      <c r="FAU137" s="23"/>
      <c r="FAV137" s="23"/>
      <c r="FAW137" s="23"/>
      <c r="FAX137" s="23"/>
      <c r="FAY137" s="23"/>
      <c r="FAZ137" s="23"/>
      <c r="FBA137" s="23"/>
      <c r="FBB137" s="23"/>
      <c r="FBC137" s="23"/>
      <c r="FBD137" s="23"/>
      <c r="FBE137" s="23"/>
      <c r="FBF137" s="23"/>
      <c r="FBG137" s="23"/>
      <c r="FBH137" s="23"/>
      <c r="FBI137" s="23"/>
      <c r="FBJ137" s="23"/>
      <c r="FBK137" s="23"/>
      <c r="FBL137" s="23"/>
      <c r="FBM137" s="23"/>
      <c r="FBN137" s="23"/>
      <c r="FBO137" s="23"/>
      <c r="FBP137" s="23"/>
      <c r="FBQ137" s="23"/>
      <c r="FBR137" s="23"/>
      <c r="FBS137" s="23"/>
      <c r="FBT137" s="23"/>
      <c r="FBU137" s="23"/>
      <c r="FBV137" s="23"/>
      <c r="FBW137" s="23"/>
      <c r="FBX137" s="23"/>
      <c r="FBY137" s="23"/>
      <c r="FBZ137" s="23"/>
      <c r="FCA137" s="23"/>
      <c r="FCB137" s="23"/>
      <c r="FCC137" s="23"/>
      <c r="FCD137" s="23"/>
      <c r="FCE137" s="23"/>
      <c r="FCF137" s="23"/>
      <c r="FCG137" s="23"/>
      <c r="FCH137" s="23"/>
      <c r="FCI137" s="23"/>
      <c r="FCJ137" s="23"/>
      <c r="FCK137" s="23"/>
      <c r="FCL137" s="23"/>
      <c r="FCM137" s="23"/>
      <c r="FCN137" s="23"/>
      <c r="FCO137" s="23"/>
      <c r="FCP137" s="23"/>
      <c r="FCQ137" s="23"/>
      <c r="FCR137" s="23"/>
      <c r="FCS137" s="23"/>
      <c r="FCT137" s="23"/>
      <c r="FCU137" s="23"/>
      <c r="FCV137" s="23"/>
      <c r="FCW137" s="23"/>
      <c r="FCX137" s="23"/>
      <c r="FCY137" s="23"/>
      <c r="FCZ137" s="23"/>
      <c r="FDA137" s="23"/>
      <c r="FDB137" s="23"/>
      <c r="FDC137" s="23"/>
      <c r="FDD137" s="23"/>
      <c r="FDE137" s="23"/>
      <c r="FDF137" s="23"/>
      <c r="FDG137" s="23"/>
      <c r="FDH137" s="23"/>
      <c r="FDI137" s="23"/>
      <c r="FDJ137" s="23"/>
      <c r="FDK137" s="23"/>
      <c r="FDL137" s="23"/>
      <c r="FDM137" s="23"/>
      <c r="FDN137" s="23"/>
      <c r="FDO137" s="23"/>
      <c r="FDP137" s="23"/>
      <c r="FDQ137" s="23"/>
      <c r="FDR137" s="23"/>
      <c r="FDS137" s="23"/>
      <c r="FDT137" s="23"/>
      <c r="FDU137" s="23"/>
      <c r="FDV137" s="23"/>
      <c r="FDW137" s="23"/>
      <c r="FDX137" s="23"/>
      <c r="FDY137" s="23"/>
      <c r="FDZ137" s="23"/>
      <c r="FEA137" s="23"/>
      <c r="FEB137" s="23"/>
      <c r="FEC137" s="23"/>
      <c r="FED137" s="23"/>
      <c r="FEE137" s="23"/>
      <c r="FEF137" s="23"/>
      <c r="FEG137" s="23"/>
      <c r="FEH137" s="23"/>
      <c r="FEI137" s="23"/>
      <c r="FEJ137" s="23"/>
      <c r="FEK137" s="23"/>
      <c r="FEL137" s="23"/>
      <c r="FEM137" s="23"/>
      <c r="FEN137" s="23"/>
      <c r="FEO137" s="23"/>
      <c r="FEP137" s="23"/>
      <c r="FEQ137" s="23"/>
      <c r="FER137" s="23"/>
      <c r="FES137" s="23"/>
      <c r="FET137" s="23"/>
      <c r="FEU137" s="23"/>
      <c r="FEV137" s="23"/>
      <c r="FEW137" s="23"/>
      <c r="FEX137" s="23"/>
      <c r="FEY137" s="23"/>
      <c r="FEZ137" s="23"/>
      <c r="FFA137" s="23"/>
      <c r="FFB137" s="23"/>
      <c r="FFC137" s="23"/>
      <c r="FFD137" s="23"/>
      <c r="FFE137" s="23"/>
      <c r="FFF137" s="23"/>
      <c r="FFG137" s="23"/>
      <c r="FFH137" s="23"/>
      <c r="FFI137" s="23"/>
      <c r="FFJ137" s="23"/>
      <c r="FFK137" s="23"/>
      <c r="FFL137" s="23"/>
      <c r="FFM137" s="23"/>
      <c r="FFN137" s="23"/>
      <c r="FFO137" s="23"/>
      <c r="FFP137" s="23"/>
      <c r="FFQ137" s="23"/>
      <c r="FFR137" s="23"/>
      <c r="FFS137" s="23"/>
      <c r="FFT137" s="23"/>
      <c r="FFU137" s="23"/>
      <c r="FFV137" s="23"/>
      <c r="FFW137" s="23"/>
      <c r="FFX137" s="23"/>
      <c r="FFY137" s="23"/>
      <c r="FFZ137" s="23"/>
      <c r="FGA137" s="23"/>
      <c r="FGB137" s="23"/>
      <c r="FGC137" s="23"/>
      <c r="FGD137" s="23"/>
      <c r="FGE137" s="23"/>
      <c r="FGF137" s="23"/>
      <c r="FGG137" s="23"/>
      <c r="FGH137" s="23"/>
      <c r="FGI137" s="23"/>
      <c r="FGJ137" s="23"/>
      <c r="FGK137" s="23"/>
      <c r="FGL137" s="23"/>
      <c r="FGM137" s="23"/>
      <c r="FGN137" s="23"/>
      <c r="FGO137" s="23"/>
      <c r="FGP137" s="23"/>
      <c r="FGQ137" s="23"/>
      <c r="FGR137" s="23"/>
      <c r="FGS137" s="23"/>
      <c r="FGT137" s="23"/>
      <c r="FGU137" s="23"/>
      <c r="FGV137" s="23"/>
      <c r="FGW137" s="23"/>
      <c r="FGX137" s="23"/>
      <c r="FGY137" s="23"/>
      <c r="FGZ137" s="23"/>
      <c r="FHA137" s="23"/>
      <c r="FHB137" s="23"/>
      <c r="FHC137" s="23"/>
      <c r="FHD137" s="23"/>
      <c r="FHE137" s="23"/>
      <c r="FHF137" s="23"/>
      <c r="FHG137" s="23"/>
      <c r="FHH137" s="23"/>
      <c r="FHI137" s="23"/>
      <c r="FHJ137" s="23"/>
      <c r="FHK137" s="23"/>
      <c r="FHL137" s="23"/>
      <c r="FHM137" s="23"/>
      <c r="FHN137" s="23"/>
      <c r="FHO137" s="23"/>
      <c r="FHP137" s="23"/>
      <c r="FHQ137" s="23"/>
      <c r="FHR137" s="23"/>
      <c r="FHS137" s="23"/>
      <c r="FHT137" s="23"/>
      <c r="FHU137" s="23"/>
      <c r="FHV137" s="23"/>
      <c r="FHW137" s="23"/>
      <c r="FHX137" s="23"/>
      <c r="FHY137" s="23"/>
      <c r="FHZ137" s="23"/>
      <c r="FIA137" s="23"/>
      <c r="FIB137" s="23"/>
      <c r="FIC137" s="23"/>
      <c r="FID137" s="23"/>
      <c r="FIE137" s="23"/>
      <c r="FIF137" s="23"/>
      <c r="FIG137" s="23"/>
      <c r="FIH137" s="23"/>
      <c r="FII137" s="23"/>
      <c r="FIJ137" s="23"/>
      <c r="FIK137" s="23"/>
      <c r="FIL137" s="23"/>
      <c r="FIM137" s="23"/>
      <c r="FIN137" s="23"/>
      <c r="FIO137" s="23"/>
      <c r="FIP137" s="23"/>
      <c r="FIQ137" s="23"/>
      <c r="FIR137" s="23"/>
      <c r="FIS137" s="23"/>
      <c r="FIT137" s="23"/>
      <c r="FIU137" s="23"/>
      <c r="FIV137" s="23"/>
      <c r="FIW137" s="23"/>
      <c r="FIX137" s="23"/>
      <c r="FIY137" s="23"/>
      <c r="FIZ137" s="23"/>
      <c r="FJA137" s="23"/>
      <c r="FJB137" s="23"/>
      <c r="FJC137" s="23"/>
      <c r="FJD137" s="23"/>
      <c r="FJE137" s="23"/>
      <c r="FJF137" s="23"/>
      <c r="FJG137" s="23"/>
      <c r="FJH137" s="23"/>
      <c r="FJI137" s="23"/>
      <c r="FJJ137" s="23"/>
      <c r="FJK137" s="23"/>
      <c r="FJL137" s="23"/>
      <c r="FJM137" s="23"/>
      <c r="FJN137" s="23"/>
      <c r="FJO137" s="23"/>
      <c r="FJP137" s="23"/>
      <c r="FJQ137" s="23"/>
      <c r="FJR137" s="23"/>
      <c r="FJS137" s="23"/>
      <c r="FJT137" s="23"/>
      <c r="FJU137" s="23"/>
      <c r="FJV137" s="23"/>
      <c r="FJW137" s="23"/>
      <c r="FJX137" s="23"/>
      <c r="FJY137" s="23"/>
      <c r="FJZ137" s="23"/>
      <c r="FKA137" s="23"/>
      <c r="FKB137" s="23"/>
      <c r="FKC137" s="23"/>
      <c r="FKD137" s="23"/>
      <c r="FKE137" s="23"/>
      <c r="FKF137" s="23"/>
      <c r="FKG137" s="23"/>
      <c r="FKH137" s="23"/>
      <c r="FKI137" s="23"/>
      <c r="FKJ137" s="23"/>
      <c r="FKK137" s="23"/>
      <c r="FKL137" s="23"/>
      <c r="FKM137" s="23"/>
      <c r="FKN137" s="23"/>
      <c r="FKO137" s="23"/>
      <c r="FKP137" s="23"/>
      <c r="FKQ137" s="23"/>
      <c r="FKR137" s="23"/>
      <c r="FKS137" s="23"/>
      <c r="FKT137" s="23"/>
      <c r="FKU137" s="23"/>
      <c r="FKV137" s="23"/>
      <c r="FKW137" s="23"/>
      <c r="FKX137" s="23"/>
      <c r="FKY137" s="23"/>
      <c r="FKZ137" s="23"/>
      <c r="FLA137" s="23"/>
      <c r="FLB137" s="23"/>
      <c r="FLC137" s="23"/>
      <c r="FLD137" s="23"/>
      <c r="FLE137" s="23"/>
      <c r="FLF137" s="23"/>
      <c r="FLG137" s="23"/>
      <c r="FLH137" s="23"/>
      <c r="FLI137" s="23"/>
      <c r="FLJ137" s="23"/>
      <c r="FLK137" s="23"/>
      <c r="FLL137" s="23"/>
      <c r="FLM137" s="23"/>
      <c r="FLN137" s="23"/>
      <c r="FLO137" s="23"/>
      <c r="FLP137" s="23"/>
      <c r="FLQ137" s="23"/>
      <c r="FLR137" s="23"/>
      <c r="FLS137" s="23"/>
      <c r="FLT137" s="23"/>
      <c r="FLU137" s="23"/>
      <c r="FLV137" s="23"/>
      <c r="FLW137" s="23"/>
      <c r="FLX137" s="23"/>
      <c r="FLY137" s="23"/>
      <c r="FLZ137" s="23"/>
      <c r="FMA137" s="23"/>
      <c r="FMB137" s="23"/>
      <c r="FMC137" s="23"/>
      <c r="FMD137" s="23"/>
      <c r="FME137" s="23"/>
      <c r="FMF137" s="23"/>
      <c r="FMG137" s="23"/>
      <c r="FMH137" s="23"/>
      <c r="FMI137" s="23"/>
      <c r="FMJ137" s="23"/>
      <c r="FMK137" s="23"/>
      <c r="FML137" s="23"/>
      <c r="FMM137" s="23"/>
      <c r="FMN137" s="23"/>
      <c r="FMO137" s="23"/>
      <c r="FMP137" s="23"/>
      <c r="FMQ137" s="23"/>
      <c r="FMR137" s="23"/>
      <c r="FMS137" s="23"/>
      <c r="FMT137" s="23"/>
      <c r="FMU137" s="23"/>
      <c r="FMV137" s="23"/>
      <c r="FMW137" s="23"/>
      <c r="FMX137" s="23"/>
      <c r="FMY137" s="23"/>
      <c r="FMZ137" s="23"/>
      <c r="FNA137" s="23"/>
      <c r="FNB137" s="23"/>
      <c r="FNC137" s="23"/>
      <c r="FND137" s="23"/>
      <c r="FNE137" s="23"/>
      <c r="FNF137" s="23"/>
      <c r="FNG137" s="23"/>
      <c r="FNH137" s="23"/>
      <c r="FNI137" s="23"/>
      <c r="FNJ137" s="23"/>
      <c r="FNK137" s="23"/>
      <c r="FNL137" s="23"/>
      <c r="FNM137" s="23"/>
      <c r="FNN137" s="23"/>
      <c r="FNO137" s="23"/>
      <c r="FNP137" s="23"/>
      <c r="FNQ137" s="23"/>
      <c r="FNR137" s="23"/>
      <c r="FNS137" s="23"/>
      <c r="FNT137" s="23"/>
      <c r="FNU137" s="23"/>
      <c r="FNV137" s="23"/>
      <c r="FNW137" s="23"/>
      <c r="FNX137" s="23"/>
      <c r="FNY137" s="23"/>
      <c r="FNZ137" s="23"/>
      <c r="FOA137" s="23"/>
      <c r="FOB137" s="23"/>
      <c r="FOC137" s="23"/>
      <c r="FOD137" s="23"/>
      <c r="FOE137" s="23"/>
      <c r="FOF137" s="23"/>
      <c r="FOG137" s="23"/>
      <c r="FOH137" s="23"/>
      <c r="FOI137" s="23"/>
      <c r="FOJ137" s="23"/>
      <c r="FOK137" s="23"/>
      <c r="FOL137" s="23"/>
      <c r="FOM137" s="23"/>
      <c r="FON137" s="23"/>
      <c r="FOO137" s="23"/>
      <c r="FOP137" s="23"/>
      <c r="FOQ137" s="23"/>
      <c r="FOR137" s="23"/>
      <c r="FOS137" s="23"/>
      <c r="FOT137" s="23"/>
      <c r="FOU137" s="23"/>
      <c r="FOV137" s="23"/>
      <c r="FOW137" s="23"/>
      <c r="FOX137" s="23"/>
      <c r="FOY137" s="23"/>
      <c r="FOZ137" s="23"/>
      <c r="FPA137" s="23"/>
      <c r="FPB137" s="23"/>
      <c r="FPC137" s="23"/>
      <c r="FPD137" s="23"/>
      <c r="FPE137" s="23"/>
      <c r="FPF137" s="23"/>
      <c r="FPG137" s="23"/>
      <c r="FPH137" s="23"/>
      <c r="FPI137" s="23"/>
      <c r="FPJ137" s="23"/>
      <c r="FPK137" s="23"/>
      <c r="FPL137" s="23"/>
      <c r="FPM137" s="23"/>
      <c r="FPN137" s="23"/>
      <c r="FPO137" s="23"/>
      <c r="FPP137" s="23"/>
      <c r="FPQ137" s="23"/>
      <c r="FPR137" s="23"/>
      <c r="FPS137" s="23"/>
      <c r="FPT137" s="23"/>
      <c r="FPU137" s="23"/>
      <c r="FPV137" s="23"/>
      <c r="FPW137" s="23"/>
      <c r="FPX137" s="23"/>
      <c r="FPY137" s="23"/>
      <c r="FPZ137" s="23"/>
      <c r="FQA137" s="23"/>
      <c r="FQB137" s="23"/>
      <c r="FQC137" s="23"/>
      <c r="FQD137" s="23"/>
      <c r="FQE137" s="23"/>
      <c r="FQF137" s="23"/>
      <c r="FQG137" s="23"/>
      <c r="FQH137" s="23"/>
      <c r="FQI137" s="23"/>
      <c r="FQJ137" s="23"/>
      <c r="FQK137" s="23"/>
      <c r="FQL137" s="23"/>
      <c r="FQM137" s="23"/>
      <c r="FQN137" s="23"/>
      <c r="FQO137" s="23"/>
      <c r="FQP137" s="23"/>
      <c r="FQQ137" s="23"/>
      <c r="FQR137" s="23"/>
      <c r="FQS137" s="23"/>
      <c r="FQT137" s="23"/>
      <c r="FQU137" s="23"/>
      <c r="FQV137" s="23"/>
      <c r="FQW137" s="23"/>
      <c r="FQX137" s="23"/>
      <c r="FQY137" s="23"/>
      <c r="FQZ137" s="23"/>
      <c r="FRA137" s="23"/>
      <c r="FRB137" s="23"/>
      <c r="FRC137" s="23"/>
      <c r="FRD137" s="23"/>
      <c r="FRE137" s="23"/>
      <c r="FRF137" s="23"/>
      <c r="FRG137" s="23"/>
      <c r="FRH137" s="23"/>
      <c r="FRI137" s="23"/>
      <c r="FRJ137" s="23"/>
      <c r="FRK137" s="23"/>
      <c r="FRL137" s="23"/>
      <c r="FRM137" s="23"/>
      <c r="FRN137" s="23"/>
      <c r="FRO137" s="23"/>
      <c r="FRP137" s="23"/>
      <c r="FRQ137" s="23"/>
      <c r="FRR137" s="23"/>
      <c r="FRS137" s="23"/>
      <c r="FRT137" s="23"/>
      <c r="FRU137" s="23"/>
      <c r="FRV137" s="23"/>
      <c r="FRW137" s="23"/>
      <c r="FRX137" s="23"/>
      <c r="FRY137" s="23"/>
      <c r="FRZ137" s="23"/>
      <c r="FSA137" s="23"/>
      <c r="FSB137" s="23"/>
      <c r="FSC137" s="23"/>
      <c r="FSD137" s="23"/>
      <c r="FSE137" s="23"/>
      <c r="FSF137" s="23"/>
      <c r="FSG137" s="23"/>
      <c r="FSH137" s="23"/>
      <c r="FSI137" s="23"/>
      <c r="FSJ137" s="23"/>
      <c r="FSK137" s="23"/>
      <c r="FSL137" s="23"/>
      <c r="FSM137" s="23"/>
      <c r="FSN137" s="23"/>
      <c r="FSO137" s="23"/>
      <c r="FSP137" s="23"/>
      <c r="FSQ137" s="23"/>
      <c r="FSR137" s="23"/>
      <c r="FSS137" s="23"/>
      <c r="FST137" s="23"/>
      <c r="FSU137" s="23"/>
      <c r="FSV137" s="23"/>
      <c r="FSW137" s="23"/>
      <c r="FSX137" s="23"/>
      <c r="FSY137" s="23"/>
      <c r="FSZ137" s="23"/>
      <c r="FTA137" s="23"/>
      <c r="FTB137" s="23"/>
      <c r="FTC137" s="23"/>
      <c r="FTD137" s="23"/>
      <c r="FTE137" s="23"/>
      <c r="FTF137" s="23"/>
      <c r="FTG137" s="23"/>
      <c r="FTH137" s="23"/>
      <c r="FTI137" s="23"/>
      <c r="FTJ137" s="23"/>
      <c r="FTK137" s="23"/>
      <c r="FTL137" s="23"/>
      <c r="FTM137" s="23"/>
      <c r="FTN137" s="23"/>
      <c r="FTO137" s="23"/>
      <c r="FTP137" s="23"/>
      <c r="FTQ137" s="23"/>
      <c r="FTR137" s="23"/>
      <c r="FTS137" s="23"/>
      <c r="FTT137" s="23"/>
      <c r="FTU137" s="23"/>
      <c r="FTV137" s="23"/>
      <c r="FTW137" s="23"/>
      <c r="FTX137" s="23"/>
      <c r="FTY137" s="23"/>
      <c r="FTZ137" s="23"/>
      <c r="FUA137" s="23"/>
      <c r="FUB137" s="23"/>
      <c r="FUC137" s="23"/>
      <c r="FUD137" s="23"/>
      <c r="FUE137" s="23"/>
      <c r="FUF137" s="23"/>
      <c r="FUG137" s="23"/>
      <c r="FUH137" s="23"/>
      <c r="FUI137" s="23"/>
      <c r="FUJ137" s="23"/>
      <c r="FUK137" s="23"/>
      <c r="FUL137" s="23"/>
      <c r="FUM137" s="23"/>
      <c r="FUN137" s="23"/>
      <c r="FUO137" s="23"/>
      <c r="FUP137" s="23"/>
      <c r="FUQ137" s="23"/>
      <c r="FUR137" s="23"/>
      <c r="FUS137" s="23"/>
      <c r="FUT137" s="23"/>
      <c r="FUU137" s="23"/>
      <c r="FUV137" s="23"/>
      <c r="FUW137" s="23"/>
      <c r="FUX137" s="23"/>
      <c r="FUY137" s="23"/>
      <c r="FUZ137" s="23"/>
      <c r="FVA137" s="23"/>
      <c r="FVB137" s="23"/>
      <c r="FVC137" s="23"/>
      <c r="FVD137" s="23"/>
      <c r="FVE137" s="23"/>
      <c r="FVF137" s="23"/>
      <c r="FVG137" s="23"/>
      <c r="FVH137" s="23"/>
      <c r="FVI137" s="23"/>
      <c r="FVJ137" s="23"/>
      <c r="FVK137" s="23"/>
      <c r="FVL137" s="23"/>
      <c r="FVM137" s="23"/>
      <c r="FVN137" s="23"/>
      <c r="FVO137" s="23"/>
      <c r="FVP137" s="23"/>
      <c r="FVQ137" s="23"/>
      <c r="FVR137" s="23"/>
      <c r="FVS137" s="23"/>
      <c r="FVT137" s="23"/>
      <c r="FVU137" s="23"/>
      <c r="FVV137" s="23"/>
      <c r="FVW137" s="23"/>
      <c r="FVX137" s="23"/>
      <c r="FVY137" s="23"/>
      <c r="FVZ137" s="23"/>
      <c r="FWA137" s="23"/>
      <c r="FWB137" s="23"/>
      <c r="FWC137" s="23"/>
      <c r="FWD137" s="23"/>
      <c r="FWE137" s="23"/>
      <c r="FWF137" s="23"/>
      <c r="FWG137" s="23"/>
      <c r="FWH137" s="23"/>
      <c r="FWI137" s="23"/>
      <c r="FWJ137" s="23"/>
      <c r="FWK137" s="23"/>
      <c r="FWL137" s="23"/>
      <c r="FWM137" s="23"/>
      <c r="FWN137" s="23"/>
      <c r="FWO137" s="23"/>
      <c r="FWP137" s="23"/>
      <c r="FWQ137" s="23"/>
      <c r="FWR137" s="23"/>
      <c r="FWS137" s="23"/>
      <c r="FWT137" s="23"/>
      <c r="FWU137" s="23"/>
      <c r="FWV137" s="23"/>
      <c r="FWW137" s="23"/>
      <c r="FWX137" s="23"/>
      <c r="FWY137" s="23"/>
      <c r="FWZ137" s="23"/>
      <c r="FXA137" s="23"/>
      <c r="FXB137" s="23"/>
      <c r="FXC137" s="23"/>
      <c r="FXD137" s="23"/>
      <c r="FXE137" s="23"/>
      <c r="FXF137" s="23"/>
      <c r="FXG137" s="23"/>
      <c r="FXH137" s="23"/>
      <c r="FXI137" s="23"/>
      <c r="FXJ137" s="23"/>
      <c r="FXK137" s="23"/>
      <c r="FXL137" s="23"/>
      <c r="FXM137" s="23"/>
      <c r="FXN137" s="23"/>
      <c r="FXO137" s="23"/>
      <c r="FXP137" s="23"/>
      <c r="FXQ137" s="23"/>
      <c r="FXR137" s="23"/>
      <c r="FXS137" s="23"/>
      <c r="FXT137" s="23"/>
      <c r="FXU137" s="23"/>
      <c r="FXV137" s="23"/>
      <c r="FXW137" s="23"/>
      <c r="FXX137" s="23"/>
      <c r="FXY137" s="23"/>
      <c r="FXZ137" s="23"/>
      <c r="FYA137" s="23"/>
      <c r="FYB137" s="23"/>
      <c r="FYC137" s="23"/>
      <c r="FYD137" s="23"/>
      <c r="FYE137" s="23"/>
      <c r="FYF137" s="23"/>
      <c r="FYG137" s="23"/>
      <c r="FYH137" s="23"/>
      <c r="FYI137" s="23"/>
      <c r="FYJ137" s="23"/>
      <c r="FYK137" s="23"/>
      <c r="FYL137" s="23"/>
      <c r="FYM137" s="23"/>
      <c r="FYN137" s="23"/>
      <c r="FYO137" s="23"/>
      <c r="FYP137" s="23"/>
      <c r="FYQ137" s="23"/>
      <c r="FYR137" s="23"/>
      <c r="FYS137" s="23"/>
      <c r="FYT137" s="23"/>
      <c r="FYU137" s="23"/>
      <c r="FYV137" s="23"/>
      <c r="FYW137" s="23"/>
      <c r="FYX137" s="23"/>
      <c r="FYY137" s="23"/>
      <c r="FYZ137" s="23"/>
      <c r="FZA137" s="23"/>
      <c r="FZB137" s="23"/>
      <c r="FZC137" s="23"/>
      <c r="FZD137" s="23"/>
      <c r="FZE137" s="23"/>
      <c r="FZF137" s="23"/>
      <c r="FZG137" s="23"/>
      <c r="FZH137" s="23"/>
      <c r="FZI137" s="23"/>
      <c r="FZJ137" s="23"/>
      <c r="FZK137" s="23"/>
      <c r="FZL137" s="23"/>
      <c r="FZM137" s="23"/>
      <c r="FZN137" s="23"/>
      <c r="FZO137" s="23"/>
      <c r="FZP137" s="23"/>
      <c r="FZQ137" s="23"/>
      <c r="FZR137" s="23"/>
      <c r="FZS137" s="23"/>
      <c r="FZT137" s="23"/>
      <c r="FZU137" s="23"/>
      <c r="FZV137" s="23"/>
      <c r="FZW137" s="23"/>
      <c r="FZX137" s="23"/>
      <c r="FZY137" s="23"/>
      <c r="FZZ137" s="23"/>
      <c r="GAA137" s="23"/>
      <c r="GAB137" s="23"/>
      <c r="GAC137" s="23"/>
      <c r="GAD137" s="23"/>
      <c r="GAE137" s="23"/>
      <c r="GAF137" s="23"/>
      <c r="GAG137" s="23"/>
      <c r="GAH137" s="23"/>
      <c r="GAI137" s="23"/>
      <c r="GAJ137" s="23"/>
      <c r="GAK137" s="23"/>
      <c r="GAL137" s="23"/>
      <c r="GAM137" s="23"/>
      <c r="GAN137" s="23"/>
      <c r="GAO137" s="23"/>
      <c r="GAP137" s="23"/>
      <c r="GAQ137" s="23"/>
      <c r="GAR137" s="23"/>
      <c r="GAS137" s="23"/>
      <c r="GAT137" s="23"/>
      <c r="GAU137" s="23"/>
      <c r="GAV137" s="23"/>
      <c r="GAW137" s="23"/>
      <c r="GAX137" s="23"/>
      <c r="GAY137" s="23"/>
      <c r="GAZ137" s="23"/>
      <c r="GBA137" s="23"/>
      <c r="GBB137" s="23"/>
      <c r="GBC137" s="23"/>
      <c r="GBD137" s="23"/>
      <c r="GBE137" s="23"/>
      <c r="GBF137" s="23"/>
      <c r="GBG137" s="23"/>
      <c r="GBH137" s="23"/>
      <c r="GBI137" s="23"/>
      <c r="GBJ137" s="23"/>
      <c r="GBK137" s="23"/>
      <c r="GBL137" s="23"/>
      <c r="GBM137" s="23"/>
      <c r="GBN137" s="23"/>
      <c r="GBO137" s="23"/>
      <c r="GBP137" s="23"/>
      <c r="GBQ137" s="23"/>
      <c r="GBR137" s="23"/>
      <c r="GBS137" s="23"/>
      <c r="GBT137" s="23"/>
      <c r="GBU137" s="23"/>
      <c r="GBV137" s="23"/>
      <c r="GBW137" s="23"/>
      <c r="GBX137" s="23"/>
      <c r="GBY137" s="23"/>
      <c r="GBZ137" s="23"/>
      <c r="GCA137" s="23"/>
      <c r="GCB137" s="23"/>
      <c r="GCC137" s="23"/>
      <c r="GCD137" s="23"/>
      <c r="GCE137" s="23"/>
      <c r="GCF137" s="23"/>
      <c r="GCG137" s="23"/>
      <c r="GCH137" s="23"/>
      <c r="GCI137" s="23"/>
      <c r="GCJ137" s="23"/>
      <c r="GCK137" s="23"/>
      <c r="GCL137" s="23"/>
      <c r="GCM137" s="23"/>
      <c r="GCN137" s="23"/>
      <c r="GCO137" s="23"/>
      <c r="GCP137" s="23"/>
      <c r="GCQ137" s="23"/>
      <c r="GCR137" s="23"/>
      <c r="GCS137" s="23"/>
      <c r="GCT137" s="23"/>
      <c r="GCU137" s="23"/>
      <c r="GCV137" s="23"/>
      <c r="GCW137" s="23"/>
      <c r="GCX137" s="23"/>
      <c r="GCY137" s="23"/>
      <c r="GCZ137" s="23"/>
      <c r="GDA137" s="23"/>
      <c r="GDB137" s="23"/>
      <c r="GDC137" s="23"/>
      <c r="GDD137" s="23"/>
      <c r="GDE137" s="23"/>
      <c r="GDF137" s="23"/>
      <c r="GDG137" s="23"/>
      <c r="GDH137" s="23"/>
      <c r="GDI137" s="23"/>
      <c r="GDJ137" s="23"/>
      <c r="GDK137" s="23"/>
      <c r="GDL137" s="23"/>
      <c r="GDM137" s="23"/>
      <c r="GDN137" s="23"/>
      <c r="GDO137" s="23"/>
      <c r="GDP137" s="23"/>
      <c r="GDQ137" s="23"/>
      <c r="GDR137" s="23"/>
      <c r="GDS137" s="23"/>
      <c r="GDT137" s="23"/>
      <c r="GDU137" s="23"/>
      <c r="GDV137" s="23"/>
      <c r="GDW137" s="23"/>
      <c r="GDX137" s="23"/>
      <c r="GDY137" s="23"/>
      <c r="GDZ137" s="23"/>
      <c r="GEA137" s="23"/>
      <c r="GEB137" s="23"/>
      <c r="GEC137" s="23"/>
      <c r="GED137" s="23"/>
      <c r="GEE137" s="23"/>
      <c r="GEF137" s="23"/>
      <c r="GEG137" s="23"/>
      <c r="GEH137" s="23"/>
      <c r="GEI137" s="23"/>
      <c r="GEJ137" s="23"/>
      <c r="GEK137" s="23"/>
      <c r="GEL137" s="23"/>
      <c r="GEM137" s="23"/>
      <c r="GEN137" s="23"/>
      <c r="GEO137" s="23"/>
      <c r="GEP137" s="23"/>
      <c r="GEQ137" s="23"/>
      <c r="GER137" s="23"/>
      <c r="GES137" s="23"/>
      <c r="GET137" s="23"/>
      <c r="GEU137" s="23"/>
      <c r="GEV137" s="23"/>
      <c r="GEW137" s="23"/>
      <c r="GEX137" s="23"/>
      <c r="GEY137" s="23"/>
      <c r="GEZ137" s="23"/>
      <c r="GFA137" s="23"/>
      <c r="GFB137" s="23"/>
      <c r="GFC137" s="23"/>
      <c r="GFD137" s="23"/>
      <c r="GFE137" s="23"/>
      <c r="GFF137" s="23"/>
      <c r="GFG137" s="23"/>
      <c r="GFH137" s="23"/>
      <c r="GFI137" s="23"/>
      <c r="GFJ137" s="23"/>
      <c r="GFK137" s="23"/>
      <c r="GFL137" s="23"/>
      <c r="GFM137" s="23"/>
      <c r="GFN137" s="23"/>
      <c r="GFO137" s="23"/>
      <c r="GFP137" s="23"/>
      <c r="GFQ137" s="23"/>
      <c r="GFR137" s="23"/>
      <c r="GFS137" s="23"/>
      <c r="GFT137" s="23"/>
      <c r="GFU137" s="23"/>
      <c r="GFV137" s="23"/>
      <c r="GFW137" s="23"/>
      <c r="GFX137" s="23"/>
      <c r="GFY137" s="23"/>
      <c r="GFZ137" s="23"/>
      <c r="GGA137" s="23"/>
      <c r="GGB137" s="23"/>
      <c r="GGC137" s="23"/>
      <c r="GGD137" s="23"/>
      <c r="GGE137" s="23"/>
      <c r="GGF137" s="23"/>
      <c r="GGG137" s="23"/>
      <c r="GGH137" s="23"/>
      <c r="GGI137" s="23"/>
      <c r="GGJ137" s="23"/>
      <c r="GGK137" s="23"/>
      <c r="GGL137" s="23"/>
      <c r="GGM137" s="23"/>
      <c r="GGN137" s="23"/>
      <c r="GGO137" s="23"/>
      <c r="GGP137" s="23"/>
      <c r="GGQ137" s="23"/>
      <c r="GGR137" s="23"/>
      <c r="GGS137" s="23"/>
      <c r="GGT137" s="23"/>
      <c r="GGU137" s="23"/>
      <c r="GGV137" s="23"/>
      <c r="GGW137" s="23"/>
      <c r="GGX137" s="23"/>
      <c r="GGY137" s="23"/>
      <c r="GGZ137" s="23"/>
      <c r="GHA137" s="23"/>
      <c r="GHB137" s="23"/>
      <c r="GHC137" s="23"/>
      <c r="GHD137" s="23"/>
      <c r="GHE137" s="23"/>
      <c r="GHF137" s="23"/>
      <c r="GHG137" s="23"/>
      <c r="GHH137" s="23"/>
      <c r="GHI137" s="23"/>
      <c r="GHJ137" s="23"/>
      <c r="GHK137" s="23"/>
      <c r="GHL137" s="23"/>
      <c r="GHM137" s="23"/>
      <c r="GHN137" s="23"/>
      <c r="GHO137" s="23"/>
      <c r="GHP137" s="23"/>
      <c r="GHQ137" s="23"/>
      <c r="GHR137" s="23"/>
      <c r="GHS137" s="23"/>
      <c r="GHT137" s="23"/>
      <c r="GHU137" s="23"/>
      <c r="GHV137" s="23"/>
      <c r="GHW137" s="23"/>
      <c r="GHX137" s="23"/>
      <c r="GHY137" s="23"/>
      <c r="GHZ137" s="23"/>
      <c r="GIA137" s="23"/>
      <c r="GIB137" s="23"/>
      <c r="GIC137" s="23"/>
      <c r="GID137" s="23"/>
      <c r="GIE137" s="23"/>
      <c r="GIF137" s="23"/>
      <c r="GIG137" s="23"/>
      <c r="GIH137" s="23"/>
      <c r="GII137" s="23"/>
      <c r="GIJ137" s="23"/>
      <c r="GIK137" s="23"/>
      <c r="GIL137" s="23"/>
      <c r="GIM137" s="23"/>
      <c r="GIN137" s="23"/>
      <c r="GIO137" s="23"/>
      <c r="GIP137" s="23"/>
      <c r="GIQ137" s="23"/>
      <c r="GIR137" s="23"/>
      <c r="GIS137" s="23"/>
      <c r="GIT137" s="23"/>
      <c r="GIU137" s="23"/>
      <c r="GIV137" s="23"/>
      <c r="GIW137" s="23"/>
      <c r="GIX137" s="23"/>
      <c r="GIY137" s="23"/>
      <c r="GIZ137" s="23"/>
      <c r="GJA137" s="23"/>
      <c r="GJB137" s="23"/>
      <c r="GJC137" s="23"/>
      <c r="GJD137" s="23"/>
      <c r="GJE137" s="23"/>
      <c r="GJF137" s="23"/>
      <c r="GJG137" s="23"/>
      <c r="GJH137" s="23"/>
      <c r="GJI137" s="23"/>
      <c r="GJJ137" s="23"/>
      <c r="GJK137" s="23"/>
      <c r="GJL137" s="23"/>
      <c r="GJM137" s="23"/>
      <c r="GJN137" s="23"/>
      <c r="GJO137" s="23"/>
      <c r="GJP137" s="23"/>
      <c r="GJQ137" s="23"/>
      <c r="GJR137" s="23"/>
      <c r="GJS137" s="23"/>
      <c r="GJT137" s="23"/>
      <c r="GJU137" s="23"/>
      <c r="GJV137" s="23"/>
      <c r="GJW137" s="23"/>
      <c r="GJX137" s="23"/>
      <c r="GJY137" s="23"/>
      <c r="GJZ137" s="23"/>
      <c r="GKA137" s="23"/>
      <c r="GKB137" s="23"/>
      <c r="GKC137" s="23"/>
      <c r="GKD137" s="23"/>
      <c r="GKE137" s="23"/>
      <c r="GKF137" s="23"/>
      <c r="GKG137" s="23"/>
      <c r="GKH137" s="23"/>
      <c r="GKI137" s="23"/>
      <c r="GKJ137" s="23"/>
      <c r="GKK137" s="23"/>
      <c r="GKL137" s="23"/>
      <c r="GKM137" s="23"/>
      <c r="GKN137" s="23"/>
      <c r="GKO137" s="23"/>
      <c r="GKP137" s="23"/>
      <c r="GKQ137" s="23"/>
      <c r="GKR137" s="23"/>
      <c r="GKS137" s="23"/>
      <c r="GKT137" s="23"/>
      <c r="GKU137" s="23"/>
      <c r="GKV137" s="23"/>
      <c r="GKW137" s="23"/>
      <c r="GKX137" s="23"/>
      <c r="GKY137" s="23"/>
      <c r="GKZ137" s="23"/>
      <c r="GLA137" s="23"/>
      <c r="GLB137" s="23"/>
      <c r="GLC137" s="23"/>
      <c r="GLD137" s="23"/>
      <c r="GLE137" s="23"/>
      <c r="GLF137" s="23"/>
      <c r="GLG137" s="23"/>
      <c r="GLH137" s="23"/>
      <c r="GLI137" s="23"/>
      <c r="GLJ137" s="23"/>
      <c r="GLK137" s="23"/>
      <c r="GLL137" s="23"/>
      <c r="GLM137" s="23"/>
      <c r="GLN137" s="23"/>
      <c r="GLO137" s="23"/>
      <c r="GLP137" s="23"/>
      <c r="GLQ137" s="23"/>
      <c r="GLR137" s="23"/>
      <c r="GLS137" s="23"/>
      <c r="GLT137" s="23"/>
      <c r="GLU137" s="23"/>
      <c r="GLV137" s="23"/>
      <c r="GLW137" s="23"/>
      <c r="GLX137" s="23"/>
      <c r="GLY137" s="23"/>
      <c r="GLZ137" s="23"/>
      <c r="GMA137" s="23"/>
      <c r="GMB137" s="23"/>
      <c r="GMC137" s="23"/>
      <c r="GMD137" s="23"/>
      <c r="GME137" s="23"/>
      <c r="GMF137" s="23"/>
      <c r="GMG137" s="23"/>
      <c r="GMH137" s="23"/>
      <c r="GMI137" s="23"/>
      <c r="GMJ137" s="23"/>
      <c r="GMK137" s="23"/>
      <c r="GML137" s="23"/>
      <c r="GMM137" s="23"/>
      <c r="GMN137" s="23"/>
      <c r="GMO137" s="23"/>
      <c r="GMP137" s="23"/>
      <c r="GMQ137" s="23"/>
      <c r="GMR137" s="23"/>
      <c r="GMS137" s="23"/>
      <c r="GMT137" s="23"/>
      <c r="GMU137" s="23"/>
      <c r="GMV137" s="23"/>
      <c r="GMW137" s="23"/>
      <c r="GMX137" s="23"/>
      <c r="GMY137" s="23"/>
      <c r="GMZ137" s="23"/>
      <c r="GNA137" s="23"/>
      <c r="GNB137" s="23"/>
      <c r="GNC137" s="23"/>
      <c r="GND137" s="23"/>
      <c r="GNE137" s="23"/>
      <c r="GNF137" s="23"/>
      <c r="GNG137" s="23"/>
      <c r="GNH137" s="23"/>
      <c r="GNI137" s="23"/>
      <c r="GNJ137" s="23"/>
      <c r="GNK137" s="23"/>
      <c r="GNL137" s="23"/>
      <c r="GNM137" s="23"/>
      <c r="GNN137" s="23"/>
      <c r="GNO137" s="23"/>
      <c r="GNP137" s="23"/>
      <c r="GNQ137" s="23"/>
      <c r="GNR137" s="23"/>
      <c r="GNS137" s="23"/>
      <c r="GNT137" s="23"/>
      <c r="GNU137" s="23"/>
      <c r="GNV137" s="23"/>
      <c r="GNW137" s="23"/>
      <c r="GNX137" s="23"/>
      <c r="GNY137" s="23"/>
      <c r="GNZ137" s="23"/>
      <c r="GOA137" s="23"/>
      <c r="GOB137" s="23"/>
      <c r="GOC137" s="23"/>
      <c r="GOD137" s="23"/>
      <c r="GOE137" s="23"/>
      <c r="GOF137" s="23"/>
      <c r="GOG137" s="23"/>
      <c r="GOH137" s="23"/>
      <c r="GOI137" s="23"/>
      <c r="GOJ137" s="23"/>
      <c r="GOK137" s="23"/>
      <c r="GOL137" s="23"/>
      <c r="GOM137" s="23"/>
      <c r="GON137" s="23"/>
      <c r="GOO137" s="23"/>
      <c r="GOP137" s="23"/>
      <c r="GOQ137" s="23"/>
      <c r="GOR137" s="23"/>
      <c r="GOS137" s="23"/>
      <c r="GOT137" s="23"/>
      <c r="GOU137" s="23"/>
      <c r="GOV137" s="23"/>
      <c r="GOW137" s="23"/>
      <c r="GOX137" s="23"/>
      <c r="GOY137" s="23"/>
      <c r="GOZ137" s="23"/>
      <c r="GPA137" s="23"/>
      <c r="GPB137" s="23"/>
      <c r="GPC137" s="23"/>
      <c r="GPD137" s="23"/>
      <c r="GPE137" s="23"/>
      <c r="GPF137" s="23"/>
      <c r="GPG137" s="23"/>
      <c r="GPH137" s="23"/>
      <c r="GPI137" s="23"/>
      <c r="GPJ137" s="23"/>
      <c r="GPK137" s="23"/>
      <c r="GPL137" s="23"/>
      <c r="GPM137" s="23"/>
      <c r="GPN137" s="23"/>
      <c r="GPO137" s="23"/>
      <c r="GPP137" s="23"/>
      <c r="GPQ137" s="23"/>
      <c r="GPR137" s="23"/>
      <c r="GPS137" s="23"/>
      <c r="GPT137" s="23"/>
      <c r="GPU137" s="23"/>
      <c r="GPV137" s="23"/>
      <c r="GPW137" s="23"/>
      <c r="GPX137" s="23"/>
      <c r="GPY137" s="23"/>
      <c r="GPZ137" s="23"/>
      <c r="GQA137" s="23"/>
      <c r="GQB137" s="23"/>
      <c r="GQC137" s="23"/>
      <c r="GQD137" s="23"/>
      <c r="GQE137" s="23"/>
      <c r="GQF137" s="23"/>
      <c r="GQG137" s="23"/>
      <c r="GQH137" s="23"/>
      <c r="GQI137" s="23"/>
      <c r="GQJ137" s="23"/>
      <c r="GQK137" s="23"/>
      <c r="GQL137" s="23"/>
      <c r="GQM137" s="23"/>
      <c r="GQN137" s="23"/>
      <c r="GQO137" s="23"/>
      <c r="GQP137" s="23"/>
      <c r="GQQ137" s="23"/>
      <c r="GQR137" s="23"/>
      <c r="GQS137" s="23"/>
      <c r="GQT137" s="23"/>
      <c r="GQU137" s="23"/>
      <c r="GQV137" s="23"/>
      <c r="GQW137" s="23"/>
      <c r="GQX137" s="23"/>
      <c r="GQY137" s="23"/>
      <c r="GQZ137" s="23"/>
      <c r="GRA137" s="23"/>
      <c r="GRB137" s="23"/>
      <c r="GRC137" s="23"/>
      <c r="GRD137" s="23"/>
      <c r="GRE137" s="23"/>
      <c r="GRF137" s="23"/>
      <c r="GRG137" s="23"/>
      <c r="GRH137" s="23"/>
      <c r="GRI137" s="23"/>
      <c r="GRJ137" s="23"/>
      <c r="GRK137" s="23"/>
      <c r="GRL137" s="23"/>
      <c r="GRM137" s="23"/>
      <c r="GRN137" s="23"/>
      <c r="GRO137" s="23"/>
      <c r="GRP137" s="23"/>
      <c r="GRQ137" s="23"/>
      <c r="GRR137" s="23"/>
      <c r="GRS137" s="23"/>
      <c r="GRT137" s="23"/>
      <c r="GRU137" s="23"/>
      <c r="GRV137" s="23"/>
      <c r="GRW137" s="23"/>
      <c r="GRX137" s="23"/>
      <c r="GRY137" s="23"/>
      <c r="GRZ137" s="23"/>
      <c r="GSA137" s="23"/>
      <c r="GSB137" s="23"/>
      <c r="GSC137" s="23"/>
      <c r="GSD137" s="23"/>
      <c r="GSE137" s="23"/>
      <c r="GSF137" s="23"/>
      <c r="GSG137" s="23"/>
      <c r="GSH137" s="23"/>
      <c r="GSI137" s="23"/>
      <c r="GSJ137" s="23"/>
      <c r="GSK137" s="23"/>
      <c r="GSL137" s="23"/>
      <c r="GSM137" s="23"/>
      <c r="GSN137" s="23"/>
      <c r="GSO137" s="23"/>
      <c r="GSP137" s="23"/>
      <c r="GSQ137" s="23"/>
      <c r="GSR137" s="23"/>
      <c r="GSS137" s="23"/>
      <c r="GST137" s="23"/>
      <c r="GSU137" s="23"/>
      <c r="GSV137" s="23"/>
      <c r="GSW137" s="23"/>
      <c r="GSX137" s="23"/>
      <c r="GSY137" s="23"/>
      <c r="GSZ137" s="23"/>
      <c r="GTA137" s="23"/>
      <c r="GTB137" s="23"/>
      <c r="GTC137" s="23"/>
      <c r="GTD137" s="23"/>
      <c r="GTE137" s="23"/>
      <c r="GTF137" s="23"/>
      <c r="GTG137" s="23"/>
      <c r="GTH137" s="23"/>
      <c r="GTI137" s="23"/>
      <c r="GTJ137" s="23"/>
      <c r="GTK137" s="23"/>
      <c r="GTL137" s="23"/>
      <c r="GTM137" s="23"/>
      <c r="GTN137" s="23"/>
      <c r="GTO137" s="23"/>
      <c r="GTP137" s="23"/>
      <c r="GTQ137" s="23"/>
      <c r="GTR137" s="23"/>
      <c r="GTS137" s="23"/>
      <c r="GTT137" s="23"/>
      <c r="GTU137" s="23"/>
      <c r="GTV137" s="23"/>
      <c r="GTW137" s="23"/>
      <c r="GTX137" s="23"/>
      <c r="GTY137" s="23"/>
      <c r="GTZ137" s="23"/>
      <c r="GUA137" s="23"/>
      <c r="GUB137" s="23"/>
      <c r="GUC137" s="23"/>
      <c r="GUD137" s="23"/>
      <c r="GUE137" s="23"/>
      <c r="GUF137" s="23"/>
      <c r="GUG137" s="23"/>
      <c r="GUH137" s="23"/>
      <c r="GUI137" s="23"/>
      <c r="GUJ137" s="23"/>
      <c r="GUK137" s="23"/>
      <c r="GUL137" s="23"/>
      <c r="GUM137" s="23"/>
      <c r="GUN137" s="23"/>
      <c r="GUO137" s="23"/>
      <c r="GUP137" s="23"/>
      <c r="GUQ137" s="23"/>
      <c r="GUR137" s="23"/>
      <c r="GUS137" s="23"/>
      <c r="GUT137" s="23"/>
      <c r="GUU137" s="23"/>
      <c r="GUV137" s="23"/>
      <c r="GUW137" s="23"/>
      <c r="GUX137" s="23"/>
      <c r="GUY137" s="23"/>
      <c r="GUZ137" s="23"/>
      <c r="GVA137" s="23"/>
      <c r="GVB137" s="23"/>
      <c r="GVC137" s="23"/>
      <c r="GVD137" s="23"/>
      <c r="GVE137" s="23"/>
      <c r="GVF137" s="23"/>
      <c r="GVG137" s="23"/>
      <c r="GVH137" s="23"/>
      <c r="GVI137" s="23"/>
      <c r="GVJ137" s="23"/>
      <c r="GVK137" s="23"/>
      <c r="GVL137" s="23"/>
      <c r="GVM137" s="23"/>
      <c r="GVN137" s="23"/>
      <c r="GVO137" s="23"/>
      <c r="GVP137" s="23"/>
      <c r="GVQ137" s="23"/>
      <c r="GVR137" s="23"/>
      <c r="GVS137" s="23"/>
      <c r="GVT137" s="23"/>
      <c r="GVU137" s="23"/>
      <c r="GVV137" s="23"/>
      <c r="GVW137" s="23"/>
      <c r="GVX137" s="23"/>
      <c r="GVY137" s="23"/>
      <c r="GVZ137" s="23"/>
      <c r="GWA137" s="23"/>
      <c r="GWB137" s="23"/>
      <c r="GWC137" s="23"/>
      <c r="GWD137" s="23"/>
      <c r="GWE137" s="23"/>
      <c r="GWF137" s="23"/>
      <c r="GWG137" s="23"/>
      <c r="GWH137" s="23"/>
      <c r="GWI137" s="23"/>
      <c r="GWJ137" s="23"/>
      <c r="GWK137" s="23"/>
      <c r="GWL137" s="23"/>
      <c r="GWM137" s="23"/>
      <c r="GWN137" s="23"/>
      <c r="GWO137" s="23"/>
      <c r="GWP137" s="23"/>
      <c r="GWQ137" s="23"/>
      <c r="GWR137" s="23"/>
      <c r="GWS137" s="23"/>
      <c r="GWT137" s="23"/>
      <c r="GWU137" s="23"/>
      <c r="GWV137" s="23"/>
      <c r="GWW137" s="23"/>
      <c r="GWX137" s="23"/>
      <c r="GWY137" s="23"/>
      <c r="GWZ137" s="23"/>
      <c r="GXA137" s="23"/>
      <c r="GXB137" s="23"/>
      <c r="GXC137" s="23"/>
      <c r="GXD137" s="23"/>
      <c r="GXE137" s="23"/>
      <c r="GXF137" s="23"/>
      <c r="GXG137" s="23"/>
      <c r="GXH137" s="23"/>
      <c r="GXI137" s="23"/>
      <c r="GXJ137" s="23"/>
      <c r="GXK137" s="23"/>
      <c r="GXL137" s="23"/>
      <c r="GXM137" s="23"/>
      <c r="GXN137" s="23"/>
      <c r="GXO137" s="23"/>
      <c r="GXP137" s="23"/>
      <c r="GXQ137" s="23"/>
      <c r="GXR137" s="23"/>
      <c r="GXS137" s="23"/>
      <c r="GXT137" s="23"/>
      <c r="GXU137" s="23"/>
      <c r="GXV137" s="23"/>
      <c r="GXW137" s="23"/>
      <c r="GXX137" s="23"/>
      <c r="GXY137" s="23"/>
      <c r="GXZ137" s="23"/>
      <c r="GYA137" s="23"/>
      <c r="GYB137" s="23"/>
      <c r="GYC137" s="23"/>
      <c r="GYD137" s="23"/>
      <c r="GYE137" s="23"/>
      <c r="GYF137" s="23"/>
      <c r="GYG137" s="23"/>
      <c r="GYH137" s="23"/>
      <c r="GYI137" s="23"/>
      <c r="GYJ137" s="23"/>
      <c r="GYK137" s="23"/>
      <c r="GYL137" s="23"/>
      <c r="GYM137" s="23"/>
      <c r="GYN137" s="23"/>
      <c r="GYO137" s="23"/>
      <c r="GYP137" s="23"/>
      <c r="GYQ137" s="23"/>
      <c r="GYR137" s="23"/>
      <c r="GYS137" s="23"/>
      <c r="GYT137" s="23"/>
      <c r="GYU137" s="23"/>
      <c r="GYV137" s="23"/>
      <c r="GYW137" s="23"/>
      <c r="GYX137" s="23"/>
      <c r="GYY137" s="23"/>
      <c r="GYZ137" s="23"/>
      <c r="GZA137" s="23"/>
      <c r="GZB137" s="23"/>
      <c r="GZC137" s="23"/>
      <c r="GZD137" s="23"/>
      <c r="GZE137" s="23"/>
      <c r="GZF137" s="23"/>
      <c r="GZG137" s="23"/>
      <c r="GZH137" s="23"/>
      <c r="GZI137" s="23"/>
      <c r="GZJ137" s="23"/>
      <c r="GZK137" s="23"/>
      <c r="GZL137" s="23"/>
      <c r="GZM137" s="23"/>
      <c r="GZN137" s="23"/>
      <c r="GZO137" s="23"/>
      <c r="GZP137" s="23"/>
      <c r="GZQ137" s="23"/>
      <c r="GZR137" s="23"/>
      <c r="GZS137" s="23"/>
      <c r="GZT137" s="23"/>
      <c r="GZU137" s="23"/>
      <c r="GZV137" s="23"/>
      <c r="GZW137" s="23"/>
      <c r="GZX137" s="23"/>
      <c r="GZY137" s="23"/>
      <c r="GZZ137" s="23"/>
      <c r="HAA137" s="23"/>
      <c r="HAB137" s="23"/>
      <c r="HAC137" s="23"/>
      <c r="HAD137" s="23"/>
      <c r="HAE137" s="23"/>
      <c r="HAF137" s="23"/>
      <c r="HAG137" s="23"/>
      <c r="HAH137" s="23"/>
      <c r="HAI137" s="23"/>
      <c r="HAJ137" s="23"/>
      <c r="HAK137" s="23"/>
      <c r="HAL137" s="23"/>
      <c r="HAM137" s="23"/>
      <c r="HAN137" s="23"/>
      <c r="HAO137" s="23"/>
      <c r="HAP137" s="23"/>
      <c r="HAQ137" s="23"/>
      <c r="HAR137" s="23"/>
      <c r="HAS137" s="23"/>
      <c r="HAT137" s="23"/>
      <c r="HAU137" s="23"/>
      <c r="HAV137" s="23"/>
      <c r="HAW137" s="23"/>
      <c r="HAX137" s="23"/>
      <c r="HAY137" s="23"/>
      <c r="HAZ137" s="23"/>
      <c r="HBA137" s="23"/>
      <c r="HBB137" s="23"/>
      <c r="HBC137" s="23"/>
      <c r="HBD137" s="23"/>
      <c r="HBE137" s="23"/>
      <c r="HBF137" s="23"/>
      <c r="HBG137" s="23"/>
      <c r="HBH137" s="23"/>
      <c r="HBI137" s="23"/>
      <c r="HBJ137" s="23"/>
      <c r="HBK137" s="23"/>
      <c r="HBL137" s="23"/>
      <c r="HBM137" s="23"/>
      <c r="HBN137" s="23"/>
      <c r="HBO137" s="23"/>
      <c r="HBP137" s="23"/>
      <c r="HBQ137" s="23"/>
      <c r="HBR137" s="23"/>
      <c r="HBS137" s="23"/>
      <c r="HBT137" s="23"/>
      <c r="HBU137" s="23"/>
      <c r="HBV137" s="23"/>
      <c r="HBW137" s="23"/>
      <c r="HBX137" s="23"/>
      <c r="HBY137" s="23"/>
      <c r="HBZ137" s="23"/>
      <c r="HCA137" s="23"/>
      <c r="HCB137" s="23"/>
      <c r="HCC137" s="23"/>
      <c r="HCD137" s="23"/>
      <c r="HCE137" s="23"/>
      <c r="HCF137" s="23"/>
      <c r="HCG137" s="23"/>
      <c r="HCH137" s="23"/>
      <c r="HCI137" s="23"/>
      <c r="HCJ137" s="23"/>
      <c r="HCK137" s="23"/>
      <c r="HCL137" s="23"/>
      <c r="HCM137" s="23"/>
      <c r="HCN137" s="23"/>
      <c r="HCO137" s="23"/>
      <c r="HCP137" s="23"/>
      <c r="HCQ137" s="23"/>
      <c r="HCR137" s="23"/>
      <c r="HCS137" s="23"/>
      <c r="HCT137" s="23"/>
      <c r="HCU137" s="23"/>
      <c r="HCV137" s="23"/>
      <c r="HCW137" s="23"/>
      <c r="HCX137" s="23"/>
      <c r="HCY137" s="23"/>
      <c r="HCZ137" s="23"/>
      <c r="HDA137" s="23"/>
      <c r="HDB137" s="23"/>
      <c r="HDC137" s="23"/>
      <c r="HDD137" s="23"/>
      <c r="HDE137" s="23"/>
      <c r="HDF137" s="23"/>
      <c r="HDG137" s="23"/>
      <c r="HDH137" s="23"/>
      <c r="HDI137" s="23"/>
      <c r="HDJ137" s="23"/>
      <c r="HDK137" s="23"/>
      <c r="HDL137" s="23"/>
      <c r="HDM137" s="23"/>
      <c r="HDN137" s="23"/>
      <c r="HDO137" s="23"/>
      <c r="HDP137" s="23"/>
      <c r="HDQ137" s="23"/>
      <c r="HDR137" s="23"/>
      <c r="HDS137" s="23"/>
      <c r="HDT137" s="23"/>
      <c r="HDU137" s="23"/>
      <c r="HDV137" s="23"/>
      <c r="HDW137" s="23"/>
      <c r="HDX137" s="23"/>
      <c r="HDY137" s="23"/>
      <c r="HDZ137" s="23"/>
      <c r="HEA137" s="23"/>
      <c r="HEB137" s="23"/>
      <c r="HEC137" s="23"/>
      <c r="HED137" s="23"/>
      <c r="HEE137" s="23"/>
      <c r="HEF137" s="23"/>
      <c r="HEG137" s="23"/>
      <c r="HEH137" s="23"/>
      <c r="HEI137" s="23"/>
      <c r="HEJ137" s="23"/>
      <c r="HEK137" s="23"/>
      <c r="HEL137" s="23"/>
      <c r="HEM137" s="23"/>
      <c r="HEN137" s="23"/>
      <c r="HEO137" s="23"/>
      <c r="HEP137" s="23"/>
      <c r="HEQ137" s="23"/>
      <c r="HER137" s="23"/>
      <c r="HES137" s="23"/>
      <c r="HET137" s="23"/>
      <c r="HEU137" s="23"/>
      <c r="HEV137" s="23"/>
      <c r="HEW137" s="23"/>
      <c r="HEX137" s="23"/>
      <c r="HEY137" s="23"/>
      <c r="HEZ137" s="23"/>
      <c r="HFA137" s="23"/>
      <c r="HFB137" s="23"/>
      <c r="HFC137" s="23"/>
      <c r="HFD137" s="23"/>
      <c r="HFE137" s="23"/>
      <c r="HFF137" s="23"/>
      <c r="HFG137" s="23"/>
      <c r="HFH137" s="23"/>
      <c r="HFI137" s="23"/>
      <c r="HFJ137" s="23"/>
      <c r="HFK137" s="23"/>
      <c r="HFL137" s="23"/>
      <c r="HFM137" s="23"/>
      <c r="HFN137" s="23"/>
      <c r="HFO137" s="23"/>
      <c r="HFP137" s="23"/>
      <c r="HFQ137" s="23"/>
      <c r="HFR137" s="23"/>
      <c r="HFS137" s="23"/>
      <c r="HFT137" s="23"/>
      <c r="HFU137" s="23"/>
      <c r="HFV137" s="23"/>
      <c r="HFW137" s="23"/>
      <c r="HFX137" s="23"/>
      <c r="HFY137" s="23"/>
      <c r="HFZ137" s="23"/>
      <c r="HGA137" s="23"/>
      <c r="HGB137" s="23"/>
      <c r="HGC137" s="23"/>
      <c r="HGD137" s="23"/>
      <c r="HGE137" s="23"/>
      <c r="HGF137" s="23"/>
      <c r="HGG137" s="23"/>
      <c r="HGH137" s="23"/>
      <c r="HGI137" s="23"/>
      <c r="HGJ137" s="23"/>
      <c r="HGK137" s="23"/>
      <c r="HGL137" s="23"/>
      <c r="HGM137" s="23"/>
      <c r="HGN137" s="23"/>
      <c r="HGO137" s="23"/>
      <c r="HGP137" s="23"/>
      <c r="HGQ137" s="23"/>
      <c r="HGR137" s="23"/>
      <c r="HGS137" s="23"/>
      <c r="HGT137" s="23"/>
      <c r="HGU137" s="23"/>
      <c r="HGV137" s="23"/>
      <c r="HGW137" s="23"/>
      <c r="HGX137" s="23"/>
      <c r="HGY137" s="23"/>
      <c r="HGZ137" s="23"/>
      <c r="HHA137" s="23"/>
      <c r="HHB137" s="23"/>
      <c r="HHC137" s="23"/>
      <c r="HHD137" s="23"/>
      <c r="HHE137" s="23"/>
      <c r="HHF137" s="23"/>
      <c r="HHG137" s="23"/>
      <c r="HHH137" s="23"/>
      <c r="HHI137" s="23"/>
      <c r="HHJ137" s="23"/>
      <c r="HHK137" s="23"/>
      <c r="HHL137" s="23"/>
      <c r="HHM137" s="23"/>
      <c r="HHN137" s="23"/>
      <c r="HHO137" s="23"/>
      <c r="HHP137" s="23"/>
      <c r="HHQ137" s="23"/>
      <c r="HHR137" s="23"/>
      <c r="HHS137" s="23"/>
      <c r="HHT137" s="23"/>
      <c r="HHU137" s="23"/>
      <c r="HHV137" s="23"/>
      <c r="HHW137" s="23"/>
      <c r="HHX137" s="23"/>
      <c r="HHY137" s="23"/>
      <c r="HHZ137" s="23"/>
      <c r="HIA137" s="23"/>
      <c r="HIB137" s="23"/>
      <c r="HIC137" s="23"/>
      <c r="HID137" s="23"/>
      <c r="HIE137" s="23"/>
      <c r="HIF137" s="23"/>
      <c r="HIG137" s="23"/>
      <c r="HIH137" s="23"/>
      <c r="HII137" s="23"/>
      <c r="HIJ137" s="23"/>
      <c r="HIK137" s="23"/>
      <c r="HIL137" s="23"/>
      <c r="HIM137" s="23"/>
      <c r="HIN137" s="23"/>
      <c r="HIO137" s="23"/>
      <c r="HIP137" s="23"/>
      <c r="HIQ137" s="23"/>
      <c r="HIR137" s="23"/>
      <c r="HIS137" s="23"/>
      <c r="HIT137" s="23"/>
      <c r="HIU137" s="23"/>
      <c r="HIV137" s="23"/>
      <c r="HIW137" s="23"/>
      <c r="HIX137" s="23"/>
      <c r="HIY137" s="23"/>
      <c r="HIZ137" s="23"/>
      <c r="HJA137" s="23"/>
      <c r="HJB137" s="23"/>
      <c r="HJC137" s="23"/>
      <c r="HJD137" s="23"/>
      <c r="HJE137" s="23"/>
      <c r="HJF137" s="23"/>
      <c r="HJG137" s="23"/>
      <c r="HJH137" s="23"/>
      <c r="HJI137" s="23"/>
      <c r="HJJ137" s="23"/>
      <c r="HJK137" s="23"/>
      <c r="HJL137" s="23"/>
      <c r="HJM137" s="23"/>
      <c r="HJN137" s="23"/>
      <c r="HJO137" s="23"/>
      <c r="HJP137" s="23"/>
      <c r="HJQ137" s="23"/>
      <c r="HJR137" s="23"/>
      <c r="HJS137" s="23"/>
      <c r="HJT137" s="23"/>
      <c r="HJU137" s="23"/>
      <c r="HJV137" s="23"/>
      <c r="HJW137" s="23"/>
      <c r="HJX137" s="23"/>
      <c r="HJY137" s="23"/>
      <c r="HJZ137" s="23"/>
      <c r="HKA137" s="23"/>
      <c r="HKB137" s="23"/>
      <c r="HKC137" s="23"/>
      <c r="HKD137" s="23"/>
      <c r="HKE137" s="23"/>
      <c r="HKF137" s="23"/>
      <c r="HKG137" s="23"/>
      <c r="HKH137" s="23"/>
      <c r="HKI137" s="23"/>
      <c r="HKJ137" s="23"/>
      <c r="HKK137" s="23"/>
      <c r="HKL137" s="23"/>
      <c r="HKM137" s="23"/>
      <c r="HKN137" s="23"/>
      <c r="HKO137" s="23"/>
      <c r="HKP137" s="23"/>
      <c r="HKQ137" s="23"/>
      <c r="HKR137" s="23"/>
      <c r="HKS137" s="23"/>
      <c r="HKT137" s="23"/>
      <c r="HKU137" s="23"/>
      <c r="HKV137" s="23"/>
      <c r="HKW137" s="23"/>
      <c r="HKX137" s="23"/>
      <c r="HKY137" s="23"/>
      <c r="HKZ137" s="23"/>
      <c r="HLA137" s="23"/>
      <c r="HLB137" s="23"/>
      <c r="HLC137" s="23"/>
      <c r="HLD137" s="23"/>
      <c r="HLE137" s="23"/>
      <c r="HLF137" s="23"/>
      <c r="HLG137" s="23"/>
      <c r="HLH137" s="23"/>
      <c r="HLI137" s="23"/>
      <c r="HLJ137" s="23"/>
      <c r="HLK137" s="23"/>
      <c r="HLL137" s="23"/>
      <c r="HLM137" s="23"/>
      <c r="HLN137" s="23"/>
      <c r="HLO137" s="23"/>
      <c r="HLP137" s="23"/>
      <c r="HLQ137" s="23"/>
      <c r="HLR137" s="23"/>
      <c r="HLS137" s="23"/>
      <c r="HLT137" s="23"/>
      <c r="HLU137" s="23"/>
      <c r="HLV137" s="23"/>
      <c r="HLW137" s="23"/>
      <c r="HLX137" s="23"/>
      <c r="HLY137" s="23"/>
      <c r="HLZ137" s="23"/>
      <c r="HMA137" s="23"/>
      <c r="HMB137" s="23"/>
      <c r="HMC137" s="23"/>
      <c r="HMD137" s="23"/>
      <c r="HME137" s="23"/>
      <c r="HMF137" s="23"/>
      <c r="HMG137" s="23"/>
      <c r="HMH137" s="23"/>
      <c r="HMI137" s="23"/>
      <c r="HMJ137" s="23"/>
      <c r="HMK137" s="23"/>
      <c r="HML137" s="23"/>
      <c r="HMM137" s="23"/>
      <c r="HMN137" s="23"/>
      <c r="HMO137" s="23"/>
      <c r="HMP137" s="23"/>
      <c r="HMQ137" s="23"/>
      <c r="HMR137" s="23"/>
      <c r="HMS137" s="23"/>
      <c r="HMT137" s="23"/>
      <c r="HMU137" s="23"/>
      <c r="HMV137" s="23"/>
      <c r="HMW137" s="23"/>
      <c r="HMX137" s="23"/>
      <c r="HMY137" s="23"/>
      <c r="HMZ137" s="23"/>
      <c r="HNA137" s="23"/>
      <c r="HNB137" s="23"/>
      <c r="HNC137" s="23"/>
      <c r="HND137" s="23"/>
      <c r="HNE137" s="23"/>
      <c r="HNF137" s="23"/>
      <c r="HNG137" s="23"/>
      <c r="HNH137" s="23"/>
      <c r="HNI137" s="23"/>
      <c r="HNJ137" s="23"/>
      <c r="HNK137" s="23"/>
      <c r="HNL137" s="23"/>
      <c r="HNM137" s="23"/>
      <c r="HNN137" s="23"/>
      <c r="HNO137" s="23"/>
      <c r="HNP137" s="23"/>
      <c r="HNQ137" s="23"/>
      <c r="HNR137" s="23"/>
      <c r="HNS137" s="23"/>
      <c r="HNT137" s="23"/>
      <c r="HNU137" s="23"/>
      <c r="HNV137" s="23"/>
      <c r="HNW137" s="23"/>
      <c r="HNX137" s="23"/>
      <c r="HNY137" s="23"/>
      <c r="HNZ137" s="23"/>
      <c r="HOA137" s="23"/>
      <c r="HOB137" s="23"/>
      <c r="HOC137" s="23"/>
      <c r="HOD137" s="23"/>
      <c r="HOE137" s="23"/>
      <c r="HOF137" s="23"/>
      <c r="HOG137" s="23"/>
      <c r="HOH137" s="23"/>
      <c r="HOI137" s="23"/>
      <c r="HOJ137" s="23"/>
      <c r="HOK137" s="23"/>
      <c r="HOL137" s="23"/>
      <c r="HOM137" s="23"/>
      <c r="HON137" s="23"/>
      <c r="HOO137" s="23"/>
      <c r="HOP137" s="23"/>
      <c r="HOQ137" s="23"/>
      <c r="HOR137" s="23"/>
      <c r="HOS137" s="23"/>
      <c r="HOT137" s="23"/>
      <c r="HOU137" s="23"/>
      <c r="HOV137" s="23"/>
      <c r="HOW137" s="23"/>
      <c r="HOX137" s="23"/>
      <c r="HOY137" s="23"/>
      <c r="HOZ137" s="23"/>
      <c r="HPA137" s="23"/>
      <c r="HPB137" s="23"/>
      <c r="HPC137" s="23"/>
      <c r="HPD137" s="23"/>
      <c r="HPE137" s="23"/>
      <c r="HPF137" s="23"/>
      <c r="HPG137" s="23"/>
      <c r="HPH137" s="23"/>
      <c r="HPI137" s="23"/>
      <c r="HPJ137" s="23"/>
      <c r="HPK137" s="23"/>
      <c r="HPL137" s="23"/>
      <c r="HPM137" s="23"/>
      <c r="HPN137" s="23"/>
      <c r="HPO137" s="23"/>
      <c r="HPP137" s="23"/>
      <c r="HPQ137" s="23"/>
      <c r="HPR137" s="23"/>
      <c r="HPS137" s="23"/>
      <c r="HPT137" s="23"/>
      <c r="HPU137" s="23"/>
      <c r="HPV137" s="23"/>
      <c r="HPW137" s="23"/>
      <c r="HPX137" s="23"/>
      <c r="HPY137" s="23"/>
      <c r="HPZ137" s="23"/>
      <c r="HQA137" s="23"/>
      <c r="HQB137" s="23"/>
      <c r="HQC137" s="23"/>
      <c r="HQD137" s="23"/>
      <c r="HQE137" s="23"/>
      <c r="HQF137" s="23"/>
      <c r="HQG137" s="23"/>
      <c r="HQH137" s="23"/>
      <c r="HQI137" s="23"/>
      <c r="HQJ137" s="23"/>
      <c r="HQK137" s="23"/>
      <c r="HQL137" s="23"/>
      <c r="HQM137" s="23"/>
      <c r="HQN137" s="23"/>
      <c r="HQO137" s="23"/>
      <c r="HQP137" s="23"/>
      <c r="HQQ137" s="23"/>
      <c r="HQR137" s="23"/>
      <c r="HQS137" s="23"/>
      <c r="HQT137" s="23"/>
      <c r="HQU137" s="23"/>
      <c r="HQV137" s="23"/>
      <c r="HQW137" s="23"/>
      <c r="HQX137" s="23"/>
      <c r="HQY137" s="23"/>
      <c r="HQZ137" s="23"/>
      <c r="HRA137" s="23"/>
      <c r="HRB137" s="23"/>
      <c r="HRC137" s="23"/>
      <c r="HRD137" s="23"/>
      <c r="HRE137" s="23"/>
      <c r="HRF137" s="23"/>
      <c r="HRG137" s="23"/>
      <c r="HRH137" s="23"/>
      <c r="HRI137" s="23"/>
      <c r="HRJ137" s="23"/>
      <c r="HRK137" s="23"/>
      <c r="HRL137" s="23"/>
      <c r="HRM137" s="23"/>
      <c r="HRN137" s="23"/>
      <c r="HRO137" s="23"/>
      <c r="HRP137" s="23"/>
      <c r="HRQ137" s="23"/>
      <c r="HRR137" s="23"/>
      <c r="HRS137" s="23"/>
      <c r="HRT137" s="23"/>
      <c r="HRU137" s="23"/>
      <c r="HRV137" s="23"/>
      <c r="HRW137" s="23"/>
      <c r="HRX137" s="23"/>
      <c r="HRY137" s="23"/>
      <c r="HRZ137" s="23"/>
      <c r="HSA137" s="23"/>
      <c r="HSB137" s="23"/>
      <c r="HSC137" s="23"/>
      <c r="HSD137" s="23"/>
      <c r="HSE137" s="23"/>
      <c r="HSF137" s="23"/>
      <c r="HSG137" s="23"/>
      <c r="HSH137" s="23"/>
      <c r="HSI137" s="23"/>
      <c r="HSJ137" s="23"/>
      <c r="HSK137" s="23"/>
      <c r="HSL137" s="23"/>
      <c r="HSM137" s="23"/>
      <c r="HSN137" s="23"/>
      <c r="HSO137" s="23"/>
      <c r="HSP137" s="23"/>
      <c r="HSQ137" s="23"/>
      <c r="HSR137" s="23"/>
      <c r="HSS137" s="23"/>
      <c r="HST137" s="23"/>
      <c r="HSU137" s="23"/>
      <c r="HSV137" s="23"/>
      <c r="HSW137" s="23"/>
      <c r="HSX137" s="23"/>
      <c r="HSY137" s="23"/>
      <c r="HSZ137" s="23"/>
      <c r="HTA137" s="23"/>
      <c r="HTB137" s="23"/>
      <c r="HTC137" s="23"/>
      <c r="HTD137" s="23"/>
      <c r="HTE137" s="23"/>
      <c r="HTF137" s="23"/>
      <c r="HTG137" s="23"/>
      <c r="HTH137" s="23"/>
      <c r="HTI137" s="23"/>
      <c r="HTJ137" s="23"/>
      <c r="HTK137" s="23"/>
      <c r="HTL137" s="23"/>
      <c r="HTM137" s="23"/>
      <c r="HTN137" s="23"/>
      <c r="HTO137" s="23"/>
      <c r="HTP137" s="23"/>
      <c r="HTQ137" s="23"/>
      <c r="HTR137" s="23"/>
      <c r="HTS137" s="23"/>
      <c r="HTT137" s="23"/>
      <c r="HTU137" s="23"/>
      <c r="HTV137" s="23"/>
      <c r="HTW137" s="23"/>
      <c r="HTX137" s="23"/>
      <c r="HTY137" s="23"/>
      <c r="HTZ137" s="23"/>
      <c r="HUA137" s="23"/>
      <c r="HUB137" s="23"/>
      <c r="HUC137" s="23"/>
      <c r="HUD137" s="23"/>
      <c r="HUE137" s="23"/>
      <c r="HUF137" s="23"/>
      <c r="HUG137" s="23"/>
      <c r="HUH137" s="23"/>
      <c r="HUI137" s="23"/>
      <c r="HUJ137" s="23"/>
      <c r="HUK137" s="23"/>
      <c r="HUL137" s="23"/>
      <c r="HUM137" s="23"/>
      <c r="HUN137" s="23"/>
      <c r="HUO137" s="23"/>
      <c r="HUP137" s="23"/>
      <c r="HUQ137" s="23"/>
      <c r="HUR137" s="23"/>
      <c r="HUS137" s="23"/>
      <c r="HUT137" s="23"/>
      <c r="HUU137" s="23"/>
      <c r="HUV137" s="23"/>
      <c r="HUW137" s="23"/>
      <c r="HUX137" s="23"/>
      <c r="HUY137" s="23"/>
      <c r="HUZ137" s="23"/>
      <c r="HVA137" s="23"/>
      <c r="HVB137" s="23"/>
      <c r="HVC137" s="23"/>
      <c r="HVD137" s="23"/>
      <c r="HVE137" s="23"/>
      <c r="HVF137" s="23"/>
      <c r="HVG137" s="23"/>
      <c r="HVH137" s="23"/>
      <c r="HVI137" s="23"/>
      <c r="HVJ137" s="23"/>
      <c r="HVK137" s="23"/>
      <c r="HVL137" s="23"/>
      <c r="HVM137" s="23"/>
      <c r="HVN137" s="23"/>
      <c r="HVO137" s="23"/>
      <c r="HVP137" s="23"/>
      <c r="HVQ137" s="23"/>
      <c r="HVR137" s="23"/>
      <c r="HVS137" s="23"/>
      <c r="HVT137" s="23"/>
      <c r="HVU137" s="23"/>
      <c r="HVV137" s="23"/>
      <c r="HVW137" s="23"/>
      <c r="HVX137" s="23"/>
      <c r="HVY137" s="23"/>
      <c r="HVZ137" s="23"/>
      <c r="HWA137" s="23"/>
      <c r="HWB137" s="23"/>
      <c r="HWC137" s="23"/>
      <c r="HWD137" s="23"/>
      <c r="HWE137" s="23"/>
      <c r="HWF137" s="23"/>
      <c r="HWG137" s="23"/>
      <c r="HWH137" s="23"/>
      <c r="HWI137" s="23"/>
      <c r="HWJ137" s="23"/>
      <c r="HWK137" s="23"/>
      <c r="HWL137" s="23"/>
      <c r="HWM137" s="23"/>
      <c r="HWN137" s="23"/>
      <c r="HWO137" s="23"/>
      <c r="HWP137" s="23"/>
      <c r="HWQ137" s="23"/>
      <c r="HWR137" s="23"/>
      <c r="HWS137" s="23"/>
      <c r="HWT137" s="23"/>
      <c r="HWU137" s="23"/>
      <c r="HWV137" s="23"/>
      <c r="HWW137" s="23"/>
      <c r="HWX137" s="23"/>
      <c r="HWY137" s="23"/>
      <c r="HWZ137" s="23"/>
      <c r="HXA137" s="23"/>
      <c r="HXB137" s="23"/>
      <c r="HXC137" s="23"/>
      <c r="HXD137" s="23"/>
      <c r="HXE137" s="23"/>
      <c r="HXF137" s="23"/>
      <c r="HXG137" s="23"/>
      <c r="HXH137" s="23"/>
      <c r="HXI137" s="23"/>
      <c r="HXJ137" s="23"/>
      <c r="HXK137" s="23"/>
      <c r="HXL137" s="23"/>
      <c r="HXM137" s="23"/>
      <c r="HXN137" s="23"/>
      <c r="HXO137" s="23"/>
      <c r="HXP137" s="23"/>
      <c r="HXQ137" s="23"/>
      <c r="HXR137" s="23"/>
      <c r="HXS137" s="23"/>
      <c r="HXT137" s="23"/>
      <c r="HXU137" s="23"/>
      <c r="HXV137" s="23"/>
      <c r="HXW137" s="23"/>
      <c r="HXX137" s="23"/>
      <c r="HXY137" s="23"/>
      <c r="HXZ137" s="23"/>
      <c r="HYA137" s="23"/>
      <c r="HYB137" s="23"/>
      <c r="HYC137" s="23"/>
      <c r="HYD137" s="23"/>
      <c r="HYE137" s="23"/>
      <c r="HYF137" s="23"/>
      <c r="HYG137" s="23"/>
      <c r="HYH137" s="23"/>
      <c r="HYI137" s="23"/>
      <c r="HYJ137" s="23"/>
      <c r="HYK137" s="23"/>
      <c r="HYL137" s="23"/>
      <c r="HYM137" s="23"/>
      <c r="HYN137" s="23"/>
      <c r="HYO137" s="23"/>
      <c r="HYP137" s="23"/>
      <c r="HYQ137" s="23"/>
      <c r="HYR137" s="23"/>
      <c r="HYS137" s="23"/>
      <c r="HYT137" s="23"/>
      <c r="HYU137" s="23"/>
      <c r="HYV137" s="23"/>
      <c r="HYW137" s="23"/>
      <c r="HYX137" s="23"/>
      <c r="HYY137" s="23"/>
      <c r="HYZ137" s="23"/>
      <c r="HZA137" s="23"/>
      <c r="HZB137" s="23"/>
      <c r="HZC137" s="23"/>
      <c r="HZD137" s="23"/>
      <c r="HZE137" s="23"/>
      <c r="HZF137" s="23"/>
      <c r="HZG137" s="23"/>
      <c r="HZH137" s="23"/>
      <c r="HZI137" s="23"/>
      <c r="HZJ137" s="23"/>
      <c r="HZK137" s="23"/>
      <c r="HZL137" s="23"/>
      <c r="HZM137" s="23"/>
      <c r="HZN137" s="23"/>
      <c r="HZO137" s="23"/>
      <c r="HZP137" s="23"/>
      <c r="HZQ137" s="23"/>
      <c r="HZR137" s="23"/>
      <c r="HZS137" s="23"/>
      <c r="HZT137" s="23"/>
      <c r="HZU137" s="23"/>
      <c r="HZV137" s="23"/>
      <c r="HZW137" s="23"/>
      <c r="HZX137" s="23"/>
      <c r="HZY137" s="23"/>
      <c r="HZZ137" s="23"/>
      <c r="IAA137" s="23"/>
      <c r="IAB137" s="23"/>
      <c r="IAC137" s="23"/>
      <c r="IAD137" s="23"/>
      <c r="IAE137" s="23"/>
      <c r="IAF137" s="23"/>
      <c r="IAG137" s="23"/>
      <c r="IAH137" s="23"/>
      <c r="IAI137" s="23"/>
      <c r="IAJ137" s="23"/>
      <c r="IAK137" s="23"/>
      <c r="IAL137" s="23"/>
      <c r="IAM137" s="23"/>
      <c r="IAN137" s="23"/>
      <c r="IAO137" s="23"/>
      <c r="IAP137" s="23"/>
      <c r="IAQ137" s="23"/>
      <c r="IAR137" s="23"/>
      <c r="IAS137" s="23"/>
      <c r="IAT137" s="23"/>
      <c r="IAU137" s="23"/>
      <c r="IAV137" s="23"/>
      <c r="IAW137" s="23"/>
      <c r="IAX137" s="23"/>
      <c r="IAY137" s="23"/>
      <c r="IAZ137" s="23"/>
      <c r="IBA137" s="23"/>
      <c r="IBB137" s="23"/>
      <c r="IBC137" s="23"/>
      <c r="IBD137" s="23"/>
      <c r="IBE137" s="23"/>
      <c r="IBF137" s="23"/>
      <c r="IBG137" s="23"/>
      <c r="IBH137" s="23"/>
      <c r="IBI137" s="23"/>
      <c r="IBJ137" s="23"/>
      <c r="IBK137" s="23"/>
      <c r="IBL137" s="23"/>
      <c r="IBM137" s="23"/>
      <c r="IBN137" s="23"/>
      <c r="IBO137" s="23"/>
      <c r="IBP137" s="23"/>
      <c r="IBQ137" s="23"/>
      <c r="IBR137" s="23"/>
      <c r="IBS137" s="23"/>
      <c r="IBT137" s="23"/>
      <c r="IBU137" s="23"/>
      <c r="IBV137" s="23"/>
      <c r="IBW137" s="23"/>
      <c r="IBX137" s="23"/>
      <c r="IBY137" s="23"/>
      <c r="IBZ137" s="23"/>
      <c r="ICA137" s="23"/>
      <c r="ICB137" s="23"/>
      <c r="ICC137" s="23"/>
      <c r="ICD137" s="23"/>
      <c r="ICE137" s="23"/>
      <c r="ICF137" s="23"/>
      <c r="ICG137" s="23"/>
      <c r="ICH137" s="23"/>
      <c r="ICI137" s="23"/>
      <c r="ICJ137" s="23"/>
      <c r="ICK137" s="23"/>
      <c r="ICL137" s="23"/>
      <c r="ICM137" s="23"/>
      <c r="ICN137" s="23"/>
      <c r="ICO137" s="23"/>
      <c r="ICP137" s="23"/>
      <c r="ICQ137" s="23"/>
      <c r="ICR137" s="23"/>
      <c r="ICS137" s="23"/>
      <c r="ICT137" s="23"/>
      <c r="ICU137" s="23"/>
      <c r="ICV137" s="23"/>
      <c r="ICW137" s="23"/>
      <c r="ICX137" s="23"/>
      <c r="ICY137" s="23"/>
      <c r="ICZ137" s="23"/>
      <c r="IDA137" s="23"/>
      <c r="IDB137" s="23"/>
      <c r="IDC137" s="23"/>
      <c r="IDD137" s="23"/>
      <c r="IDE137" s="23"/>
      <c r="IDF137" s="23"/>
      <c r="IDG137" s="23"/>
      <c r="IDH137" s="23"/>
      <c r="IDI137" s="23"/>
      <c r="IDJ137" s="23"/>
      <c r="IDK137" s="23"/>
      <c r="IDL137" s="23"/>
      <c r="IDM137" s="23"/>
      <c r="IDN137" s="23"/>
      <c r="IDO137" s="23"/>
      <c r="IDP137" s="23"/>
      <c r="IDQ137" s="23"/>
      <c r="IDR137" s="23"/>
      <c r="IDS137" s="23"/>
      <c r="IDT137" s="23"/>
      <c r="IDU137" s="23"/>
      <c r="IDV137" s="23"/>
      <c r="IDW137" s="23"/>
      <c r="IDX137" s="23"/>
      <c r="IDY137" s="23"/>
      <c r="IDZ137" s="23"/>
      <c r="IEA137" s="23"/>
      <c r="IEB137" s="23"/>
      <c r="IEC137" s="23"/>
      <c r="IED137" s="23"/>
      <c r="IEE137" s="23"/>
      <c r="IEF137" s="23"/>
      <c r="IEG137" s="23"/>
      <c r="IEH137" s="23"/>
      <c r="IEI137" s="23"/>
      <c r="IEJ137" s="23"/>
      <c r="IEK137" s="23"/>
      <c r="IEL137" s="23"/>
      <c r="IEM137" s="23"/>
      <c r="IEN137" s="23"/>
      <c r="IEO137" s="23"/>
      <c r="IEP137" s="23"/>
      <c r="IEQ137" s="23"/>
      <c r="IER137" s="23"/>
      <c r="IES137" s="23"/>
      <c r="IET137" s="23"/>
      <c r="IEU137" s="23"/>
      <c r="IEV137" s="23"/>
      <c r="IEW137" s="23"/>
      <c r="IEX137" s="23"/>
      <c r="IEY137" s="23"/>
      <c r="IEZ137" s="23"/>
      <c r="IFA137" s="23"/>
      <c r="IFB137" s="23"/>
      <c r="IFC137" s="23"/>
      <c r="IFD137" s="23"/>
      <c r="IFE137" s="23"/>
      <c r="IFF137" s="23"/>
      <c r="IFG137" s="23"/>
      <c r="IFH137" s="23"/>
      <c r="IFI137" s="23"/>
      <c r="IFJ137" s="23"/>
      <c r="IFK137" s="23"/>
      <c r="IFL137" s="23"/>
      <c r="IFM137" s="23"/>
      <c r="IFN137" s="23"/>
      <c r="IFO137" s="23"/>
      <c r="IFP137" s="23"/>
      <c r="IFQ137" s="23"/>
      <c r="IFR137" s="23"/>
      <c r="IFS137" s="23"/>
      <c r="IFT137" s="23"/>
      <c r="IFU137" s="23"/>
      <c r="IFV137" s="23"/>
      <c r="IFW137" s="23"/>
      <c r="IFX137" s="23"/>
      <c r="IFY137" s="23"/>
      <c r="IFZ137" s="23"/>
      <c r="IGA137" s="23"/>
      <c r="IGB137" s="23"/>
      <c r="IGC137" s="23"/>
      <c r="IGD137" s="23"/>
      <c r="IGE137" s="23"/>
      <c r="IGF137" s="23"/>
      <c r="IGG137" s="23"/>
      <c r="IGH137" s="23"/>
      <c r="IGI137" s="23"/>
      <c r="IGJ137" s="23"/>
      <c r="IGK137" s="23"/>
      <c r="IGL137" s="23"/>
      <c r="IGM137" s="23"/>
      <c r="IGN137" s="23"/>
      <c r="IGO137" s="23"/>
      <c r="IGP137" s="23"/>
      <c r="IGQ137" s="23"/>
      <c r="IGR137" s="23"/>
      <c r="IGS137" s="23"/>
      <c r="IGT137" s="23"/>
      <c r="IGU137" s="23"/>
      <c r="IGV137" s="23"/>
      <c r="IGW137" s="23"/>
      <c r="IGX137" s="23"/>
      <c r="IGY137" s="23"/>
      <c r="IGZ137" s="23"/>
      <c r="IHA137" s="23"/>
      <c r="IHB137" s="23"/>
      <c r="IHC137" s="23"/>
      <c r="IHD137" s="23"/>
      <c r="IHE137" s="23"/>
      <c r="IHF137" s="23"/>
      <c r="IHG137" s="23"/>
      <c r="IHH137" s="23"/>
      <c r="IHI137" s="23"/>
      <c r="IHJ137" s="23"/>
      <c r="IHK137" s="23"/>
      <c r="IHL137" s="23"/>
      <c r="IHM137" s="23"/>
      <c r="IHN137" s="23"/>
      <c r="IHO137" s="23"/>
      <c r="IHP137" s="23"/>
      <c r="IHQ137" s="23"/>
      <c r="IHR137" s="23"/>
      <c r="IHS137" s="23"/>
      <c r="IHT137" s="23"/>
      <c r="IHU137" s="23"/>
      <c r="IHV137" s="23"/>
      <c r="IHW137" s="23"/>
      <c r="IHX137" s="23"/>
      <c r="IHY137" s="23"/>
      <c r="IHZ137" s="23"/>
      <c r="IIA137" s="23"/>
      <c r="IIB137" s="23"/>
      <c r="IIC137" s="23"/>
      <c r="IID137" s="23"/>
      <c r="IIE137" s="23"/>
      <c r="IIF137" s="23"/>
      <c r="IIG137" s="23"/>
      <c r="IIH137" s="23"/>
      <c r="III137" s="23"/>
      <c r="IIJ137" s="23"/>
      <c r="IIK137" s="23"/>
      <c r="IIL137" s="23"/>
      <c r="IIM137" s="23"/>
      <c r="IIN137" s="23"/>
      <c r="IIO137" s="23"/>
      <c r="IIP137" s="23"/>
      <c r="IIQ137" s="23"/>
      <c r="IIR137" s="23"/>
      <c r="IIS137" s="23"/>
      <c r="IIT137" s="23"/>
      <c r="IIU137" s="23"/>
      <c r="IIV137" s="23"/>
      <c r="IIW137" s="23"/>
      <c r="IIX137" s="23"/>
      <c r="IIY137" s="23"/>
      <c r="IIZ137" s="23"/>
      <c r="IJA137" s="23"/>
      <c r="IJB137" s="23"/>
      <c r="IJC137" s="23"/>
      <c r="IJD137" s="23"/>
      <c r="IJE137" s="23"/>
      <c r="IJF137" s="23"/>
      <c r="IJG137" s="23"/>
      <c r="IJH137" s="23"/>
      <c r="IJI137" s="23"/>
      <c r="IJJ137" s="23"/>
      <c r="IJK137" s="23"/>
      <c r="IJL137" s="23"/>
      <c r="IJM137" s="23"/>
      <c r="IJN137" s="23"/>
      <c r="IJO137" s="23"/>
      <c r="IJP137" s="23"/>
      <c r="IJQ137" s="23"/>
      <c r="IJR137" s="23"/>
      <c r="IJS137" s="23"/>
      <c r="IJT137" s="23"/>
      <c r="IJU137" s="23"/>
      <c r="IJV137" s="23"/>
      <c r="IJW137" s="23"/>
      <c r="IJX137" s="23"/>
      <c r="IJY137" s="23"/>
      <c r="IJZ137" s="23"/>
      <c r="IKA137" s="23"/>
      <c r="IKB137" s="23"/>
      <c r="IKC137" s="23"/>
      <c r="IKD137" s="23"/>
      <c r="IKE137" s="23"/>
      <c r="IKF137" s="23"/>
      <c r="IKG137" s="23"/>
      <c r="IKH137" s="23"/>
      <c r="IKI137" s="23"/>
      <c r="IKJ137" s="23"/>
      <c r="IKK137" s="23"/>
      <c r="IKL137" s="23"/>
      <c r="IKM137" s="23"/>
      <c r="IKN137" s="23"/>
      <c r="IKO137" s="23"/>
      <c r="IKP137" s="23"/>
      <c r="IKQ137" s="23"/>
      <c r="IKR137" s="23"/>
      <c r="IKS137" s="23"/>
      <c r="IKT137" s="23"/>
      <c r="IKU137" s="23"/>
      <c r="IKV137" s="23"/>
      <c r="IKW137" s="23"/>
      <c r="IKX137" s="23"/>
      <c r="IKY137" s="23"/>
      <c r="IKZ137" s="23"/>
      <c r="ILA137" s="23"/>
      <c r="ILB137" s="23"/>
      <c r="ILC137" s="23"/>
      <c r="ILD137" s="23"/>
      <c r="ILE137" s="23"/>
      <c r="ILF137" s="23"/>
      <c r="ILG137" s="23"/>
      <c r="ILH137" s="23"/>
      <c r="ILI137" s="23"/>
      <c r="ILJ137" s="23"/>
      <c r="ILK137" s="23"/>
      <c r="ILL137" s="23"/>
      <c r="ILM137" s="23"/>
      <c r="ILN137" s="23"/>
      <c r="ILO137" s="23"/>
      <c r="ILP137" s="23"/>
      <c r="ILQ137" s="23"/>
      <c r="ILR137" s="23"/>
      <c r="ILS137" s="23"/>
      <c r="ILT137" s="23"/>
      <c r="ILU137" s="23"/>
      <c r="ILV137" s="23"/>
      <c r="ILW137" s="23"/>
      <c r="ILX137" s="23"/>
      <c r="ILY137" s="23"/>
      <c r="ILZ137" s="23"/>
      <c r="IMA137" s="23"/>
      <c r="IMB137" s="23"/>
      <c r="IMC137" s="23"/>
      <c r="IMD137" s="23"/>
      <c r="IME137" s="23"/>
      <c r="IMF137" s="23"/>
      <c r="IMG137" s="23"/>
      <c r="IMH137" s="23"/>
      <c r="IMI137" s="23"/>
      <c r="IMJ137" s="23"/>
      <c r="IMK137" s="23"/>
      <c r="IML137" s="23"/>
      <c r="IMM137" s="23"/>
      <c r="IMN137" s="23"/>
      <c r="IMO137" s="23"/>
      <c r="IMP137" s="23"/>
      <c r="IMQ137" s="23"/>
      <c r="IMR137" s="23"/>
      <c r="IMS137" s="23"/>
      <c r="IMT137" s="23"/>
      <c r="IMU137" s="23"/>
      <c r="IMV137" s="23"/>
      <c r="IMW137" s="23"/>
      <c r="IMX137" s="23"/>
      <c r="IMY137" s="23"/>
      <c r="IMZ137" s="23"/>
      <c r="INA137" s="23"/>
      <c r="INB137" s="23"/>
      <c r="INC137" s="23"/>
      <c r="IND137" s="23"/>
      <c r="INE137" s="23"/>
      <c r="INF137" s="23"/>
      <c r="ING137" s="23"/>
      <c r="INH137" s="23"/>
      <c r="INI137" s="23"/>
      <c r="INJ137" s="23"/>
      <c r="INK137" s="23"/>
      <c r="INL137" s="23"/>
      <c r="INM137" s="23"/>
      <c r="INN137" s="23"/>
      <c r="INO137" s="23"/>
      <c r="INP137" s="23"/>
      <c r="INQ137" s="23"/>
      <c r="INR137" s="23"/>
      <c r="INS137" s="23"/>
      <c r="INT137" s="23"/>
      <c r="INU137" s="23"/>
      <c r="INV137" s="23"/>
      <c r="INW137" s="23"/>
      <c r="INX137" s="23"/>
      <c r="INY137" s="23"/>
      <c r="INZ137" s="23"/>
      <c r="IOA137" s="23"/>
      <c r="IOB137" s="23"/>
      <c r="IOC137" s="23"/>
      <c r="IOD137" s="23"/>
      <c r="IOE137" s="23"/>
      <c r="IOF137" s="23"/>
      <c r="IOG137" s="23"/>
      <c r="IOH137" s="23"/>
      <c r="IOI137" s="23"/>
      <c r="IOJ137" s="23"/>
      <c r="IOK137" s="23"/>
      <c r="IOL137" s="23"/>
      <c r="IOM137" s="23"/>
      <c r="ION137" s="23"/>
      <c r="IOO137" s="23"/>
      <c r="IOP137" s="23"/>
      <c r="IOQ137" s="23"/>
      <c r="IOR137" s="23"/>
      <c r="IOS137" s="23"/>
      <c r="IOT137" s="23"/>
      <c r="IOU137" s="23"/>
      <c r="IOV137" s="23"/>
      <c r="IOW137" s="23"/>
      <c r="IOX137" s="23"/>
      <c r="IOY137" s="23"/>
      <c r="IOZ137" s="23"/>
      <c r="IPA137" s="23"/>
      <c r="IPB137" s="23"/>
      <c r="IPC137" s="23"/>
      <c r="IPD137" s="23"/>
      <c r="IPE137" s="23"/>
      <c r="IPF137" s="23"/>
      <c r="IPG137" s="23"/>
      <c r="IPH137" s="23"/>
      <c r="IPI137" s="23"/>
      <c r="IPJ137" s="23"/>
      <c r="IPK137" s="23"/>
      <c r="IPL137" s="23"/>
      <c r="IPM137" s="23"/>
      <c r="IPN137" s="23"/>
      <c r="IPO137" s="23"/>
      <c r="IPP137" s="23"/>
      <c r="IPQ137" s="23"/>
      <c r="IPR137" s="23"/>
      <c r="IPS137" s="23"/>
      <c r="IPT137" s="23"/>
      <c r="IPU137" s="23"/>
      <c r="IPV137" s="23"/>
      <c r="IPW137" s="23"/>
      <c r="IPX137" s="23"/>
      <c r="IPY137" s="23"/>
      <c r="IPZ137" s="23"/>
      <c r="IQA137" s="23"/>
      <c r="IQB137" s="23"/>
      <c r="IQC137" s="23"/>
      <c r="IQD137" s="23"/>
      <c r="IQE137" s="23"/>
      <c r="IQF137" s="23"/>
      <c r="IQG137" s="23"/>
      <c r="IQH137" s="23"/>
      <c r="IQI137" s="23"/>
      <c r="IQJ137" s="23"/>
      <c r="IQK137" s="23"/>
      <c r="IQL137" s="23"/>
      <c r="IQM137" s="23"/>
      <c r="IQN137" s="23"/>
      <c r="IQO137" s="23"/>
      <c r="IQP137" s="23"/>
      <c r="IQQ137" s="23"/>
      <c r="IQR137" s="23"/>
      <c r="IQS137" s="23"/>
      <c r="IQT137" s="23"/>
      <c r="IQU137" s="23"/>
      <c r="IQV137" s="23"/>
      <c r="IQW137" s="23"/>
      <c r="IQX137" s="23"/>
      <c r="IQY137" s="23"/>
      <c r="IQZ137" s="23"/>
      <c r="IRA137" s="23"/>
      <c r="IRB137" s="23"/>
      <c r="IRC137" s="23"/>
      <c r="IRD137" s="23"/>
      <c r="IRE137" s="23"/>
      <c r="IRF137" s="23"/>
      <c r="IRG137" s="23"/>
      <c r="IRH137" s="23"/>
      <c r="IRI137" s="23"/>
      <c r="IRJ137" s="23"/>
      <c r="IRK137" s="23"/>
      <c r="IRL137" s="23"/>
      <c r="IRM137" s="23"/>
      <c r="IRN137" s="23"/>
      <c r="IRO137" s="23"/>
      <c r="IRP137" s="23"/>
      <c r="IRQ137" s="23"/>
      <c r="IRR137" s="23"/>
      <c r="IRS137" s="23"/>
      <c r="IRT137" s="23"/>
      <c r="IRU137" s="23"/>
      <c r="IRV137" s="23"/>
      <c r="IRW137" s="23"/>
      <c r="IRX137" s="23"/>
      <c r="IRY137" s="23"/>
      <c r="IRZ137" s="23"/>
      <c r="ISA137" s="23"/>
      <c r="ISB137" s="23"/>
      <c r="ISC137" s="23"/>
      <c r="ISD137" s="23"/>
      <c r="ISE137" s="23"/>
      <c r="ISF137" s="23"/>
      <c r="ISG137" s="23"/>
      <c r="ISH137" s="23"/>
      <c r="ISI137" s="23"/>
      <c r="ISJ137" s="23"/>
      <c r="ISK137" s="23"/>
      <c r="ISL137" s="23"/>
      <c r="ISM137" s="23"/>
      <c r="ISN137" s="23"/>
      <c r="ISO137" s="23"/>
      <c r="ISP137" s="23"/>
      <c r="ISQ137" s="23"/>
      <c r="ISR137" s="23"/>
      <c r="ISS137" s="23"/>
      <c r="IST137" s="23"/>
      <c r="ISU137" s="23"/>
      <c r="ISV137" s="23"/>
      <c r="ISW137" s="23"/>
      <c r="ISX137" s="23"/>
      <c r="ISY137" s="23"/>
      <c r="ISZ137" s="23"/>
      <c r="ITA137" s="23"/>
      <c r="ITB137" s="23"/>
      <c r="ITC137" s="23"/>
      <c r="ITD137" s="23"/>
      <c r="ITE137" s="23"/>
      <c r="ITF137" s="23"/>
      <c r="ITG137" s="23"/>
      <c r="ITH137" s="23"/>
      <c r="ITI137" s="23"/>
      <c r="ITJ137" s="23"/>
      <c r="ITK137" s="23"/>
      <c r="ITL137" s="23"/>
      <c r="ITM137" s="23"/>
      <c r="ITN137" s="23"/>
      <c r="ITO137" s="23"/>
      <c r="ITP137" s="23"/>
      <c r="ITQ137" s="23"/>
      <c r="ITR137" s="23"/>
      <c r="ITS137" s="23"/>
      <c r="ITT137" s="23"/>
      <c r="ITU137" s="23"/>
      <c r="ITV137" s="23"/>
      <c r="ITW137" s="23"/>
      <c r="ITX137" s="23"/>
      <c r="ITY137" s="23"/>
      <c r="ITZ137" s="23"/>
      <c r="IUA137" s="23"/>
      <c r="IUB137" s="23"/>
      <c r="IUC137" s="23"/>
      <c r="IUD137" s="23"/>
      <c r="IUE137" s="23"/>
      <c r="IUF137" s="23"/>
      <c r="IUG137" s="23"/>
      <c r="IUH137" s="23"/>
      <c r="IUI137" s="23"/>
      <c r="IUJ137" s="23"/>
      <c r="IUK137" s="23"/>
      <c r="IUL137" s="23"/>
      <c r="IUM137" s="23"/>
      <c r="IUN137" s="23"/>
      <c r="IUO137" s="23"/>
      <c r="IUP137" s="23"/>
      <c r="IUQ137" s="23"/>
      <c r="IUR137" s="23"/>
      <c r="IUS137" s="23"/>
      <c r="IUT137" s="23"/>
      <c r="IUU137" s="23"/>
      <c r="IUV137" s="23"/>
      <c r="IUW137" s="23"/>
      <c r="IUX137" s="23"/>
      <c r="IUY137" s="23"/>
      <c r="IUZ137" s="23"/>
      <c r="IVA137" s="23"/>
      <c r="IVB137" s="23"/>
      <c r="IVC137" s="23"/>
      <c r="IVD137" s="23"/>
      <c r="IVE137" s="23"/>
      <c r="IVF137" s="23"/>
      <c r="IVG137" s="23"/>
      <c r="IVH137" s="23"/>
      <c r="IVI137" s="23"/>
      <c r="IVJ137" s="23"/>
      <c r="IVK137" s="23"/>
      <c r="IVL137" s="23"/>
      <c r="IVM137" s="23"/>
      <c r="IVN137" s="23"/>
      <c r="IVO137" s="23"/>
      <c r="IVP137" s="23"/>
      <c r="IVQ137" s="23"/>
      <c r="IVR137" s="23"/>
      <c r="IVS137" s="23"/>
      <c r="IVT137" s="23"/>
      <c r="IVU137" s="23"/>
      <c r="IVV137" s="23"/>
      <c r="IVW137" s="23"/>
      <c r="IVX137" s="23"/>
      <c r="IVY137" s="23"/>
      <c r="IVZ137" s="23"/>
      <c r="IWA137" s="23"/>
      <c r="IWB137" s="23"/>
      <c r="IWC137" s="23"/>
      <c r="IWD137" s="23"/>
      <c r="IWE137" s="23"/>
      <c r="IWF137" s="23"/>
      <c r="IWG137" s="23"/>
      <c r="IWH137" s="23"/>
      <c r="IWI137" s="23"/>
      <c r="IWJ137" s="23"/>
      <c r="IWK137" s="23"/>
      <c r="IWL137" s="23"/>
      <c r="IWM137" s="23"/>
      <c r="IWN137" s="23"/>
      <c r="IWO137" s="23"/>
      <c r="IWP137" s="23"/>
      <c r="IWQ137" s="23"/>
      <c r="IWR137" s="23"/>
      <c r="IWS137" s="23"/>
      <c r="IWT137" s="23"/>
      <c r="IWU137" s="23"/>
      <c r="IWV137" s="23"/>
      <c r="IWW137" s="23"/>
      <c r="IWX137" s="23"/>
      <c r="IWY137" s="23"/>
      <c r="IWZ137" s="23"/>
      <c r="IXA137" s="23"/>
      <c r="IXB137" s="23"/>
      <c r="IXC137" s="23"/>
      <c r="IXD137" s="23"/>
      <c r="IXE137" s="23"/>
      <c r="IXF137" s="23"/>
      <c r="IXG137" s="23"/>
      <c r="IXH137" s="23"/>
      <c r="IXI137" s="23"/>
      <c r="IXJ137" s="23"/>
      <c r="IXK137" s="23"/>
      <c r="IXL137" s="23"/>
      <c r="IXM137" s="23"/>
      <c r="IXN137" s="23"/>
      <c r="IXO137" s="23"/>
      <c r="IXP137" s="23"/>
      <c r="IXQ137" s="23"/>
      <c r="IXR137" s="23"/>
      <c r="IXS137" s="23"/>
      <c r="IXT137" s="23"/>
      <c r="IXU137" s="23"/>
      <c r="IXV137" s="23"/>
      <c r="IXW137" s="23"/>
      <c r="IXX137" s="23"/>
      <c r="IXY137" s="23"/>
      <c r="IXZ137" s="23"/>
      <c r="IYA137" s="23"/>
      <c r="IYB137" s="23"/>
      <c r="IYC137" s="23"/>
      <c r="IYD137" s="23"/>
      <c r="IYE137" s="23"/>
      <c r="IYF137" s="23"/>
      <c r="IYG137" s="23"/>
      <c r="IYH137" s="23"/>
      <c r="IYI137" s="23"/>
      <c r="IYJ137" s="23"/>
      <c r="IYK137" s="23"/>
      <c r="IYL137" s="23"/>
      <c r="IYM137" s="23"/>
      <c r="IYN137" s="23"/>
      <c r="IYO137" s="23"/>
      <c r="IYP137" s="23"/>
      <c r="IYQ137" s="23"/>
      <c r="IYR137" s="23"/>
      <c r="IYS137" s="23"/>
      <c r="IYT137" s="23"/>
      <c r="IYU137" s="23"/>
      <c r="IYV137" s="23"/>
      <c r="IYW137" s="23"/>
      <c r="IYX137" s="23"/>
      <c r="IYY137" s="23"/>
      <c r="IYZ137" s="23"/>
      <c r="IZA137" s="23"/>
      <c r="IZB137" s="23"/>
      <c r="IZC137" s="23"/>
      <c r="IZD137" s="23"/>
      <c r="IZE137" s="23"/>
      <c r="IZF137" s="23"/>
      <c r="IZG137" s="23"/>
      <c r="IZH137" s="23"/>
      <c r="IZI137" s="23"/>
      <c r="IZJ137" s="23"/>
      <c r="IZK137" s="23"/>
      <c r="IZL137" s="23"/>
      <c r="IZM137" s="23"/>
      <c r="IZN137" s="23"/>
      <c r="IZO137" s="23"/>
      <c r="IZP137" s="23"/>
      <c r="IZQ137" s="23"/>
      <c r="IZR137" s="23"/>
      <c r="IZS137" s="23"/>
      <c r="IZT137" s="23"/>
      <c r="IZU137" s="23"/>
      <c r="IZV137" s="23"/>
      <c r="IZW137" s="23"/>
      <c r="IZX137" s="23"/>
      <c r="IZY137" s="23"/>
      <c r="IZZ137" s="23"/>
      <c r="JAA137" s="23"/>
      <c r="JAB137" s="23"/>
      <c r="JAC137" s="23"/>
      <c r="JAD137" s="23"/>
      <c r="JAE137" s="23"/>
      <c r="JAF137" s="23"/>
      <c r="JAG137" s="23"/>
      <c r="JAH137" s="23"/>
      <c r="JAI137" s="23"/>
      <c r="JAJ137" s="23"/>
      <c r="JAK137" s="23"/>
      <c r="JAL137" s="23"/>
      <c r="JAM137" s="23"/>
      <c r="JAN137" s="23"/>
      <c r="JAO137" s="23"/>
      <c r="JAP137" s="23"/>
      <c r="JAQ137" s="23"/>
      <c r="JAR137" s="23"/>
      <c r="JAS137" s="23"/>
      <c r="JAT137" s="23"/>
      <c r="JAU137" s="23"/>
      <c r="JAV137" s="23"/>
      <c r="JAW137" s="23"/>
      <c r="JAX137" s="23"/>
      <c r="JAY137" s="23"/>
      <c r="JAZ137" s="23"/>
      <c r="JBA137" s="23"/>
      <c r="JBB137" s="23"/>
      <c r="JBC137" s="23"/>
      <c r="JBD137" s="23"/>
      <c r="JBE137" s="23"/>
      <c r="JBF137" s="23"/>
      <c r="JBG137" s="23"/>
      <c r="JBH137" s="23"/>
      <c r="JBI137" s="23"/>
      <c r="JBJ137" s="23"/>
      <c r="JBK137" s="23"/>
      <c r="JBL137" s="23"/>
      <c r="JBM137" s="23"/>
      <c r="JBN137" s="23"/>
      <c r="JBO137" s="23"/>
      <c r="JBP137" s="23"/>
      <c r="JBQ137" s="23"/>
      <c r="JBR137" s="23"/>
      <c r="JBS137" s="23"/>
      <c r="JBT137" s="23"/>
      <c r="JBU137" s="23"/>
      <c r="JBV137" s="23"/>
      <c r="JBW137" s="23"/>
      <c r="JBX137" s="23"/>
      <c r="JBY137" s="23"/>
      <c r="JBZ137" s="23"/>
      <c r="JCA137" s="23"/>
      <c r="JCB137" s="23"/>
      <c r="JCC137" s="23"/>
      <c r="JCD137" s="23"/>
      <c r="JCE137" s="23"/>
      <c r="JCF137" s="23"/>
      <c r="JCG137" s="23"/>
      <c r="JCH137" s="23"/>
      <c r="JCI137" s="23"/>
      <c r="JCJ137" s="23"/>
      <c r="JCK137" s="23"/>
      <c r="JCL137" s="23"/>
      <c r="JCM137" s="23"/>
      <c r="JCN137" s="23"/>
      <c r="JCO137" s="23"/>
      <c r="JCP137" s="23"/>
      <c r="JCQ137" s="23"/>
      <c r="JCR137" s="23"/>
      <c r="JCS137" s="23"/>
      <c r="JCT137" s="23"/>
      <c r="JCU137" s="23"/>
      <c r="JCV137" s="23"/>
      <c r="JCW137" s="23"/>
      <c r="JCX137" s="23"/>
      <c r="JCY137" s="23"/>
      <c r="JCZ137" s="23"/>
      <c r="JDA137" s="23"/>
      <c r="JDB137" s="23"/>
      <c r="JDC137" s="23"/>
      <c r="JDD137" s="23"/>
      <c r="JDE137" s="23"/>
      <c r="JDF137" s="23"/>
      <c r="JDG137" s="23"/>
      <c r="JDH137" s="23"/>
      <c r="JDI137" s="23"/>
      <c r="JDJ137" s="23"/>
      <c r="JDK137" s="23"/>
      <c r="JDL137" s="23"/>
      <c r="JDM137" s="23"/>
      <c r="JDN137" s="23"/>
      <c r="JDO137" s="23"/>
      <c r="JDP137" s="23"/>
      <c r="JDQ137" s="23"/>
      <c r="JDR137" s="23"/>
      <c r="JDS137" s="23"/>
      <c r="JDT137" s="23"/>
      <c r="JDU137" s="23"/>
      <c r="JDV137" s="23"/>
      <c r="JDW137" s="23"/>
      <c r="JDX137" s="23"/>
      <c r="JDY137" s="23"/>
      <c r="JDZ137" s="23"/>
      <c r="JEA137" s="23"/>
      <c r="JEB137" s="23"/>
      <c r="JEC137" s="23"/>
      <c r="JED137" s="23"/>
      <c r="JEE137" s="23"/>
      <c r="JEF137" s="23"/>
      <c r="JEG137" s="23"/>
      <c r="JEH137" s="23"/>
      <c r="JEI137" s="23"/>
      <c r="JEJ137" s="23"/>
      <c r="JEK137" s="23"/>
      <c r="JEL137" s="23"/>
      <c r="JEM137" s="23"/>
      <c r="JEN137" s="23"/>
      <c r="JEO137" s="23"/>
      <c r="JEP137" s="23"/>
      <c r="JEQ137" s="23"/>
      <c r="JER137" s="23"/>
      <c r="JES137" s="23"/>
      <c r="JET137" s="23"/>
      <c r="JEU137" s="23"/>
      <c r="JEV137" s="23"/>
      <c r="JEW137" s="23"/>
      <c r="JEX137" s="23"/>
      <c r="JEY137" s="23"/>
      <c r="JEZ137" s="23"/>
      <c r="JFA137" s="23"/>
      <c r="JFB137" s="23"/>
      <c r="JFC137" s="23"/>
      <c r="JFD137" s="23"/>
      <c r="JFE137" s="23"/>
      <c r="JFF137" s="23"/>
      <c r="JFG137" s="23"/>
      <c r="JFH137" s="23"/>
      <c r="JFI137" s="23"/>
      <c r="JFJ137" s="23"/>
      <c r="JFK137" s="23"/>
      <c r="JFL137" s="23"/>
      <c r="JFM137" s="23"/>
      <c r="JFN137" s="23"/>
      <c r="JFO137" s="23"/>
      <c r="JFP137" s="23"/>
      <c r="JFQ137" s="23"/>
      <c r="JFR137" s="23"/>
      <c r="JFS137" s="23"/>
      <c r="JFT137" s="23"/>
      <c r="JFU137" s="23"/>
      <c r="JFV137" s="23"/>
      <c r="JFW137" s="23"/>
      <c r="JFX137" s="23"/>
      <c r="JFY137" s="23"/>
      <c r="JFZ137" s="23"/>
      <c r="JGA137" s="23"/>
      <c r="JGB137" s="23"/>
      <c r="JGC137" s="23"/>
      <c r="JGD137" s="23"/>
      <c r="JGE137" s="23"/>
      <c r="JGF137" s="23"/>
      <c r="JGG137" s="23"/>
      <c r="JGH137" s="23"/>
      <c r="JGI137" s="23"/>
      <c r="JGJ137" s="23"/>
      <c r="JGK137" s="23"/>
      <c r="JGL137" s="23"/>
      <c r="JGM137" s="23"/>
      <c r="JGN137" s="23"/>
      <c r="JGO137" s="23"/>
      <c r="JGP137" s="23"/>
      <c r="JGQ137" s="23"/>
      <c r="JGR137" s="23"/>
      <c r="JGS137" s="23"/>
      <c r="JGT137" s="23"/>
      <c r="JGU137" s="23"/>
      <c r="JGV137" s="23"/>
      <c r="JGW137" s="23"/>
      <c r="JGX137" s="23"/>
      <c r="JGY137" s="23"/>
      <c r="JGZ137" s="23"/>
      <c r="JHA137" s="23"/>
      <c r="JHB137" s="23"/>
      <c r="JHC137" s="23"/>
      <c r="JHD137" s="23"/>
      <c r="JHE137" s="23"/>
      <c r="JHF137" s="23"/>
      <c r="JHG137" s="23"/>
      <c r="JHH137" s="23"/>
      <c r="JHI137" s="23"/>
      <c r="JHJ137" s="23"/>
      <c r="JHK137" s="23"/>
      <c r="JHL137" s="23"/>
      <c r="JHM137" s="23"/>
      <c r="JHN137" s="23"/>
      <c r="JHO137" s="23"/>
      <c r="JHP137" s="23"/>
      <c r="JHQ137" s="23"/>
      <c r="JHR137" s="23"/>
      <c r="JHS137" s="23"/>
      <c r="JHT137" s="23"/>
      <c r="JHU137" s="23"/>
      <c r="JHV137" s="23"/>
      <c r="JHW137" s="23"/>
      <c r="JHX137" s="23"/>
      <c r="JHY137" s="23"/>
      <c r="JHZ137" s="23"/>
      <c r="JIA137" s="23"/>
      <c r="JIB137" s="23"/>
      <c r="JIC137" s="23"/>
      <c r="JID137" s="23"/>
      <c r="JIE137" s="23"/>
      <c r="JIF137" s="23"/>
      <c r="JIG137" s="23"/>
      <c r="JIH137" s="23"/>
      <c r="JII137" s="23"/>
      <c r="JIJ137" s="23"/>
      <c r="JIK137" s="23"/>
      <c r="JIL137" s="23"/>
      <c r="JIM137" s="23"/>
      <c r="JIN137" s="23"/>
      <c r="JIO137" s="23"/>
      <c r="JIP137" s="23"/>
      <c r="JIQ137" s="23"/>
      <c r="JIR137" s="23"/>
      <c r="JIS137" s="23"/>
      <c r="JIT137" s="23"/>
      <c r="JIU137" s="23"/>
      <c r="JIV137" s="23"/>
      <c r="JIW137" s="23"/>
      <c r="JIX137" s="23"/>
      <c r="JIY137" s="23"/>
      <c r="JIZ137" s="23"/>
      <c r="JJA137" s="23"/>
      <c r="JJB137" s="23"/>
      <c r="JJC137" s="23"/>
      <c r="JJD137" s="23"/>
      <c r="JJE137" s="23"/>
      <c r="JJF137" s="23"/>
      <c r="JJG137" s="23"/>
      <c r="JJH137" s="23"/>
      <c r="JJI137" s="23"/>
      <c r="JJJ137" s="23"/>
      <c r="JJK137" s="23"/>
      <c r="JJL137" s="23"/>
      <c r="JJM137" s="23"/>
      <c r="JJN137" s="23"/>
      <c r="JJO137" s="23"/>
      <c r="JJP137" s="23"/>
      <c r="JJQ137" s="23"/>
      <c r="JJR137" s="23"/>
      <c r="JJS137" s="23"/>
      <c r="JJT137" s="23"/>
      <c r="JJU137" s="23"/>
      <c r="JJV137" s="23"/>
      <c r="JJW137" s="23"/>
      <c r="JJX137" s="23"/>
      <c r="JJY137" s="23"/>
      <c r="JJZ137" s="23"/>
      <c r="JKA137" s="23"/>
      <c r="JKB137" s="23"/>
      <c r="JKC137" s="23"/>
      <c r="JKD137" s="23"/>
      <c r="JKE137" s="23"/>
      <c r="JKF137" s="23"/>
      <c r="JKG137" s="23"/>
      <c r="JKH137" s="23"/>
      <c r="JKI137" s="23"/>
      <c r="JKJ137" s="23"/>
      <c r="JKK137" s="23"/>
      <c r="JKL137" s="23"/>
      <c r="JKM137" s="23"/>
      <c r="JKN137" s="23"/>
      <c r="JKO137" s="23"/>
      <c r="JKP137" s="23"/>
      <c r="JKQ137" s="23"/>
      <c r="JKR137" s="23"/>
      <c r="JKS137" s="23"/>
      <c r="JKT137" s="23"/>
      <c r="JKU137" s="23"/>
      <c r="JKV137" s="23"/>
      <c r="JKW137" s="23"/>
      <c r="JKX137" s="23"/>
      <c r="JKY137" s="23"/>
      <c r="JKZ137" s="23"/>
      <c r="JLA137" s="23"/>
      <c r="JLB137" s="23"/>
      <c r="JLC137" s="23"/>
      <c r="JLD137" s="23"/>
      <c r="JLE137" s="23"/>
      <c r="JLF137" s="23"/>
      <c r="JLG137" s="23"/>
      <c r="JLH137" s="23"/>
      <c r="JLI137" s="23"/>
      <c r="JLJ137" s="23"/>
      <c r="JLK137" s="23"/>
      <c r="JLL137" s="23"/>
      <c r="JLM137" s="23"/>
      <c r="JLN137" s="23"/>
      <c r="JLO137" s="23"/>
      <c r="JLP137" s="23"/>
      <c r="JLQ137" s="23"/>
      <c r="JLR137" s="23"/>
      <c r="JLS137" s="23"/>
      <c r="JLT137" s="23"/>
      <c r="JLU137" s="23"/>
      <c r="JLV137" s="23"/>
      <c r="JLW137" s="23"/>
      <c r="JLX137" s="23"/>
      <c r="JLY137" s="23"/>
      <c r="JLZ137" s="23"/>
      <c r="JMA137" s="23"/>
      <c r="JMB137" s="23"/>
      <c r="JMC137" s="23"/>
      <c r="JMD137" s="23"/>
      <c r="JME137" s="23"/>
      <c r="JMF137" s="23"/>
      <c r="JMG137" s="23"/>
      <c r="JMH137" s="23"/>
      <c r="JMI137" s="23"/>
      <c r="JMJ137" s="23"/>
      <c r="JMK137" s="23"/>
      <c r="JML137" s="23"/>
      <c r="JMM137" s="23"/>
      <c r="JMN137" s="23"/>
      <c r="JMO137" s="23"/>
      <c r="JMP137" s="23"/>
      <c r="JMQ137" s="23"/>
      <c r="JMR137" s="23"/>
      <c r="JMS137" s="23"/>
      <c r="JMT137" s="23"/>
      <c r="JMU137" s="23"/>
      <c r="JMV137" s="23"/>
      <c r="JMW137" s="23"/>
      <c r="JMX137" s="23"/>
      <c r="JMY137" s="23"/>
      <c r="JMZ137" s="23"/>
      <c r="JNA137" s="23"/>
      <c r="JNB137" s="23"/>
      <c r="JNC137" s="23"/>
      <c r="JND137" s="23"/>
      <c r="JNE137" s="23"/>
      <c r="JNF137" s="23"/>
      <c r="JNG137" s="23"/>
      <c r="JNH137" s="23"/>
      <c r="JNI137" s="23"/>
      <c r="JNJ137" s="23"/>
      <c r="JNK137" s="23"/>
      <c r="JNL137" s="23"/>
      <c r="JNM137" s="23"/>
      <c r="JNN137" s="23"/>
      <c r="JNO137" s="23"/>
      <c r="JNP137" s="23"/>
      <c r="JNQ137" s="23"/>
      <c r="JNR137" s="23"/>
      <c r="JNS137" s="23"/>
      <c r="JNT137" s="23"/>
      <c r="JNU137" s="23"/>
      <c r="JNV137" s="23"/>
      <c r="JNW137" s="23"/>
      <c r="JNX137" s="23"/>
      <c r="JNY137" s="23"/>
      <c r="JNZ137" s="23"/>
      <c r="JOA137" s="23"/>
      <c r="JOB137" s="23"/>
      <c r="JOC137" s="23"/>
      <c r="JOD137" s="23"/>
      <c r="JOE137" s="23"/>
      <c r="JOF137" s="23"/>
      <c r="JOG137" s="23"/>
      <c r="JOH137" s="23"/>
      <c r="JOI137" s="23"/>
      <c r="JOJ137" s="23"/>
      <c r="JOK137" s="23"/>
      <c r="JOL137" s="23"/>
      <c r="JOM137" s="23"/>
      <c r="JON137" s="23"/>
      <c r="JOO137" s="23"/>
      <c r="JOP137" s="23"/>
      <c r="JOQ137" s="23"/>
      <c r="JOR137" s="23"/>
      <c r="JOS137" s="23"/>
      <c r="JOT137" s="23"/>
      <c r="JOU137" s="23"/>
      <c r="JOV137" s="23"/>
      <c r="JOW137" s="23"/>
      <c r="JOX137" s="23"/>
      <c r="JOY137" s="23"/>
      <c r="JOZ137" s="23"/>
      <c r="JPA137" s="23"/>
      <c r="JPB137" s="23"/>
      <c r="JPC137" s="23"/>
      <c r="JPD137" s="23"/>
      <c r="JPE137" s="23"/>
      <c r="JPF137" s="23"/>
      <c r="JPG137" s="23"/>
      <c r="JPH137" s="23"/>
      <c r="JPI137" s="23"/>
      <c r="JPJ137" s="23"/>
      <c r="JPK137" s="23"/>
      <c r="JPL137" s="23"/>
      <c r="JPM137" s="23"/>
      <c r="JPN137" s="23"/>
      <c r="JPO137" s="23"/>
      <c r="JPP137" s="23"/>
      <c r="JPQ137" s="23"/>
      <c r="JPR137" s="23"/>
      <c r="JPS137" s="23"/>
      <c r="JPT137" s="23"/>
      <c r="JPU137" s="23"/>
      <c r="JPV137" s="23"/>
      <c r="JPW137" s="23"/>
      <c r="JPX137" s="23"/>
      <c r="JPY137" s="23"/>
      <c r="JPZ137" s="23"/>
      <c r="JQA137" s="23"/>
      <c r="JQB137" s="23"/>
      <c r="JQC137" s="23"/>
      <c r="JQD137" s="23"/>
      <c r="JQE137" s="23"/>
      <c r="JQF137" s="23"/>
      <c r="JQG137" s="23"/>
      <c r="JQH137" s="23"/>
      <c r="JQI137" s="23"/>
      <c r="JQJ137" s="23"/>
      <c r="JQK137" s="23"/>
      <c r="JQL137" s="23"/>
      <c r="JQM137" s="23"/>
      <c r="JQN137" s="23"/>
      <c r="JQO137" s="23"/>
      <c r="JQP137" s="23"/>
      <c r="JQQ137" s="23"/>
      <c r="JQR137" s="23"/>
      <c r="JQS137" s="23"/>
      <c r="JQT137" s="23"/>
      <c r="JQU137" s="23"/>
      <c r="JQV137" s="23"/>
      <c r="JQW137" s="23"/>
      <c r="JQX137" s="23"/>
      <c r="JQY137" s="23"/>
      <c r="JQZ137" s="23"/>
      <c r="JRA137" s="23"/>
      <c r="JRB137" s="23"/>
      <c r="JRC137" s="23"/>
      <c r="JRD137" s="23"/>
      <c r="JRE137" s="23"/>
      <c r="JRF137" s="23"/>
      <c r="JRG137" s="23"/>
      <c r="JRH137" s="23"/>
      <c r="JRI137" s="23"/>
      <c r="JRJ137" s="23"/>
      <c r="JRK137" s="23"/>
      <c r="JRL137" s="23"/>
      <c r="JRM137" s="23"/>
      <c r="JRN137" s="23"/>
      <c r="JRO137" s="23"/>
      <c r="JRP137" s="23"/>
      <c r="JRQ137" s="23"/>
      <c r="JRR137" s="23"/>
      <c r="JRS137" s="23"/>
      <c r="JRT137" s="23"/>
      <c r="JRU137" s="23"/>
      <c r="JRV137" s="23"/>
      <c r="JRW137" s="23"/>
      <c r="JRX137" s="23"/>
      <c r="JRY137" s="23"/>
      <c r="JRZ137" s="23"/>
      <c r="JSA137" s="23"/>
      <c r="JSB137" s="23"/>
      <c r="JSC137" s="23"/>
      <c r="JSD137" s="23"/>
      <c r="JSE137" s="23"/>
      <c r="JSF137" s="23"/>
      <c r="JSG137" s="23"/>
      <c r="JSH137" s="23"/>
      <c r="JSI137" s="23"/>
      <c r="JSJ137" s="23"/>
      <c r="JSK137" s="23"/>
      <c r="JSL137" s="23"/>
      <c r="JSM137" s="23"/>
      <c r="JSN137" s="23"/>
      <c r="JSO137" s="23"/>
      <c r="JSP137" s="23"/>
      <c r="JSQ137" s="23"/>
      <c r="JSR137" s="23"/>
      <c r="JSS137" s="23"/>
      <c r="JST137" s="23"/>
      <c r="JSU137" s="23"/>
      <c r="JSV137" s="23"/>
      <c r="JSW137" s="23"/>
      <c r="JSX137" s="23"/>
      <c r="JSY137" s="23"/>
      <c r="JSZ137" s="23"/>
      <c r="JTA137" s="23"/>
      <c r="JTB137" s="23"/>
      <c r="JTC137" s="23"/>
      <c r="JTD137" s="23"/>
      <c r="JTE137" s="23"/>
      <c r="JTF137" s="23"/>
      <c r="JTG137" s="23"/>
      <c r="JTH137" s="23"/>
      <c r="JTI137" s="23"/>
      <c r="JTJ137" s="23"/>
      <c r="JTK137" s="23"/>
      <c r="JTL137" s="23"/>
      <c r="JTM137" s="23"/>
      <c r="JTN137" s="23"/>
      <c r="JTO137" s="23"/>
      <c r="JTP137" s="23"/>
      <c r="JTQ137" s="23"/>
      <c r="JTR137" s="23"/>
      <c r="JTS137" s="23"/>
      <c r="JTT137" s="23"/>
      <c r="JTU137" s="23"/>
      <c r="JTV137" s="23"/>
      <c r="JTW137" s="23"/>
      <c r="JTX137" s="23"/>
      <c r="JTY137" s="23"/>
      <c r="JTZ137" s="23"/>
      <c r="JUA137" s="23"/>
      <c r="JUB137" s="23"/>
      <c r="JUC137" s="23"/>
      <c r="JUD137" s="23"/>
      <c r="JUE137" s="23"/>
      <c r="JUF137" s="23"/>
      <c r="JUG137" s="23"/>
      <c r="JUH137" s="23"/>
      <c r="JUI137" s="23"/>
      <c r="JUJ137" s="23"/>
      <c r="JUK137" s="23"/>
      <c r="JUL137" s="23"/>
      <c r="JUM137" s="23"/>
      <c r="JUN137" s="23"/>
      <c r="JUO137" s="23"/>
      <c r="JUP137" s="23"/>
      <c r="JUQ137" s="23"/>
      <c r="JUR137" s="23"/>
      <c r="JUS137" s="23"/>
      <c r="JUT137" s="23"/>
      <c r="JUU137" s="23"/>
      <c r="JUV137" s="23"/>
      <c r="JUW137" s="23"/>
      <c r="JUX137" s="23"/>
      <c r="JUY137" s="23"/>
      <c r="JUZ137" s="23"/>
      <c r="JVA137" s="23"/>
      <c r="JVB137" s="23"/>
      <c r="JVC137" s="23"/>
      <c r="JVD137" s="23"/>
      <c r="JVE137" s="23"/>
      <c r="JVF137" s="23"/>
      <c r="JVG137" s="23"/>
      <c r="JVH137" s="23"/>
      <c r="JVI137" s="23"/>
      <c r="JVJ137" s="23"/>
      <c r="JVK137" s="23"/>
      <c r="JVL137" s="23"/>
      <c r="JVM137" s="23"/>
      <c r="JVN137" s="23"/>
      <c r="JVO137" s="23"/>
      <c r="JVP137" s="23"/>
      <c r="JVQ137" s="23"/>
      <c r="JVR137" s="23"/>
      <c r="JVS137" s="23"/>
      <c r="JVT137" s="23"/>
      <c r="JVU137" s="23"/>
      <c r="JVV137" s="23"/>
      <c r="JVW137" s="23"/>
      <c r="JVX137" s="23"/>
      <c r="JVY137" s="23"/>
      <c r="JVZ137" s="23"/>
      <c r="JWA137" s="23"/>
      <c r="JWB137" s="23"/>
      <c r="JWC137" s="23"/>
      <c r="JWD137" s="23"/>
      <c r="JWE137" s="23"/>
      <c r="JWF137" s="23"/>
      <c r="JWG137" s="23"/>
      <c r="JWH137" s="23"/>
      <c r="JWI137" s="23"/>
      <c r="JWJ137" s="23"/>
      <c r="JWK137" s="23"/>
      <c r="JWL137" s="23"/>
      <c r="JWM137" s="23"/>
      <c r="JWN137" s="23"/>
      <c r="JWO137" s="23"/>
      <c r="JWP137" s="23"/>
      <c r="JWQ137" s="23"/>
      <c r="JWR137" s="23"/>
      <c r="JWS137" s="23"/>
      <c r="JWT137" s="23"/>
      <c r="JWU137" s="23"/>
      <c r="JWV137" s="23"/>
      <c r="JWW137" s="23"/>
      <c r="JWX137" s="23"/>
      <c r="JWY137" s="23"/>
      <c r="JWZ137" s="23"/>
      <c r="JXA137" s="23"/>
      <c r="JXB137" s="23"/>
      <c r="JXC137" s="23"/>
      <c r="JXD137" s="23"/>
      <c r="JXE137" s="23"/>
      <c r="JXF137" s="23"/>
      <c r="JXG137" s="23"/>
      <c r="JXH137" s="23"/>
      <c r="JXI137" s="23"/>
      <c r="JXJ137" s="23"/>
      <c r="JXK137" s="23"/>
      <c r="JXL137" s="23"/>
      <c r="JXM137" s="23"/>
      <c r="JXN137" s="23"/>
      <c r="JXO137" s="23"/>
      <c r="JXP137" s="23"/>
      <c r="JXQ137" s="23"/>
      <c r="JXR137" s="23"/>
      <c r="JXS137" s="23"/>
      <c r="JXT137" s="23"/>
      <c r="JXU137" s="23"/>
      <c r="JXV137" s="23"/>
      <c r="JXW137" s="23"/>
      <c r="JXX137" s="23"/>
      <c r="JXY137" s="23"/>
      <c r="JXZ137" s="23"/>
      <c r="JYA137" s="23"/>
      <c r="JYB137" s="23"/>
      <c r="JYC137" s="23"/>
      <c r="JYD137" s="23"/>
      <c r="JYE137" s="23"/>
      <c r="JYF137" s="23"/>
      <c r="JYG137" s="23"/>
      <c r="JYH137" s="23"/>
      <c r="JYI137" s="23"/>
      <c r="JYJ137" s="23"/>
      <c r="JYK137" s="23"/>
      <c r="JYL137" s="23"/>
      <c r="JYM137" s="23"/>
      <c r="JYN137" s="23"/>
      <c r="JYO137" s="23"/>
      <c r="JYP137" s="23"/>
      <c r="JYQ137" s="23"/>
      <c r="JYR137" s="23"/>
      <c r="JYS137" s="23"/>
      <c r="JYT137" s="23"/>
      <c r="JYU137" s="23"/>
      <c r="JYV137" s="23"/>
      <c r="JYW137" s="23"/>
      <c r="JYX137" s="23"/>
      <c r="JYY137" s="23"/>
      <c r="JYZ137" s="23"/>
      <c r="JZA137" s="23"/>
      <c r="JZB137" s="23"/>
      <c r="JZC137" s="23"/>
      <c r="JZD137" s="23"/>
      <c r="JZE137" s="23"/>
      <c r="JZF137" s="23"/>
      <c r="JZG137" s="23"/>
      <c r="JZH137" s="23"/>
      <c r="JZI137" s="23"/>
      <c r="JZJ137" s="23"/>
      <c r="JZK137" s="23"/>
      <c r="JZL137" s="23"/>
      <c r="JZM137" s="23"/>
      <c r="JZN137" s="23"/>
      <c r="JZO137" s="23"/>
      <c r="JZP137" s="23"/>
      <c r="JZQ137" s="23"/>
      <c r="JZR137" s="23"/>
      <c r="JZS137" s="23"/>
      <c r="JZT137" s="23"/>
      <c r="JZU137" s="23"/>
      <c r="JZV137" s="23"/>
      <c r="JZW137" s="23"/>
      <c r="JZX137" s="23"/>
      <c r="JZY137" s="23"/>
      <c r="JZZ137" s="23"/>
      <c r="KAA137" s="23"/>
      <c r="KAB137" s="23"/>
      <c r="KAC137" s="23"/>
      <c r="KAD137" s="23"/>
      <c r="KAE137" s="23"/>
      <c r="KAF137" s="23"/>
      <c r="KAG137" s="23"/>
      <c r="KAH137" s="23"/>
      <c r="KAI137" s="23"/>
      <c r="KAJ137" s="23"/>
      <c r="KAK137" s="23"/>
      <c r="KAL137" s="23"/>
      <c r="KAM137" s="23"/>
      <c r="KAN137" s="23"/>
      <c r="KAO137" s="23"/>
      <c r="KAP137" s="23"/>
      <c r="KAQ137" s="23"/>
      <c r="KAR137" s="23"/>
      <c r="KAS137" s="23"/>
      <c r="KAT137" s="23"/>
      <c r="KAU137" s="23"/>
      <c r="KAV137" s="23"/>
      <c r="KAW137" s="23"/>
      <c r="KAX137" s="23"/>
      <c r="KAY137" s="23"/>
      <c r="KAZ137" s="23"/>
      <c r="KBA137" s="23"/>
      <c r="KBB137" s="23"/>
      <c r="KBC137" s="23"/>
      <c r="KBD137" s="23"/>
      <c r="KBE137" s="23"/>
      <c r="KBF137" s="23"/>
      <c r="KBG137" s="23"/>
      <c r="KBH137" s="23"/>
      <c r="KBI137" s="23"/>
      <c r="KBJ137" s="23"/>
      <c r="KBK137" s="23"/>
      <c r="KBL137" s="23"/>
      <c r="KBM137" s="23"/>
      <c r="KBN137" s="23"/>
      <c r="KBO137" s="23"/>
      <c r="KBP137" s="23"/>
      <c r="KBQ137" s="23"/>
      <c r="KBR137" s="23"/>
      <c r="KBS137" s="23"/>
      <c r="KBT137" s="23"/>
      <c r="KBU137" s="23"/>
      <c r="KBV137" s="23"/>
      <c r="KBW137" s="23"/>
      <c r="KBX137" s="23"/>
      <c r="KBY137" s="23"/>
      <c r="KBZ137" s="23"/>
      <c r="KCA137" s="23"/>
      <c r="KCB137" s="23"/>
      <c r="KCC137" s="23"/>
      <c r="KCD137" s="23"/>
      <c r="KCE137" s="23"/>
      <c r="KCF137" s="23"/>
      <c r="KCG137" s="23"/>
      <c r="KCH137" s="23"/>
      <c r="KCI137" s="23"/>
      <c r="KCJ137" s="23"/>
      <c r="KCK137" s="23"/>
      <c r="KCL137" s="23"/>
      <c r="KCM137" s="23"/>
      <c r="KCN137" s="23"/>
      <c r="KCO137" s="23"/>
      <c r="KCP137" s="23"/>
      <c r="KCQ137" s="23"/>
      <c r="KCR137" s="23"/>
      <c r="KCS137" s="23"/>
      <c r="KCT137" s="23"/>
      <c r="KCU137" s="23"/>
      <c r="KCV137" s="23"/>
      <c r="KCW137" s="23"/>
      <c r="KCX137" s="23"/>
      <c r="KCY137" s="23"/>
      <c r="KCZ137" s="23"/>
      <c r="KDA137" s="23"/>
      <c r="KDB137" s="23"/>
      <c r="KDC137" s="23"/>
      <c r="KDD137" s="23"/>
      <c r="KDE137" s="23"/>
      <c r="KDF137" s="23"/>
      <c r="KDG137" s="23"/>
      <c r="KDH137" s="23"/>
      <c r="KDI137" s="23"/>
      <c r="KDJ137" s="23"/>
      <c r="KDK137" s="23"/>
      <c r="KDL137" s="23"/>
      <c r="KDM137" s="23"/>
      <c r="KDN137" s="23"/>
      <c r="KDO137" s="23"/>
      <c r="KDP137" s="23"/>
      <c r="KDQ137" s="23"/>
      <c r="KDR137" s="23"/>
      <c r="KDS137" s="23"/>
      <c r="KDT137" s="23"/>
      <c r="KDU137" s="23"/>
      <c r="KDV137" s="23"/>
      <c r="KDW137" s="23"/>
      <c r="KDX137" s="23"/>
      <c r="KDY137" s="23"/>
      <c r="KDZ137" s="23"/>
      <c r="KEA137" s="23"/>
      <c r="KEB137" s="23"/>
      <c r="KEC137" s="23"/>
      <c r="KED137" s="23"/>
      <c r="KEE137" s="23"/>
      <c r="KEF137" s="23"/>
      <c r="KEG137" s="23"/>
      <c r="KEH137" s="23"/>
      <c r="KEI137" s="23"/>
      <c r="KEJ137" s="23"/>
      <c r="KEK137" s="23"/>
      <c r="KEL137" s="23"/>
      <c r="KEM137" s="23"/>
      <c r="KEN137" s="23"/>
      <c r="KEO137" s="23"/>
      <c r="KEP137" s="23"/>
      <c r="KEQ137" s="23"/>
      <c r="KER137" s="23"/>
      <c r="KES137" s="23"/>
      <c r="KET137" s="23"/>
      <c r="KEU137" s="23"/>
      <c r="KEV137" s="23"/>
      <c r="KEW137" s="23"/>
      <c r="KEX137" s="23"/>
      <c r="KEY137" s="23"/>
      <c r="KEZ137" s="23"/>
      <c r="KFA137" s="23"/>
      <c r="KFB137" s="23"/>
      <c r="KFC137" s="23"/>
      <c r="KFD137" s="23"/>
      <c r="KFE137" s="23"/>
      <c r="KFF137" s="23"/>
      <c r="KFG137" s="23"/>
      <c r="KFH137" s="23"/>
      <c r="KFI137" s="23"/>
      <c r="KFJ137" s="23"/>
      <c r="KFK137" s="23"/>
      <c r="KFL137" s="23"/>
      <c r="KFM137" s="23"/>
      <c r="KFN137" s="23"/>
      <c r="KFO137" s="23"/>
      <c r="KFP137" s="23"/>
      <c r="KFQ137" s="23"/>
      <c r="KFR137" s="23"/>
      <c r="KFS137" s="23"/>
      <c r="KFT137" s="23"/>
      <c r="KFU137" s="23"/>
      <c r="KFV137" s="23"/>
      <c r="KFW137" s="23"/>
      <c r="KFX137" s="23"/>
      <c r="KFY137" s="23"/>
      <c r="KFZ137" s="23"/>
      <c r="KGA137" s="23"/>
      <c r="KGB137" s="23"/>
      <c r="KGC137" s="23"/>
      <c r="KGD137" s="23"/>
      <c r="KGE137" s="23"/>
      <c r="KGF137" s="23"/>
      <c r="KGG137" s="23"/>
      <c r="KGH137" s="23"/>
      <c r="KGI137" s="23"/>
      <c r="KGJ137" s="23"/>
      <c r="KGK137" s="23"/>
      <c r="KGL137" s="23"/>
      <c r="KGM137" s="23"/>
      <c r="KGN137" s="23"/>
      <c r="KGO137" s="23"/>
      <c r="KGP137" s="23"/>
      <c r="KGQ137" s="23"/>
      <c r="KGR137" s="23"/>
      <c r="KGS137" s="23"/>
      <c r="KGT137" s="23"/>
      <c r="KGU137" s="23"/>
      <c r="KGV137" s="23"/>
      <c r="KGW137" s="23"/>
      <c r="KGX137" s="23"/>
      <c r="KGY137" s="23"/>
      <c r="KGZ137" s="23"/>
      <c r="KHA137" s="23"/>
      <c r="KHB137" s="23"/>
      <c r="KHC137" s="23"/>
      <c r="KHD137" s="23"/>
      <c r="KHE137" s="23"/>
      <c r="KHF137" s="23"/>
      <c r="KHG137" s="23"/>
      <c r="KHH137" s="23"/>
      <c r="KHI137" s="23"/>
      <c r="KHJ137" s="23"/>
      <c r="KHK137" s="23"/>
      <c r="KHL137" s="23"/>
      <c r="KHM137" s="23"/>
      <c r="KHN137" s="23"/>
      <c r="KHO137" s="23"/>
      <c r="KHP137" s="23"/>
      <c r="KHQ137" s="23"/>
      <c r="KHR137" s="23"/>
      <c r="KHS137" s="23"/>
      <c r="KHT137" s="23"/>
      <c r="KHU137" s="23"/>
      <c r="KHV137" s="23"/>
      <c r="KHW137" s="23"/>
      <c r="KHX137" s="23"/>
      <c r="KHY137" s="23"/>
      <c r="KHZ137" s="23"/>
      <c r="KIA137" s="23"/>
      <c r="KIB137" s="23"/>
      <c r="KIC137" s="23"/>
      <c r="KID137" s="23"/>
      <c r="KIE137" s="23"/>
      <c r="KIF137" s="23"/>
      <c r="KIG137" s="23"/>
      <c r="KIH137" s="23"/>
      <c r="KII137" s="23"/>
      <c r="KIJ137" s="23"/>
      <c r="KIK137" s="23"/>
      <c r="KIL137" s="23"/>
      <c r="KIM137" s="23"/>
      <c r="KIN137" s="23"/>
      <c r="KIO137" s="23"/>
      <c r="KIP137" s="23"/>
      <c r="KIQ137" s="23"/>
      <c r="KIR137" s="23"/>
      <c r="KIS137" s="23"/>
      <c r="KIT137" s="23"/>
      <c r="KIU137" s="23"/>
      <c r="KIV137" s="23"/>
      <c r="KIW137" s="23"/>
      <c r="KIX137" s="23"/>
      <c r="KIY137" s="23"/>
      <c r="KIZ137" s="23"/>
      <c r="KJA137" s="23"/>
      <c r="KJB137" s="23"/>
      <c r="KJC137" s="23"/>
      <c r="KJD137" s="23"/>
      <c r="KJE137" s="23"/>
      <c r="KJF137" s="23"/>
      <c r="KJG137" s="23"/>
      <c r="KJH137" s="23"/>
      <c r="KJI137" s="23"/>
      <c r="KJJ137" s="23"/>
      <c r="KJK137" s="23"/>
      <c r="KJL137" s="23"/>
      <c r="KJM137" s="23"/>
      <c r="KJN137" s="23"/>
      <c r="KJO137" s="23"/>
      <c r="KJP137" s="23"/>
      <c r="KJQ137" s="23"/>
      <c r="KJR137" s="23"/>
      <c r="KJS137" s="23"/>
      <c r="KJT137" s="23"/>
      <c r="KJU137" s="23"/>
      <c r="KJV137" s="23"/>
      <c r="KJW137" s="23"/>
      <c r="KJX137" s="23"/>
      <c r="KJY137" s="23"/>
      <c r="KJZ137" s="23"/>
      <c r="KKA137" s="23"/>
      <c r="KKB137" s="23"/>
      <c r="KKC137" s="23"/>
      <c r="KKD137" s="23"/>
      <c r="KKE137" s="23"/>
      <c r="KKF137" s="23"/>
      <c r="KKG137" s="23"/>
      <c r="KKH137" s="23"/>
      <c r="KKI137" s="23"/>
      <c r="KKJ137" s="23"/>
      <c r="KKK137" s="23"/>
      <c r="KKL137" s="23"/>
      <c r="KKM137" s="23"/>
      <c r="KKN137" s="23"/>
      <c r="KKO137" s="23"/>
      <c r="KKP137" s="23"/>
      <c r="KKQ137" s="23"/>
      <c r="KKR137" s="23"/>
      <c r="KKS137" s="23"/>
      <c r="KKT137" s="23"/>
      <c r="KKU137" s="23"/>
      <c r="KKV137" s="23"/>
      <c r="KKW137" s="23"/>
      <c r="KKX137" s="23"/>
      <c r="KKY137" s="23"/>
      <c r="KKZ137" s="23"/>
      <c r="KLA137" s="23"/>
      <c r="KLB137" s="23"/>
      <c r="KLC137" s="23"/>
      <c r="KLD137" s="23"/>
      <c r="KLE137" s="23"/>
      <c r="KLF137" s="23"/>
      <c r="KLG137" s="23"/>
      <c r="KLH137" s="23"/>
      <c r="KLI137" s="23"/>
      <c r="KLJ137" s="23"/>
      <c r="KLK137" s="23"/>
      <c r="KLL137" s="23"/>
      <c r="KLM137" s="23"/>
      <c r="KLN137" s="23"/>
      <c r="KLO137" s="23"/>
      <c r="KLP137" s="23"/>
      <c r="KLQ137" s="23"/>
      <c r="KLR137" s="23"/>
      <c r="KLS137" s="23"/>
      <c r="KLT137" s="23"/>
      <c r="KLU137" s="23"/>
      <c r="KLV137" s="23"/>
      <c r="KLW137" s="23"/>
      <c r="KLX137" s="23"/>
      <c r="KLY137" s="23"/>
      <c r="KLZ137" s="23"/>
      <c r="KMA137" s="23"/>
      <c r="KMB137" s="23"/>
      <c r="KMC137" s="23"/>
      <c r="KMD137" s="23"/>
      <c r="KME137" s="23"/>
      <c r="KMF137" s="23"/>
      <c r="KMG137" s="23"/>
      <c r="KMH137" s="23"/>
      <c r="KMI137" s="23"/>
      <c r="KMJ137" s="23"/>
      <c r="KMK137" s="23"/>
      <c r="KML137" s="23"/>
      <c r="KMM137" s="23"/>
      <c r="KMN137" s="23"/>
      <c r="KMO137" s="23"/>
      <c r="KMP137" s="23"/>
      <c r="KMQ137" s="23"/>
      <c r="KMR137" s="23"/>
      <c r="KMS137" s="23"/>
      <c r="KMT137" s="23"/>
      <c r="KMU137" s="23"/>
      <c r="KMV137" s="23"/>
      <c r="KMW137" s="23"/>
      <c r="KMX137" s="23"/>
      <c r="KMY137" s="23"/>
      <c r="KMZ137" s="23"/>
      <c r="KNA137" s="23"/>
      <c r="KNB137" s="23"/>
      <c r="KNC137" s="23"/>
      <c r="KND137" s="23"/>
      <c r="KNE137" s="23"/>
      <c r="KNF137" s="23"/>
      <c r="KNG137" s="23"/>
      <c r="KNH137" s="23"/>
      <c r="KNI137" s="23"/>
      <c r="KNJ137" s="23"/>
      <c r="KNK137" s="23"/>
      <c r="KNL137" s="23"/>
      <c r="KNM137" s="23"/>
      <c r="KNN137" s="23"/>
      <c r="KNO137" s="23"/>
      <c r="KNP137" s="23"/>
      <c r="KNQ137" s="23"/>
      <c r="KNR137" s="23"/>
      <c r="KNS137" s="23"/>
      <c r="KNT137" s="23"/>
      <c r="KNU137" s="23"/>
      <c r="KNV137" s="23"/>
      <c r="KNW137" s="23"/>
      <c r="KNX137" s="23"/>
      <c r="KNY137" s="23"/>
      <c r="KNZ137" s="23"/>
      <c r="KOA137" s="23"/>
      <c r="KOB137" s="23"/>
      <c r="KOC137" s="23"/>
      <c r="KOD137" s="23"/>
      <c r="KOE137" s="23"/>
      <c r="KOF137" s="23"/>
      <c r="KOG137" s="23"/>
      <c r="KOH137" s="23"/>
      <c r="KOI137" s="23"/>
      <c r="KOJ137" s="23"/>
      <c r="KOK137" s="23"/>
      <c r="KOL137" s="23"/>
      <c r="KOM137" s="23"/>
      <c r="KON137" s="23"/>
      <c r="KOO137" s="23"/>
      <c r="KOP137" s="23"/>
      <c r="KOQ137" s="23"/>
      <c r="KOR137" s="23"/>
      <c r="KOS137" s="23"/>
      <c r="KOT137" s="23"/>
      <c r="KOU137" s="23"/>
      <c r="KOV137" s="23"/>
      <c r="KOW137" s="23"/>
      <c r="KOX137" s="23"/>
      <c r="KOY137" s="23"/>
      <c r="KOZ137" s="23"/>
      <c r="KPA137" s="23"/>
      <c r="KPB137" s="23"/>
      <c r="KPC137" s="23"/>
      <c r="KPD137" s="23"/>
      <c r="KPE137" s="23"/>
      <c r="KPF137" s="23"/>
      <c r="KPG137" s="23"/>
      <c r="KPH137" s="23"/>
      <c r="KPI137" s="23"/>
      <c r="KPJ137" s="23"/>
      <c r="KPK137" s="23"/>
      <c r="KPL137" s="23"/>
      <c r="KPM137" s="23"/>
      <c r="KPN137" s="23"/>
      <c r="KPO137" s="23"/>
      <c r="KPP137" s="23"/>
      <c r="KPQ137" s="23"/>
      <c r="KPR137" s="23"/>
      <c r="KPS137" s="23"/>
      <c r="KPT137" s="23"/>
      <c r="KPU137" s="23"/>
      <c r="KPV137" s="23"/>
      <c r="KPW137" s="23"/>
      <c r="KPX137" s="23"/>
      <c r="KPY137" s="23"/>
      <c r="KPZ137" s="23"/>
      <c r="KQA137" s="23"/>
      <c r="KQB137" s="23"/>
      <c r="KQC137" s="23"/>
      <c r="KQD137" s="23"/>
      <c r="KQE137" s="23"/>
      <c r="KQF137" s="23"/>
      <c r="KQG137" s="23"/>
      <c r="KQH137" s="23"/>
      <c r="KQI137" s="23"/>
      <c r="KQJ137" s="23"/>
      <c r="KQK137" s="23"/>
      <c r="KQL137" s="23"/>
      <c r="KQM137" s="23"/>
      <c r="KQN137" s="23"/>
      <c r="KQO137" s="23"/>
      <c r="KQP137" s="23"/>
      <c r="KQQ137" s="23"/>
      <c r="KQR137" s="23"/>
      <c r="KQS137" s="23"/>
      <c r="KQT137" s="23"/>
      <c r="KQU137" s="23"/>
      <c r="KQV137" s="23"/>
      <c r="KQW137" s="23"/>
      <c r="KQX137" s="23"/>
      <c r="KQY137" s="23"/>
      <c r="KQZ137" s="23"/>
      <c r="KRA137" s="23"/>
      <c r="KRB137" s="23"/>
      <c r="KRC137" s="23"/>
      <c r="KRD137" s="23"/>
      <c r="KRE137" s="23"/>
      <c r="KRF137" s="23"/>
      <c r="KRG137" s="23"/>
      <c r="KRH137" s="23"/>
      <c r="KRI137" s="23"/>
      <c r="KRJ137" s="23"/>
      <c r="KRK137" s="23"/>
      <c r="KRL137" s="23"/>
      <c r="KRM137" s="23"/>
      <c r="KRN137" s="23"/>
      <c r="KRO137" s="23"/>
      <c r="KRP137" s="23"/>
      <c r="KRQ137" s="23"/>
      <c r="KRR137" s="23"/>
      <c r="KRS137" s="23"/>
      <c r="KRT137" s="23"/>
      <c r="KRU137" s="23"/>
      <c r="KRV137" s="23"/>
      <c r="KRW137" s="23"/>
      <c r="KRX137" s="23"/>
      <c r="KRY137" s="23"/>
      <c r="KRZ137" s="23"/>
      <c r="KSA137" s="23"/>
      <c r="KSB137" s="23"/>
      <c r="KSC137" s="23"/>
      <c r="KSD137" s="23"/>
      <c r="KSE137" s="23"/>
      <c r="KSF137" s="23"/>
      <c r="KSG137" s="23"/>
      <c r="KSH137" s="23"/>
      <c r="KSI137" s="23"/>
      <c r="KSJ137" s="23"/>
      <c r="KSK137" s="23"/>
      <c r="KSL137" s="23"/>
      <c r="KSM137" s="23"/>
      <c r="KSN137" s="23"/>
      <c r="KSO137" s="23"/>
      <c r="KSP137" s="23"/>
      <c r="KSQ137" s="23"/>
      <c r="KSR137" s="23"/>
      <c r="KSS137" s="23"/>
      <c r="KST137" s="23"/>
      <c r="KSU137" s="23"/>
      <c r="KSV137" s="23"/>
      <c r="KSW137" s="23"/>
      <c r="KSX137" s="23"/>
      <c r="KSY137" s="23"/>
      <c r="KSZ137" s="23"/>
      <c r="KTA137" s="23"/>
      <c r="KTB137" s="23"/>
      <c r="KTC137" s="23"/>
      <c r="KTD137" s="23"/>
      <c r="KTE137" s="23"/>
      <c r="KTF137" s="23"/>
      <c r="KTG137" s="23"/>
      <c r="KTH137" s="23"/>
      <c r="KTI137" s="23"/>
      <c r="KTJ137" s="23"/>
      <c r="KTK137" s="23"/>
      <c r="KTL137" s="23"/>
      <c r="KTM137" s="23"/>
      <c r="KTN137" s="23"/>
      <c r="KTO137" s="23"/>
      <c r="KTP137" s="23"/>
      <c r="KTQ137" s="23"/>
      <c r="KTR137" s="23"/>
      <c r="KTS137" s="23"/>
      <c r="KTT137" s="23"/>
      <c r="KTU137" s="23"/>
      <c r="KTV137" s="23"/>
      <c r="KTW137" s="23"/>
      <c r="KTX137" s="23"/>
      <c r="KTY137" s="23"/>
      <c r="KTZ137" s="23"/>
      <c r="KUA137" s="23"/>
      <c r="KUB137" s="23"/>
      <c r="KUC137" s="23"/>
      <c r="KUD137" s="23"/>
      <c r="KUE137" s="23"/>
      <c r="KUF137" s="23"/>
      <c r="KUG137" s="23"/>
      <c r="KUH137" s="23"/>
      <c r="KUI137" s="23"/>
      <c r="KUJ137" s="23"/>
      <c r="KUK137" s="23"/>
      <c r="KUL137" s="23"/>
      <c r="KUM137" s="23"/>
      <c r="KUN137" s="23"/>
      <c r="KUO137" s="23"/>
      <c r="KUP137" s="23"/>
      <c r="KUQ137" s="23"/>
      <c r="KUR137" s="23"/>
      <c r="KUS137" s="23"/>
      <c r="KUT137" s="23"/>
      <c r="KUU137" s="23"/>
      <c r="KUV137" s="23"/>
      <c r="KUW137" s="23"/>
      <c r="KUX137" s="23"/>
      <c r="KUY137" s="23"/>
      <c r="KUZ137" s="23"/>
      <c r="KVA137" s="23"/>
      <c r="KVB137" s="23"/>
      <c r="KVC137" s="23"/>
      <c r="KVD137" s="23"/>
      <c r="KVE137" s="23"/>
      <c r="KVF137" s="23"/>
      <c r="KVG137" s="23"/>
      <c r="KVH137" s="23"/>
      <c r="KVI137" s="23"/>
      <c r="KVJ137" s="23"/>
      <c r="KVK137" s="23"/>
      <c r="KVL137" s="23"/>
      <c r="KVM137" s="23"/>
      <c r="KVN137" s="23"/>
      <c r="KVO137" s="23"/>
      <c r="KVP137" s="23"/>
      <c r="KVQ137" s="23"/>
      <c r="KVR137" s="23"/>
      <c r="KVS137" s="23"/>
      <c r="KVT137" s="23"/>
      <c r="KVU137" s="23"/>
      <c r="KVV137" s="23"/>
      <c r="KVW137" s="23"/>
      <c r="KVX137" s="23"/>
      <c r="KVY137" s="23"/>
      <c r="KVZ137" s="23"/>
      <c r="KWA137" s="23"/>
      <c r="KWB137" s="23"/>
      <c r="KWC137" s="23"/>
      <c r="KWD137" s="23"/>
      <c r="KWE137" s="23"/>
      <c r="KWF137" s="23"/>
      <c r="KWG137" s="23"/>
      <c r="KWH137" s="23"/>
      <c r="KWI137" s="23"/>
      <c r="KWJ137" s="23"/>
      <c r="KWK137" s="23"/>
      <c r="KWL137" s="23"/>
      <c r="KWM137" s="23"/>
      <c r="KWN137" s="23"/>
      <c r="KWO137" s="23"/>
      <c r="KWP137" s="23"/>
      <c r="KWQ137" s="23"/>
      <c r="KWR137" s="23"/>
      <c r="KWS137" s="23"/>
      <c r="KWT137" s="23"/>
      <c r="KWU137" s="23"/>
      <c r="KWV137" s="23"/>
      <c r="KWW137" s="23"/>
      <c r="KWX137" s="23"/>
      <c r="KWY137" s="23"/>
      <c r="KWZ137" s="23"/>
      <c r="KXA137" s="23"/>
      <c r="KXB137" s="23"/>
      <c r="KXC137" s="23"/>
      <c r="KXD137" s="23"/>
      <c r="KXE137" s="23"/>
      <c r="KXF137" s="23"/>
      <c r="KXG137" s="23"/>
      <c r="KXH137" s="23"/>
      <c r="KXI137" s="23"/>
      <c r="KXJ137" s="23"/>
      <c r="KXK137" s="23"/>
      <c r="KXL137" s="23"/>
      <c r="KXM137" s="23"/>
      <c r="KXN137" s="23"/>
      <c r="KXO137" s="23"/>
      <c r="KXP137" s="23"/>
      <c r="KXQ137" s="23"/>
      <c r="KXR137" s="23"/>
      <c r="KXS137" s="23"/>
      <c r="KXT137" s="23"/>
      <c r="KXU137" s="23"/>
      <c r="KXV137" s="23"/>
      <c r="KXW137" s="23"/>
      <c r="KXX137" s="23"/>
      <c r="KXY137" s="23"/>
      <c r="KXZ137" s="23"/>
      <c r="KYA137" s="23"/>
      <c r="KYB137" s="23"/>
      <c r="KYC137" s="23"/>
      <c r="KYD137" s="23"/>
      <c r="KYE137" s="23"/>
      <c r="KYF137" s="23"/>
      <c r="KYG137" s="23"/>
      <c r="KYH137" s="23"/>
      <c r="KYI137" s="23"/>
      <c r="KYJ137" s="23"/>
      <c r="KYK137" s="23"/>
      <c r="KYL137" s="23"/>
      <c r="KYM137" s="23"/>
      <c r="KYN137" s="23"/>
      <c r="KYO137" s="23"/>
      <c r="KYP137" s="23"/>
      <c r="KYQ137" s="23"/>
      <c r="KYR137" s="23"/>
      <c r="KYS137" s="23"/>
      <c r="KYT137" s="23"/>
      <c r="KYU137" s="23"/>
      <c r="KYV137" s="23"/>
      <c r="KYW137" s="23"/>
      <c r="KYX137" s="23"/>
      <c r="KYY137" s="23"/>
      <c r="KYZ137" s="23"/>
      <c r="KZA137" s="23"/>
      <c r="KZB137" s="23"/>
      <c r="KZC137" s="23"/>
      <c r="KZD137" s="23"/>
      <c r="KZE137" s="23"/>
      <c r="KZF137" s="23"/>
      <c r="KZG137" s="23"/>
      <c r="KZH137" s="23"/>
      <c r="KZI137" s="23"/>
      <c r="KZJ137" s="23"/>
      <c r="KZK137" s="23"/>
      <c r="KZL137" s="23"/>
      <c r="KZM137" s="23"/>
      <c r="KZN137" s="23"/>
      <c r="KZO137" s="23"/>
      <c r="KZP137" s="23"/>
      <c r="KZQ137" s="23"/>
      <c r="KZR137" s="23"/>
      <c r="KZS137" s="23"/>
      <c r="KZT137" s="23"/>
      <c r="KZU137" s="23"/>
      <c r="KZV137" s="23"/>
      <c r="KZW137" s="23"/>
      <c r="KZX137" s="23"/>
      <c r="KZY137" s="23"/>
      <c r="KZZ137" s="23"/>
      <c r="LAA137" s="23"/>
      <c r="LAB137" s="23"/>
      <c r="LAC137" s="23"/>
      <c r="LAD137" s="23"/>
      <c r="LAE137" s="23"/>
      <c r="LAF137" s="23"/>
      <c r="LAG137" s="23"/>
      <c r="LAH137" s="23"/>
      <c r="LAI137" s="23"/>
      <c r="LAJ137" s="23"/>
      <c r="LAK137" s="23"/>
      <c r="LAL137" s="23"/>
      <c r="LAM137" s="23"/>
      <c r="LAN137" s="23"/>
      <c r="LAO137" s="23"/>
      <c r="LAP137" s="23"/>
      <c r="LAQ137" s="23"/>
      <c r="LAR137" s="23"/>
      <c r="LAS137" s="23"/>
      <c r="LAT137" s="23"/>
      <c r="LAU137" s="23"/>
      <c r="LAV137" s="23"/>
      <c r="LAW137" s="23"/>
      <c r="LAX137" s="23"/>
      <c r="LAY137" s="23"/>
      <c r="LAZ137" s="23"/>
      <c r="LBA137" s="23"/>
      <c r="LBB137" s="23"/>
      <c r="LBC137" s="23"/>
      <c r="LBD137" s="23"/>
      <c r="LBE137" s="23"/>
      <c r="LBF137" s="23"/>
      <c r="LBG137" s="23"/>
      <c r="LBH137" s="23"/>
      <c r="LBI137" s="23"/>
      <c r="LBJ137" s="23"/>
      <c r="LBK137" s="23"/>
      <c r="LBL137" s="23"/>
      <c r="LBM137" s="23"/>
      <c r="LBN137" s="23"/>
      <c r="LBO137" s="23"/>
      <c r="LBP137" s="23"/>
      <c r="LBQ137" s="23"/>
      <c r="LBR137" s="23"/>
      <c r="LBS137" s="23"/>
      <c r="LBT137" s="23"/>
      <c r="LBU137" s="23"/>
      <c r="LBV137" s="23"/>
      <c r="LBW137" s="23"/>
      <c r="LBX137" s="23"/>
      <c r="LBY137" s="23"/>
      <c r="LBZ137" s="23"/>
      <c r="LCA137" s="23"/>
      <c r="LCB137" s="23"/>
      <c r="LCC137" s="23"/>
      <c r="LCD137" s="23"/>
      <c r="LCE137" s="23"/>
      <c r="LCF137" s="23"/>
      <c r="LCG137" s="23"/>
      <c r="LCH137" s="23"/>
      <c r="LCI137" s="23"/>
      <c r="LCJ137" s="23"/>
      <c r="LCK137" s="23"/>
      <c r="LCL137" s="23"/>
      <c r="LCM137" s="23"/>
      <c r="LCN137" s="23"/>
      <c r="LCO137" s="23"/>
      <c r="LCP137" s="23"/>
      <c r="LCQ137" s="23"/>
      <c r="LCR137" s="23"/>
      <c r="LCS137" s="23"/>
      <c r="LCT137" s="23"/>
      <c r="LCU137" s="23"/>
      <c r="LCV137" s="23"/>
      <c r="LCW137" s="23"/>
      <c r="LCX137" s="23"/>
      <c r="LCY137" s="23"/>
      <c r="LCZ137" s="23"/>
      <c r="LDA137" s="23"/>
      <c r="LDB137" s="23"/>
      <c r="LDC137" s="23"/>
      <c r="LDD137" s="23"/>
      <c r="LDE137" s="23"/>
      <c r="LDF137" s="23"/>
      <c r="LDG137" s="23"/>
      <c r="LDH137" s="23"/>
      <c r="LDI137" s="23"/>
      <c r="LDJ137" s="23"/>
      <c r="LDK137" s="23"/>
      <c r="LDL137" s="23"/>
      <c r="LDM137" s="23"/>
      <c r="LDN137" s="23"/>
      <c r="LDO137" s="23"/>
      <c r="LDP137" s="23"/>
      <c r="LDQ137" s="23"/>
      <c r="LDR137" s="23"/>
      <c r="LDS137" s="23"/>
      <c r="LDT137" s="23"/>
      <c r="LDU137" s="23"/>
      <c r="LDV137" s="23"/>
      <c r="LDW137" s="23"/>
      <c r="LDX137" s="23"/>
      <c r="LDY137" s="23"/>
      <c r="LDZ137" s="23"/>
      <c r="LEA137" s="23"/>
      <c r="LEB137" s="23"/>
      <c r="LEC137" s="23"/>
      <c r="LED137" s="23"/>
      <c r="LEE137" s="23"/>
      <c r="LEF137" s="23"/>
      <c r="LEG137" s="23"/>
      <c r="LEH137" s="23"/>
      <c r="LEI137" s="23"/>
      <c r="LEJ137" s="23"/>
      <c r="LEK137" s="23"/>
      <c r="LEL137" s="23"/>
      <c r="LEM137" s="23"/>
      <c r="LEN137" s="23"/>
      <c r="LEO137" s="23"/>
      <c r="LEP137" s="23"/>
      <c r="LEQ137" s="23"/>
      <c r="LER137" s="23"/>
      <c r="LES137" s="23"/>
      <c r="LET137" s="23"/>
      <c r="LEU137" s="23"/>
      <c r="LEV137" s="23"/>
      <c r="LEW137" s="23"/>
      <c r="LEX137" s="23"/>
      <c r="LEY137" s="23"/>
      <c r="LEZ137" s="23"/>
      <c r="LFA137" s="23"/>
      <c r="LFB137" s="23"/>
      <c r="LFC137" s="23"/>
      <c r="LFD137" s="23"/>
      <c r="LFE137" s="23"/>
      <c r="LFF137" s="23"/>
      <c r="LFG137" s="23"/>
      <c r="LFH137" s="23"/>
      <c r="LFI137" s="23"/>
      <c r="LFJ137" s="23"/>
      <c r="LFK137" s="23"/>
      <c r="LFL137" s="23"/>
      <c r="LFM137" s="23"/>
      <c r="LFN137" s="23"/>
      <c r="LFO137" s="23"/>
      <c r="LFP137" s="23"/>
      <c r="LFQ137" s="23"/>
      <c r="LFR137" s="23"/>
      <c r="LFS137" s="23"/>
      <c r="LFT137" s="23"/>
      <c r="LFU137" s="23"/>
      <c r="LFV137" s="23"/>
      <c r="LFW137" s="23"/>
      <c r="LFX137" s="23"/>
      <c r="LFY137" s="23"/>
      <c r="LFZ137" s="23"/>
      <c r="LGA137" s="23"/>
      <c r="LGB137" s="23"/>
      <c r="LGC137" s="23"/>
      <c r="LGD137" s="23"/>
      <c r="LGE137" s="23"/>
      <c r="LGF137" s="23"/>
      <c r="LGG137" s="23"/>
      <c r="LGH137" s="23"/>
      <c r="LGI137" s="23"/>
      <c r="LGJ137" s="23"/>
      <c r="LGK137" s="23"/>
      <c r="LGL137" s="23"/>
      <c r="LGM137" s="23"/>
      <c r="LGN137" s="23"/>
      <c r="LGO137" s="23"/>
      <c r="LGP137" s="23"/>
      <c r="LGQ137" s="23"/>
      <c r="LGR137" s="23"/>
      <c r="LGS137" s="23"/>
      <c r="LGT137" s="23"/>
      <c r="LGU137" s="23"/>
      <c r="LGV137" s="23"/>
      <c r="LGW137" s="23"/>
      <c r="LGX137" s="23"/>
      <c r="LGY137" s="23"/>
      <c r="LGZ137" s="23"/>
      <c r="LHA137" s="23"/>
      <c r="LHB137" s="23"/>
      <c r="LHC137" s="23"/>
      <c r="LHD137" s="23"/>
      <c r="LHE137" s="23"/>
      <c r="LHF137" s="23"/>
      <c r="LHG137" s="23"/>
      <c r="LHH137" s="23"/>
      <c r="LHI137" s="23"/>
      <c r="LHJ137" s="23"/>
      <c r="LHK137" s="23"/>
      <c r="LHL137" s="23"/>
      <c r="LHM137" s="23"/>
      <c r="LHN137" s="23"/>
      <c r="LHO137" s="23"/>
      <c r="LHP137" s="23"/>
      <c r="LHQ137" s="23"/>
      <c r="LHR137" s="23"/>
      <c r="LHS137" s="23"/>
      <c r="LHT137" s="23"/>
      <c r="LHU137" s="23"/>
      <c r="LHV137" s="23"/>
      <c r="LHW137" s="23"/>
      <c r="LHX137" s="23"/>
      <c r="LHY137" s="23"/>
      <c r="LHZ137" s="23"/>
      <c r="LIA137" s="23"/>
      <c r="LIB137" s="23"/>
      <c r="LIC137" s="23"/>
      <c r="LID137" s="23"/>
      <c r="LIE137" s="23"/>
      <c r="LIF137" s="23"/>
      <c r="LIG137" s="23"/>
      <c r="LIH137" s="23"/>
      <c r="LII137" s="23"/>
      <c r="LIJ137" s="23"/>
      <c r="LIK137" s="23"/>
      <c r="LIL137" s="23"/>
      <c r="LIM137" s="23"/>
      <c r="LIN137" s="23"/>
      <c r="LIO137" s="23"/>
      <c r="LIP137" s="23"/>
      <c r="LIQ137" s="23"/>
      <c r="LIR137" s="23"/>
      <c r="LIS137" s="23"/>
      <c r="LIT137" s="23"/>
      <c r="LIU137" s="23"/>
      <c r="LIV137" s="23"/>
      <c r="LIW137" s="23"/>
      <c r="LIX137" s="23"/>
      <c r="LIY137" s="23"/>
      <c r="LIZ137" s="23"/>
      <c r="LJA137" s="23"/>
      <c r="LJB137" s="23"/>
      <c r="LJC137" s="23"/>
      <c r="LJD137" s="23"/>
      <c r="LJE137" s="23"/>
      <c r="LJF137" s="23"/>
      <c r="LJG137" s="23"/>
      <c r="LJH137" s="23"/>
      <c r="LJI137" s="23"/>
      <c r="LJJ137" s="23"/>
      <c r="LJK137" s="23"/>
      <c r="LJL137" s="23"/>
      <c r="LJM137" s="23"/>
      <c r="LJN137" s="23"/>
      <c r="LJO137" s="23"/>
      <c r="LJP137" s="23"/>
      <c r="LJQ137" s="23"/>
      <c r="LJR137" s="23"/>
      <c r="LJS137" s="23"/>
      <c r="LJT137" s="23"/>
      <c r="LJU137" s="23"/>
      <c r="LJV137" s="23"/>
      <c r="LJW137" s="23"/>
      <c r="LJX137" s="23"/>
      <c r="LJY137" s="23"/>
      <c r="LJZ137" s="23"/>
      <c r="LKA137" s="23"/>
      <c r="LKB137" s="23"/>
      <c r="LKC137" s="23"/>
      <c r="LKD137" s="23"/>
      <c r="LKE137" s="23"/>
      <c r="LKF137" s="23"/>
      <c r="LKG137" s="23"/>
      <c r="LKH137" s="23"/>
      <c r="LKI137" s="23"/>
      <c r="LKJ137" s="23"/>
      <c r="LKK137" s="23"/>
      <c r="LKL137" s="23"/>
      <c r="LKM137" s="23"/>
      <c r="LKN137" s="23"/>
      <c r="LKO137" s="23"/>
      <c r="LKP137" s="23"/>
      <c r="LKQ137" s="23"/>
      <c r="LKR137" s="23"/>
      <c r="LKS137" s="23"/>
      <c r="LKT137" s="23"/>
      <c r="LKU137" s="23"/>
      <c r="LKV137" s="23"/>
      <c r="LKW137" s="23"/>
      <c r="LKX137" s="23"/>
      <c r="LKY137" s="23"/>
      <c r="LKZ137" s="23"/>
      <c r="LLA137" s="23"/>
      <c r="LLB137" s="23"/>
      <c r="LLC137" s="23"/>
      <c r="LLD137" s="23"/>
      <c r="LLE137" s="23"/>
      <c r="LLF137" s="23"/>
      <c r="LLG137" s="23"/>
      <c r="LLH137" s="23"/>
      <c r="LLI137" s="23"/>
      <c r="LLJ137" s="23"/>
      <c r="LLK137" s="23"/>
      <c r="LLL137" s="23"/>
      <c r="LLM137" s="23"/>
      <c r="LLN137" s="23"/>
      <c r="LLO137" s="23"/>
      <c r="LLP137" s="23"/>
      <c r="LLQ137" s="23"/>
      <c r="LLR137" s="23"/>
      <c r="LLS137" s="23"/>
      <c r="LLT137" s="23"/>
      <c r="LLU137" s="23"/>
      <c r="LLV137" s="23"/>
      <c r="LLW137" s="23"/>
      <c r="LLX137" s="23"/>
      <c r="LLY137" s="23"/>
      <c r="LLZ137" s="23"/>
      <c r="LMA137" s="23"/>
      <c r="LMB137" s="23"/>
      <c r="LMC137" s="23"/>
      <c r="LMD137" s="23"/>
      <c r="LME137" s="23"/>
      <c r="LMF137" s="23"/>
      <c r="LMG137" s="23"/>
      <c r="LMH137" s="23"/>
      <c r="LMI137" s="23"/>
      <c r="LMJ137" s="23"/>
      <c r="LMK137" s="23"/>
      <c r="LML137" s="23"/>
      <c r="LMM137" s="23"/>
      <c r="LMN137" s="23"/>
      <c r="LMO137" s="23"/>
      <c r="LMP137" s="23"/>
      <c r="LMQ137" s="23"/>
      <c r="LMR137" s="23"/>
      <c r="LMS137" s="23"/>
      <c r="LMT137" s="23"/>
      <c r="LMU137" s="23"/>
      <c r="LMV137" s="23"/>
      <c r="LMW137" s="23"/>
      <c r="LMX137" s="23"/>
      <c r="LMY137" s="23"/>
      <c r="LMZ137" s="23"/>
      <c r="LNA137" s="23"/>
      <c r="LNB137" s="23"/>
      <c r="LNC137" s="23"/>
      <c r="LND137" s="23"/>
      <c r="LNE137" s="23"/>
      <c r="LNF137" s="23"/>
      <c r="LNG137" s="23"/>
      <c r="LNH137" s="23"/>
      <c r="LNI137" s="23"/>
      <c r="LNJ137" s="23"/>
      <c r="LNK137" s="23"/>
      <c r="LNL137" s="23"/>
      <c r="LNM137" s="23"/>
      <c r="LNN137" s="23"/>
      <c r="LNO137" s="23"/>
      <c r="LNP137" s="23"/>
      <c r="LNQ137" s="23"/>
      <c r="LNR137" s="23"/>
      <c r="LNS137" s="23"/>
      <c r="LNT137" s="23"/>
      <c r="LNU137" s="23"/>
      <c r="LNV137" s="23"/>
      <c r="LNW137" s="23"/>
      <c r="LNX137" s="23"/>
      <c r="LNY137" s="23"/>
      <c r="LNZ137" s="23"/>
      <c r="LOA137" s="23"/>
      <c r="LOB137" s="23"/>
      <c r="LOC137" s="23"/>
      <c r="LOD137" s="23"/>
      <c r="LOE137" s="23"/>
      <c r="LOF137" s="23"/>
      <c r="LOG137" s="23"/>
      <c r="LOH137" s="23"/>
      <c r="LOI137" s="23"/>
      <c r="LOJ137" s="23"/>
      <c r="LOK137" s="23"/>
      <c r="LOL137" s="23"/>
      <c r="LOM137" s="23"/>
      <c r="LON137" s="23"/>
      <c r="LOO137" s="23"/>
      <c r="LOP137" s="23"/>
      <c r="LOQ137" s="23"/>
      <c r="LOR137" s="23"/>
      <c r="LOS137" s="23"/>
      <c r="LOT137" s="23"/>
      <c r="LOU137" s="23"/>
      <c r="LOV137" s="23"/>
      <c r="LOW137" s="23"/>
      <c r="LOX137" s="23"/>
      <c r="LOY137" s="23"/>
      <c r="LOZ137" s="23"/>
      <c r="LPA137" s="23"/>
      <c r="LPB137" s="23"/>
      <c r="LPC137" s="23"/>
      <c r="LPD137" s="23"/>
      <c r="LPE137" s="23"/>
      <c r="LPF137" s="23"/>
      <c r="LPG137" s="23"/>
      <c r="LPH137" s="23"/>
      <c r="LPI137" s="23"/>
      <c r="LPJ137" s="23"/>
      <c r="LPK137" s="23"/>
      <c r="LPL137" s="23"/>
      <c r="LPM137" s="23"/>
      <c r="LPN137" s="23"/>
      <c r="LPO137" s="23"/>
      <c r="LPP137" s="23"/>
      <c r="LPQ137" s="23"/>
      <c r="LPR137" s="23"/>
      <c r="LPS137" s="23"/>
      <c r="LPT137" s="23"/>
      <c r="LPU137" s="23"/>
      <c r="LPV137" s="23"/>
      <c r="LPW137" s="23"/>
      <c r="LPX137" s="23"/>
      <c r="LPY137" s="23"/>
      <c r="LPZ137" s="23"/>
      <c r="LQA137" s="23"/>
      <c r="LQB137" s="23"/>
      <c r="LQC137" s="23"/>
      <c r="LQD137" s="23"/>
      <c r="LQE137" s="23"/>
      <c r="LQF137" s="23"/>
      <c r="LQG137" s="23"/>
      <c r="LQH137" s="23"/>
      <c r="LQI137" s="23"/>
      <c r="LQJ137" s="23"/>
      <c r="LQK137" s="23"/>
      <c r="LQL137" s="23"/>
      <c r="LQM137" s="23"/>
      <c r="LQN137" s="23"/>
      <c r="LQO137" s="23"/>
      <c r="LQP137" s="23"/>
      <c r="LQQ137" s="23"/>
      <c r="LQR137" s="23"/>
      <c r="LQS137" s="23"/>
      <c r="LQT137" s="23"/>
      <c r="LQU137" s="23"/>
      <c r="LQV137" s="23"/>
      <c r="LQW137" s="23"/>
      <c r="LQX137" s="23"/>
      <c r="LQY137" s="23"/>
      <c r="LQZ137" s="23"/>
      <c r="LRA137" s="23"/>
      <c r="LRB137" s="23"/>
      <c r="LRC137" s="23"/>
      <c r="LRD137" s="23"/>
      <c r="LRE137" s="23"/>
      <c r="LRF137" s="23"/>
      <c r="LRG137" s="23"/>
      <c r="LRH137" s="23"/>
      <c r="LRI137" s="23"/>
      <c r="LRJ137" s="23"/>
      <c r="LRK137" s="23"/>
      <c r="LRL137" s="23"/>
      <c r="LRM137" s="23"/>
      <c r="LRN137" s="23"/>
      <c r="LRO137" s="23"/>
      <c r="LRP137" s="23"/>
      <c r="LRQ137" s="23"/>
      <c r="LRR137" s="23"/>
      <c r="LRS137" s="23"/>
      <c r="LRT137" s="23"/>
      <c r="LRU137" s="23"/>
      <c r="LRV137" s="23"/>
      <c r="LRW137" s="23"/>
      <c r="LRX137" s="23"/>
      <c r="LRY137" s="23"/>
      <c r="LRZ137" s="23"/>
      <c r="LSA137" s="23"/>
      <c r="LSB137" s="23"/>
      <c r="LSC137" s="23"/>
      <c r="LSD137" s="23"/>
      <c r="LSE137" s="23"/>
      <c r="LSF137" s="23"/>
      <c r="LSG137" s="23"/>
      <c r="LSH137" s="23"/>
      <c r="LSI137" s="23"/>
      <c r="LSJ137" s="23"/>
      <c r="LSK137" s="23"/>
      <c r="LSL137" s="23"/>
      <c r="LSM137" s="23"/>
      <c r="LSN137" s="23"/>
      <c r="LSO137" s="23"/>
      <c r="LSP137" s="23"/>
      <c r="LSQ137" s="23"/>
      <c r="LSR137" s="23"/>
      <c r="LSS137" s="23"/>
      <c r="LST137" s="23"/>
      <c r="LSU137" s="23"/>
      <c r="LSV137" s="23"/>
      <c r="LSW137" s="23"/>
      <c r="LSX137" s="23"/>
      <c r="LSY137" s="23"/>
      <c r="LSZ137" s="23"/>
      <c r="LTA137" s="23"/>
      <c r="LTB137" s="23"/>
      <c r="LTC137" s="23"/>
      <c r="LTD137" s="23"/>
      <c r="LTE137" s="23"/>
      <c r="LTF137" s="23"/>
      <c r="LTG137" s="23"/>
      <c r="LTH137" s="23"/>
      <c r="LTI137" s="23"/>
      <c r="LTJ137" s="23"/>
      <c r="LTK137" s="23"/>
      <c r="LTL137" s="23"/>
      <c r="LTM137" s="23"/>
      <c r="LTN137" s="23"/>
      <c r="LTO137" s="23"/>
      <c r="LTP137" s="23"/>
      <c r="LTQ137" s="23"/>
      <c r="LTR137" s="23"/>
      <c r="LTS137" s="23"/>
      <c r="LTT137" s="23"/>
      <c r="LTU137" s="23"/>
      <c r="LTV137" s="23"/>
      <c r="LTW137" s="23"/>
      <c r="LTX137" s="23"/>
      <c r="LTY137" s="23"/>
      <c r="LTZ137" s="23"/>
      <c r="LUA137" s="23"/>
      <c r="LUB137" s="23"/>
      <c r="LUC137" s="23"/>
      <c r="LUD137" s="23"/>
      <c r="LUE137" s="23"/>
      <c r="LUF137" s="23"/>
      <c r="LUG137" s="23"/>
      <c r="LUH137" s="23"/>
      <c r="LUI137" s="23"/>
      <c r="LUJ137" s="23"/>
      <c r="LUK137" s="23"/>
      <c r="LUL137" s="23"/>
      <c r="LUM137" s="23"/>
      <c r="LUN137" s="23"/>
      <c r="LUO137" s="23"/>
      <c r="LUP137" s="23"/>
      <c r="LUQ137" s="23"/>
      <c r="LUR137" s="23"/>
      <c r="LUS137" s="23"/>
      <c r="LUT137" s="23"/>
      <c r="LUU137" s="23"/>
      <c r="LUV137" s="23"/>
      <c r="LUW137" s="23"/>
      <c r="LUX137" s="23"/>
      <c r="LUY137" s="23"/>
      <c r="LUZ137" s="23"/>
      <c r="LVA137" s="23"/>
      <c r="LVB137" s="23"/>
      <c r="LVC137" s="23"/>
      <c r="LVD137" s="23"/>
      <c r="LVE137" s="23"/>
      <c r="LVF137" s="23"/>
      <c r="LVG137" s="23"/>
      <c r="LVH137" s="23"/>
      <c r="LVI137" s="23"/>
      <c r="LVJ137" s="23"/>
      <c r="LVK137" s="23"/>
      <c r="LVL137" s="23"/>
      <c r="LVM137" s="23"/>
      <c r="LVN137" s="23"/>
      <c r="LVO137" s="23"/>
      <c r="LVP137" s="23"/>
      <c r="LVQ137" s="23"/>
      <c r="LVR137" s="23"/>
      <c r="LVS137" s="23"/>
      <c r="LVT137" s="23"/>
      <c r="LVU137" s="23"/>
      <c r="LVV137" s="23"/>
      <c r="LVW137" s="23"/>
      <c r="LVX137" s="23"/>
      <c r="LVY137" s="23"/>
      <c r="LVZ137" s="23"/>
      <c r="LWA137" s="23"/>
      <c r="LWB137" s="23"/>
      <c r="LWC137" s="23"/>
      <c r="LWD137" s="23"/>
      <c r="LWE137" s="23"/>
      <c r="LWF137" s="23"/>
      <c r="LWG137" s="23"/>
      <c r="LWH137" s="23"/>
      <c r="LWI137" s="23"/>
      <c r="LWJ137" s="23"/>
      <c r="LWK137" s="23"/>
      <c r="LWL137" s="23"/>
      <c r="LWM137" s="23"/>
      <c r="LWN137" s="23"/>
      <c r="LWO137" s="23"/>
      <c r="LWP137" s="23"/>
      <c r="LWQ137" s="23"/>
      <c r="LWR137" s="23"/>
      <c r="LWS137" s="23"/>
      <c r="LWT137" s="23"/>
      <c r="LWU137" s="23"/>
      <c r="LWV137" s="23"/>
      <c r="LWW137" s="23"/>
      <c r="LWX137" s="23"/>
      <c r="LWY137" s="23"/>
      <c r="LWZ137" s="23"/>
      <c r="LXA137" s="23"/>
      <c r="LXB137" s="23"/>
      <c r="LXC137" s="23"/>
      <c r="LXD137" s="23"/>
      <c r="LXE137" s="23"/>
      <c r="LXF137" s="23"/>
      <c r="LXG137" s="23"/>
      <c r="LXH137" s="23"/>
      <c r="LXI137" s="23"/>
      <c r="LXJ137" s="23"/>
      <c r="LXK137" s="23"/>
      <c r="LXL137" s="23"/>
      <c r="LXM137" s="23"/>
      <c r="LXN137" s="23"/>
      <c r="LXO137" s="23"/>
      <c r="LXP137" s="23"/>
      <c r="LXQ137" s="23"/>
      <c r="LXR137" s="23"/>
      <c r="LXS137" s="23"/>
      <c r="LXT137" s="23"/>
      <c r="LXU137" s="23"/>
      <c r="LXV137" s="23"/>
      <c r="LXW137" s="23"/>
      <c r="LXX137" s="23"/>
      <c r="LXY137" s="23"/>
      <c r="LXZ137" s="23"/>
      <c r="LYA137" s="23"/>
      <c r="LYB137" s="23"/>
      <c r="LYC137" s="23"/>
      <c r="LYD137" s="23"/>
      <c r="LYE137" s="23"/>
      <c r="LYF137" s="23"/>
      <c r="LYG137" s="23"/>
      <c r="LYH137" s="23"/>
      <c r="LYI137" s="23"/>
      <c r="LYJ137" s="23"/>
      <c r="LYK137" s="23"/>
      <c r="LYL137" s="23"/>
      <c r="LYM137" s="23"/>
      <c r="LYN137" s="23"/>
      <c r="LYO137" s="23"/>
      <c r="LYP137" s="23"/>
      <c r="LYQ137" s="23"/>
      <c r="LYR137" s="23"/>
      <c r="LYS137" s="23"/>
      <c r="LYT137" s="23"/>
      <c r="LYU137" s="23"/>
      <c r="LYV137" s="23"/>
      <c r="LYW137" s="23"/>
      <c r="LYX137" s="23"/>
      <c r="LYY137" s="23"/>
      <c r="LYZ137" s="23"/>
      <c r="LZA137" s="23"/>
      <c r="LZB137" s="23"/>
      <c r="LZC137" s="23"/>
      <c r="LZD137" s="23"/>
      <c r="LZE137" s="23"/>
      <c r="LZF137" s="23"/>
      <c r="LZG137" s="23"/>
      <c r="LZH137" s="23"/>
      <c r="LZI137" s="23"/>
      <c r="LZJ137" s="23"/>
      <c r="LZK137" s="23"/>
      <c r="LZL137" s="23"/>
      <c r="LZM137" s="23"/>
      <c r="LZN137" s="23"/>
      <c r="LZO137" s="23"/>
      <c r="LZP137" s="23"/>
      <c r="LZQ137" s="23"/>
      <c r="LZR137" s="23"/>
      <c r="LZS137" s="23"/>
      <c r="LZT137" s="23"/>
      <c r="LZU137" s="23"/>
      <c r="LZV137" s="23"/>
      <c r="LZW137" s="23"/>
      <c r="LZX137" s="23"/>
      <c r="LZY137" s="23"/>
      <c r="LZZ137" s="23"/>
      <c r="MAA137" s="23"/>
      <c r="MAB137" s="23"/>
      <c r="MAC137" s="23"/>
      <c r="MAD137" s="23"/>
      <c r="MAE137" s="23"/>
      <c r="MAF137" s="23"/>
      <c r="MAG137" s="23"/>
      <c r="MAH137" s="23"/>
      <c r="MAI137" s="23"/>
      <c r="MAJ137" s="23"/>
      <c r="MAK137" s="23"/>
      <c r="MAL137" s="23"/>
      <c r="MAM137" s="23"/>
      <c r="MAN137" s="23"/>
      <c r="MAO137" s="23"/>
      <c r="MAP137" s="23"/>
      <c r="MAQ137" s="23"/>
      <c r="MAR137" s="23"/>
      <c r="MAS137" s="23"/>
      <c r="MAT137" s="23"/>
      <c r="MAU137" s="23"/>
      <c r="MAV137" s="23"/>
      <c r="MAW137" s="23"/>
      <c r="MAX137" s="23"/>
      <c r="MAY137" s="23"/>
      <c r="MAZ137" s="23"/>
      <c r="MBA137" s="23"/>
      <c r="MBB137" s="23"/>
      <c r="MBC137" s="23"/>
      <c r="MBD137" s="23"/>
      <c r="MBE137" s="23"/>
      <c r="MBF137" s="23"/>
      <c r="MBG137" s="23"/>
      <c r="MBH137" s="23"/>
      <c r="MBI137" s="23"/>
      <c r="MBJ137" s="23"/>
      <c r="MBK137" s="23"/>
      <c r="MBL137" s="23"/>
      <c r="MBM137" s="23"/>
      <c r="MBN137" s="23"/>
      <c r="MBO137" s="23"/>
      <c r="MBP137" s="23"/>
      <c r="MBQ137" s="23"/>
      <c r="MBR137" s="23"/>
      <c r="MBS137" s="23"/>
      <c r="MBT137" s="23"/>
      <c r="MBU137" s="23"/>
      <c r="MBV137" s="23"/>
      <c r="MBW137" s="23"/>
      <c r="MBX137" s="23"/>
      <c r="MBY137" s="23"/>
      <c r="MBZ137" s="23"/>
      <c r="MCA137" s="23"/>
      <c r="MCB137" s="23"/>
      <c r="MCC137" s="23"/>
      <c r="MCD137" s="23"/>
      <c r="MCE137" s="23"/>
      <c r="MCF137" s="23"/>
      <c r="MCG137" s="23"/>
      <c r="MCH137" s="23"/>
      <c r="MCI137" s="23"/>
      <c r="MCJ137" s="23"/>
      <c r="MCK137" s="23"/>
      <c r="MCL137" s="23"/>
      <c r="MCM137" s="23"/>
      <c r="MCN137" s="23"/>
      <c r="MCO137" s="23"/>
      <c r="MCP137" s="23"/>
      <c r="MCQ137" s="23"/>
      <c r="MCR137" s="23"/>
      <c r="MCS137" s="23"/>
      <c r="MCT137" s="23"/>
      <c r="MCU137" s="23"/>
      <c r="MCV137" s="23"/>
      <c r="MCW137" s="23"/>
      <c r="MCX137" s="23"/>
      <c r="MCY137" s="23"/>
      <c r="MCZ137" s="23"/>
      <c r="MDA137" s="23"/>
      <c r="MDB137" s="23"/>
      <c r="MDC137" s="23"/>
      <c r="MDD137" s="23"/>
      <c r="MDE137" s="23"/>
      <c r="MDF137" s="23"/>
      <c r="MDG137" s="23"/>
      <c r="MDH137" s="23"/>
      <c r="MDI137" s="23"/>
      <c r="MDJ137" s="23"/>
      <c r="MDK137" s="23"/>
      <c r="MDL137" s="23"/>
      <c r="MDM137" s="23"/>
      <c r="MDN137" s="23"/>
      <c r="MDO137" s="23"/>
      <c r="MDP137" s="23"/>
      <c r="MDQ137" s="23"/>
      <c r="MDR137" s="23"/>
      <c r="MDS137" s="23"/>
      <c r="MDT137" s="23"/>
      <c r="MDU137" s="23"/>
      <c r="MDV137" s="23"/>
      <c r="MDW137" s="23"/>
      <c r="MDX137" s="23"/>
      <c r="MDY137" s="23"/>
      <c r="MDZ137" s="23"/>
      <c r="MEA137" s="23"/>
      <c r="MEB137" s="23"/>
      <c r="MEC137" s="23"/>
      <c r="MED137" s="23"/>
      <c r="MEE137" s="23"/>
      <c r="MEF137" s="23"/>
      <c r="MEG137" s="23"/>
      <c r="MEH137" s="23"/>
      <c r="MEI137" s="23"/>
      <c r="MEJ137" s="23"/>
      <c r="MEK137" s="23"/>
      <c r="MEL137" s="23"/>
      <c r="MEM137" s="23"/>
      <c r="MEN137" s="23"/>
      <c r="MEO137" s="23"/>
      <c r="MEP137" s="23"/>
      <c r="MEQ137" s="23"/>
      <c r="MER137" s="23"/>
      <c r="MES137" s="23"/>
      <c r="MET137" s="23"/>
      <c r="MEU137" s="23"/>
      <c r="MEV137" s="23"/>
      <c r="MEW137" s="23"/>
      <c r="MEX137" s="23"/>
      <c r="MEY137" s="23"/>
      <c r="MEZ137" s="23"/>
      <c r="MFA137" s="23"/>
      <c r="MFB137" s="23"/>
      <c r="MFC137" s="23"/>
      <c r="MFD137" s="23"/>
      <c r="MFE137" s="23"/>
      <c r="MFF137" s="23"/>
      <c r="MFG137" s="23"/>
      <c r="MFH137" s="23"/>
      <c r="MFI137" s="23"/>
      <c r="MFJ137" s="23"/>
      <c r="MFK137" s="23"/>
      <c r="MFL137" s="23"/>
      <c r="MFM137" s="23"/>
      <c r="MFN137" s="23"/>
      <c r="MFO137" s="23"/>
      <c r="MFP137" s="23"/>
      <c r="MFQ137" s="23"/>
      <c r="MFR137" s="23"/>
      <c r="MFS137" s="23"/>
      <c r="MFT137" s="23"/>
      <c r="MFU137" s="23"/>
      <c r="MFV137" s="23"/>
      <c r="MFW137" s="23"/>
      <c r="MFX137" s="23"/>
      <c r="MFY137" s="23"/>
      <c r="MFZ137" s="23"/>
      <c r="MGA137" s="23"/>
      <c r="MGB137" s="23"/>
      <c r="MGC137" s="23"/>
      <c r="MGD137" s="23"/>
      <c r="MGE137" s="23"/>
      <c r="MGF137" s="23"/>
      <c r="MGG137" s="23"/>
      <c r="MGH137" s="23"/>
      <c r="MGI137" s="23"/>
      <c r="MGJ137" s="23"/>
      <c r="MGK137" s="23"/>
      <c r="MGL137" s="23"/>
      <c r="MGM137" s="23"/>
      <c r="MGN137" s="23"/>
      <c r="MGO137" s="23"/>
      <c r="MGP137" s="23"/>
      <c r="MGQ137" s="23"/>
      <c r="MGR137" s="23"/>
      <c r="MGS137" s="23"/>
      <c r="MGT137" s="23"/>
      <c r="MGU137" s="23"/>
      <c r="MGV137" s="23"/>
      <c r="MGW137" s="23"/>
      <c r="MGX137" s="23"/>
      <c r="MGY137" s="23"/>
      <c r="MGZ137" s="23"/>
      <c r="MHA137" s="23"/>
      <c r="MHB137" s="23"/>
      <c r="MHC137" s="23"/>
      <c r="MHD137" s="23"/>
      <c r="MHE137" s="23"/>
      <c r="MHF137" s="23"/>
      <c r="MHG137" s="23"/>
      <c r="MHH137" s="23"/>
      <c r="MHI137" s="23"/>
      <c r="MHJ137" s="23"/>
      <c r="MHK137" s="23"/>
      <c r="MHL137" s="23"/>
      <c r="MHM137" s="23"/>
      <c r="MHN137" s="23"/>
      <c r="MHO137" s="23"/>
      <c r="MHP137" s="23"/>
      <c r="MHQ137" s="23"/>
      <c r="MHR137" s="23"/>
      <c r="MHS137" s="23"/>
      <c r="MHT137" s="23"/>
      <c r="MHU137" s="23"/>
      <c r="MHV137" s="23"/>
      <c r="MHW137" s="23"/>
      <c r="MHX137" s="23"/>
      <c r="MHY137" s="23"/>
      <c r="MHZ137" s="23"/>
      <c r="MIA137" s="23"/>
      <c r="MIB137" s="23"/>
      <c r="MIC137" s="23"/>
      <c r="MID137" s="23"/>
      <c r="MIE137" s="23"/>
      <c r="MIF137" s="23"/>
      <c r="MIG137" s="23"/>
      <c r="MIH137" s="23"/>
      <c r="MII137" s="23"/>
      <c r="MIJ137" s="23"/>
      <c r="MIK137" s="23"/>
      <c r="MIL137" s="23"/>
      <c r="MIM137" s="23"/>
      <c r="MIN137" s="23"/>
      <c r="MIO137" s="23"/>
      <c r="MIP137" s="23"/>
      <c r="MIQ137" s="23"/>
      <c r="MIR137" s="23"/>
      <c r="MIS137" s="23"/>
      <c r="MIT137" s="23"/>
      <c r="MIU137" s="23"/>
      <c r="MIV137" s="23"/>
      <c r="MIW137" s="23"/>
      <c r="MIX137" s="23"/>
      <c r="MIY137" s="23"/>
      <c r="MIZ137" s="23"/>
      <c r="MJA137" s="23"/>
      <c r="MJB137" s="23"/>
      <c r="MJC137" s="23"/>
      <c r="MJD137" s="23"/>
      <c r="MJE137" s="23"/>
      <c r="MJF137" s="23"/>
      <c r="MJG137" s="23"/>
      <c r="MJH137" s="23"/>
      <c r="MJI137" s="23"/>
      <c r="MJJ137" s="23"/>
      <c r="MJK137" s="23"/>
      <c r="MJL137" s="23"/>
      <c r="MJM137" s="23"/>
      <c r="MJN137" s="23"/>
      <c r="MJO137" s="23"/>
      <c r="MJP137" s="23"/>
      <c r="MJQ137" s="23"/>
      <c r="MJR137" s="23"/>
      <c r="MJS137" s="23"/>
      <c r="MJT137" s="23"/>
      <c r="MJU137" s="23"/>
      <c r="MJV137" s="23"/>
      <c r="MJW137" s="23"/>
      <c r="MJX137" s="23"/>
      <c r="MJY137" s="23"/>
      <c r="MJZ137" s="23"/>
      <c r="MKA137" s="23"/>
      <c r="MKB137" s="23"/>
      <c r="MKC137" s="23"/>
      <c r="MKD137" s="23"/>
      <c r="MKE137" s="23"/>
      <c r="MKF137" s="23"/>
      <c r="MKG137" s="23"/>
      <c r="MKH137" s="23"/>
      <c r="MKI137" s="23"/>
      <c r="MKJ137" s="23"/>
      <c r="MKK137" s="23"/>
      <c r="MKL137" s="23"/>
      <c r="MKM137" s="23"/>
      <c r="MKN137" s="23"/>
      <c r="MKO137" s="23"/>
      <c r="MKP137" s="23"/>
      <c r="MKQ137" s="23"/>
      <c r="MKR137" s="23"/>
      <c r="MKS137" s="23"/>
      <c r="MKT137" s="23"/>
      <c r="MKU137" s="23"/>
      <c r="MKV137" s="23"/>
      <c r="MKW137" s="23"/>
      <c r="MKX137" s="23"/>
      <c r="MKY137" s="23"/>
      <c r="MKZ137" s="23"/>
      <c r="MLA137" s="23"/>
      <c r="MLB137" s="23"/>
      <c r="MLC137" s="23"/>
      <c r="MLD137" s="23"/>
      <c r="MLE137" s="23"/>
      <c r="MLF137" s="23"/>
      <c r="MLG137" s="23"/>
      <c r="MLH137" s="23"/>
      <c r="MLI137" s="23"/>
      <c r="MLJ137" s="23"/>
      <c r="MLK137" s="23"/>
      <c r="MLL137" s="23"/>
      <c r="MLM137" s="23"/>
      <c r="MLN137" s="23"/>
      <c r="MLO137" s="23"/>
      <c r="MLP137" s="23"/>
      <c r="MLQ137" s="23"/>
      <c r="MLR137" s="23"/>
      <c r="MLS137" s="23"/>
      <c r="MLT137" s="23"/>
      <c r="MLU137" s="23"/>
      <c r="MLV137" s="23"/>
      <c r="MLW137" s="23"/>
      <c r="MLX137" s="23"/>
      <c r="MLY137" s="23"/>
      <c r="MLZ137" s="23"/>
      <c r="MMA137" s="23"/>
      <c r="MMB137" s="23"/>
      <c r="MMC137" s="23"/>
      <c r="MMD137" s="23"/>
      <c r="MME137" s="23"/>
      <c r="MMF137" s="23"/>
      <c r="MMG137" s="23"/>
      <c r="MMH137" s="23"/>
      <c r="MMI137" s="23"/>
      <c r="MMJ137" s="23"/>
      <c r="MMK137" s="23"/>
      <c r="MML137" s="23"/>
      <c r="MMM137" s="23"/>
      <c r="MMN137" s="23"/>
      <c r="MMO137" s="23"/>
      <c r="MMP137" s="23"/>
      <c r="MMQ137" s="23"/>
      <c r="MMR137" s="23"/>
      <c r="MMS137" s="23"/>
      <c r="MMT137" s="23"/>
      <c r="MMU137" s="23"/>
      <c r="MMV137" s="23"/>
      <c r="MMW137" s="23"/>
      <c r="MMX137" s="23"/>
      <c r="MMY137" s="23"/>
      <c r="MMZ137" s="23"/>
      <c r="MNA137" s="23"/>
      <c r="MNB137" s="23"/>
      <c r="MNC137" s="23"/>
      <c r="MND137" s="23"/>
      <c r="MNE137" s="23"/>
      <c r="MNF137" s="23"/>
      <c r="MNG137" s="23"/>
      <c r="MNH137" s="23"/>
      <c r="MNI137" s="23"/>
      <c r="MNJ137" s="23"/>
      <c r="MNK137" s="23"/>
      <c r="MNL137" s="23"/>
      <c r="MNM137" s="23"/>
      <c r="MNN137" s="23"/>
      <c r="MNO137" s="23"/>
      <c r="MNP137" s="23"/>
      <c r="MNQ137" s="23"/>
      <c r="MNR137" s="23"/>
      <c r="MNS137" s="23"/>
      <c r="MNT137" s="23"/>
      <c r="MNU137" s="23"/>
      <c r="MNV137" s="23"/>
      <c r="MNW137" s="23"/>
      <c r="MNX137" s="23"/>
      <c r="MNY137" s="23"/>
      <c r="MNZ137" s="23"/>
      <c r="MOA137" s="23"/>
      <c r="MOB137" s="23"/>
      <c r="MOC137" s="23"/>
      <c r="MOD137" s="23"/>
      <c r="MOE137" s="23"/>
      <c r="MOF137" s="23"/>
      <c r="MOG137" s="23"/>
      <c r="MOH137" s="23"/>
      <c r="MOI137" s="23"/>
      <c r="MOJ137" s="23"/>
      <c r="MOK137" s="23"/>
      <c r="MOL137" s="23"/>
      <c r="MOM137" s="23"/>
      <c r="MON137" s="23"/>
      <c r="MOO137" s="23"/>
      <c r="MOP137" s="23"/>
      <c r="MOQ137" s="23"/>
      <c r="MOR137" s="23"/>
      <c r="MOS137" s="23"/>
      <c r="MOT137" s="23"/>
      <c r="MOU137" s="23"/>
      <c r="MOV137" s="23"/>
      <c r="MOW137" s="23"/>
      <c r="MOX137" s="23"/>
      <c r="MOY137" s="23"/>
      <c r="MOZ137" s="23"/>
      <c r="MPA137" s="23"/>
      <c r="MPB137" s="23"/>
      <c r="MPC137" s="23"/>
      <c r="MPD137" s="23"/>
      <c r="MPE137" s="23"/>
      <c r="MPF137" s="23"/>
      <c r="MPG137" s="23"/>
      <c r="MPH137" s="23"/>
      <c r="MPI137" s="23"/>
      <c r="MPJ137" s="23"/>
      <c r="MPK137" s="23"/>
      <c r="MPL137" s="23"/>
      <c r="MPM137" s="23"/>
      <c r="MPN137" s="23"/>
      <c r="MPO137" s="23"/>
      <c r="MPP137" s="23"/>
      <c r="MPQ137" s="23"/>
      <c r="MPR137" s="23"/>
      <c r="MPS137" s="23"/>
      <c r="MPT137" s="23"/>
      <c r="MPU137" s="23"/>
      <c r="MPV137" s="23"/>
      <c r="MPW137" s="23"/>
      <c r="MPX137" s="23"/>
      <c r="MPY137" s="23"/>
      <c r="MPZ137" s="23"/>
      <c r="MQA137" s="23"/>
      <c r="MQB137" s="23"/>
      <c r="MQC137" s="23"/>
      <c r="MQD137" s="23"/>
      <c r="MQE137" s="23"/>
      <c r="MQF137" s="23"/>
      <c r="MQG137" s="23"/>
      <c r="MQH137" s="23"/>
      <c r="MQI137" s="23"/>
      <c r="MQJ137" s="23"/>
      <c r="MQK137" s="23"/>
      <c r="MQL137" s="23"/>
      <c r="MQM137" s="23"/>
      <c r="MQN137" s="23"/>
      <c r="MQO137" s="23"/>
      <c r="MQP137" s="23"/>
      <c r="MQQ137" s="23"/>
      <c r="MQR137" s="23"/>
      <c r="MQS137" s="23"/>
      <c r="MQT137" s="23"/>
      <c r="MQU137" s="23"/>
      <c r="MQV137" s="23"/>
      <c r="MQW137" s="23"/>
      <c r="MQX137" s="23"/>
      <c r="MQY137" s="23"/>
      <c r="MQZ137" s="23"/>
      <c r="MRA137" s="23"/>
      <c r="MRB137" s="23"/>
      <c r="MRC137" s="23"/>
      <c r="MRD137" s="23"/>
      <c r="MRE137" s="23"/>
      <c r="MRF137" s="23"/>
      <c r="MRG137" s="23"/>
      <c r="MRH137" s="23"/>
      <c r="MRI137" s="23"/>
      <c r="MRJ137" s="23"/>
      <c r="MRK137" s="23"/>
      <c r="MRL137" s="23"/>
      <c r="MRM137" s="23"/>
      <c r="MRN137" s="23"/>
      <c r="MRO137" s="23"/>
      <c r="MRP137" s="23"/>
      <c r="MRQ137" s="23"/>
      <c r="MRR137" s="23"/>
      <c r="MRS137" s="23"/>
      <c r="MRT137" s="23"/>
      <c r="MRU137" s="23"/>
      <c r="MRV137" s="23"/>
      <c r="MRW137" s="23"/>
      <c r="MRX137" s="23"/>
      <c r="MRY137" s="23"/>
      <c r="MRZ137" s="23"/>
      <c r="MSA137" s="23"/>
      <c r="MSB137" s="23"/>
      <c r="MSC137" s="23"/>
      <c r="MSD137" s="23"/>
      <c r="MSE137" s="23"/>
      <c r="MSF137" s="23"/>
      <c r="MSG137" s="23"/>
      <c r="MSH137" s="23"/>
      <c r="MSI137" s="23"/>
      <c r="MSJ137" s="23"/>
      <c r="MSK137" s="23"/>
      <c r="MSL137" s="23"/>
      <c r="MSM137" s="23"/>
      <c r="MSN137" s="23"/>
      <c r="MSO137" s="23"/>
      <c r="MSP137" s="23"/>
      <c r="MSQ137" s="23"/>
      <c r="MSR137" s="23"/>
      <c r="MSS137" s="23"/>
      <c r="MST137" s="23"/>
      <c r="MSU137" s="23"/>
      <c r="MSV137" s="23"/>
      <c r="MSW137" s="23"/>
      <c r="MSX137" s="23"/>
      <c r="MSY137" s="23"/>
      <c r="MSZ137" s="23"/>
      <c r="MTA137" s="23"/>
      <c r="MTB137" s="23"/>
      <c r="MTC137" s="23"/>
      <c r="MTD137" s="23"/>
      <c r="MTE137" s="23"/>
      <c r="MTF137" s="23"/>
      <c r="MTG137" s="23"/>
      <c r="MTH137" s="23"/>
      <c r="MTI137" s="23"/>
      <c r="MTJ137" s="23"/>
      <c r="MTK137" s="23"/>
      <c r="MTL137" s="23"/>
      <c r="MTM137" s="23"/>
      <c r="MTN137" s="23"/>
      <c r="MTO137" s="23"/>
      <c r="MTP137" s="23"/>
      <c r="MTQ137" s="23"/>
      <c r="MTR137" s="23"/>
      <c r="MTS137" s="23"/>
      <c r="MTT137" s="23"/>
      <c r="MTU137" s="23"/>
      <c r="MTV137" s="23"/>
      <c r="MTW137" s="23"/>
      <c r="MTX137" s="23"/>
      <c r="MTY137" s="23"/>
      <c r="MTZ137" s="23"/>
      <c r="MUA137" s="23"/>
      <c r="MUB137" s="23"/>
      <c r="MUC137" s="23"/>
      <c r="MUD137" s="23"/>
      <c r="MUE137" s="23"/>
      <c r="MUF137" s="23"/>
      <c r="MUG137" s="23"/>
      <c r="MUH137" s="23"/>
      <c r="MUI137" s="23"/>
      <c r="MUJ137" s="23"/>
      <c r="MUK137" s="23"/>
      <c r="MUL137" s="23"/>
      <c r="MUM137" s="23"/>
      <c r="MUN137" s="23"/>
      <c r="MUO137" s="23"/>
      <c r="MUP137" s="23"/>
      <c r="MUQ137" s="23"/>
      <c r="MUR137" s="23"/>
      <c r="MUS137" s="23"/>
      <c r="MUT137" s="23"/>
      <c r="MUU137" s="23"/>
      <c r="MUV137" s="23"/>
      <c r="MUW137" s="23"/>
      <c r="MUX137" s="23"/>
      <c r="MUY137" s="23"/>
      <c r="MUZ137" s="23"/>
      <c r="MVA137" s="23"/>
      <c r="MVB137" s="23"/>
      <c r="MVC137" s="23"/>
      <c r="MVD137" s="23"/>
      <c r="MVE137" s="23"/>
      <c r="MVF137" s="23"/>
      <c r="MVG137" s="23"/>
      <c r="MVH137" s="23"/>
      <c r="MVI137" s="23"/>
      <c r="MVJ137" s="23"/>
      <c r="MVK137" s="23"/>
      <c r="MVL137" s="23"/>
      <c r="MVM137" s="23"/>
      <c r="MVN137" s="23"/>
      <c r="MVO137" s="23"/>
      <c r="MVP137" s="23"/>
      <c r="MVQ137" s="23"/>
      <c r="MVR137" s="23"/>
      <c r="MVS137" s="23"/>
      <c r="MVT137" s="23"/>
      <c r="MVU137" s="23"/>
      <c r="MVV137" s="23"/>
      <c r="MVW137" s="23"/>
      <c r="MVX137" s="23"/>
      <c r="MVY137" s="23"/>
      <c r="MVZ137" s="23"/>
      <c r="MWA137" s="23"/>
      <c r="MWB137" s="23"/>
      <c r="MWC137" s="23"/>
      <c r="MWD137" s="23"/>
      <c r="MWE137" s="23"/>
      <c r="MWF137" s="23"/>
      <c r="MWG137" s="23"/>
      <c r="MWH137" s="23"/>
      <c r="MWI137" s="23"/>
      <c r="MWJ137" s="23"/>
      <c r="MWK137" s="23"/>
      <c r="MWL137" s="23"/>
      <c r="MWM137" s="23"/>
      <c r="MWN137" s="23"/>
      <c r="MWO137" s="23"/>
      <c r="MWP137" s="23"/>
      <c r="MWQ137" s="23"/>
      <c r="MWR137" s="23"/>
      <c r="MWS137" s="23"/>
      <c r="MWT137" s="23"/>
      <c r="MWU137" s="23"/>
      <c r="MWV137" s="23"/>
      <c r="MWW137" s="23"/>
      <c r="MWX137" s="23"/>
      <c r="MWY137" s="23"/>
      <c r="MWZ137" s="23"/>
      <c r="MXA137" s="23"/>
      <c r="MXB137" s="23"/>
      <c r="MXC137" s="23"/>
      <c r="MXD137" s="23"/>
      <c r="MXE137" s="23"/>
      <c r="MXF137" s="23"/>
      <c r="MXG137" s="23"/>
      <c r="MXH137" s="23"/>
      <c r="MXI137" s="23"/>
      <c r="MXJ137" s="23"/>
      <c r="MXK137" s="23"/>
      <c r="MXL137" s="23"/>
      <c r="MXM137" s="23"/>
      <c r="MXN137" s="23"/>
      <c r="MXO137" s="23"/>
      <c r="MXP137" s="23"/>
      <c r="MXQ137" s="23"/>
      <c r="MXR137" s="23"/>
      <c r="MXS137" s="23"/>
      <c r="MXT137" s="23"/>
      <c r="MXU137" s="23"/>
      <c r="MXV137" s="23"/>
      <c r="MXW137" s="23"/>
      <c r="MXX137" s="23"/>
      <c r="MXY137" s="23"/>
      <c r="MXZ137" s="23"/>
      <c r="MYA137" s="23"/>
      <c r="MYB137" s="23"/>
      <c r="MYC137" s="23"/>
      <c r="MYD137" s="23"/>
      <c r="MYE137" s="23"/>
      <c r="MYF137" s="23"/>
      <c r="MYG137" s="23"/>
      <c r="MYH137" s="23"/>
      <c r="MYI137" s="23"/>
      <c r="MYJ137" s="23"/>
      <c r="MYK137" s="23"/>
      <c r="MYL137" s="23"/>
      <c r="MYM137" s="23"/>
      <c r="MYN137" s="23"/>
      <c r="MYO137" s="23"/>
      <c r="MYP137" s="23"/>
      <c r="MYQ137" s="23"/>
      <c r="MYR137" s="23"/>
      <c r="MYS137" s="23"/>
      <c r="MYT137" s="23"/>
      <c r="MYU137" s="23"/>
      <c r="MYV137" s="23"/>
      <c r="MYW137" s="23"/>
      <c r="MYX137" s="23"/>
      <c r="MYY137" s="23"/>
      <c r="MYZ137" s="23"/>
      <c r="MZA137" s="23"/>
      <c r="MZB137" s="23"/>
      <c r="MZC137" s="23"/>
      <c r="MZD137" s="23"/>
      <c r="MZE137" s="23"/>
      <c r="MZF137" s="23"/>
      <c r="MZG137" s="23"/>
      <c r="MZH137" s="23"/>
      <c r="MZI137" s="23"/>
      <c r="MZJ137" s="23"/>
      <c r="MZK137" s="23"/>
      <c r="MZL137" s="23"/>
      <c r="MZM137" s="23"/>
      <c r="MZN137" s="23"/>
      <c r="MZO137" s="23"/>
      <c r="MZP137" s="23"/>
      <c r="MZQ137" s="23"/>
      <c r="MZR137" s="23"/>
      <c r="MZS137" s="23"/>
      <c r="MZT137" s="23"/>
      <c r="MZU137" s="23"/>
      <c r="MZV137" s="23"/>
      <c r="MZW137" s="23"/>
      <c r="MZX137" s="23"/>
      <c r="MZY137" s="23"/>
      <c r="MZZ137" s="23"/>
      <c r="NAA137" s="23"/>
      <c r="NAB137" s="23"/>
      <c r="NAC137" s="23"/>
      <c r="NAD137" s="23"/>
      <c r="NAE137" s="23"/>
      <c r="NAF137" s="23"/>
      <c r="NAG137" s="23"/>
      <c r="NAH137" s="23"/>
      <c r="NAI137" s="23"/>
      <c r="NAJ137" s="23"/>
      <c r="NAK137" s="23"/>
      <c r="NAL137" s="23"/>
      <c r="NAM137" s="23"/>
      <c r="NAN137" s="23"/>
      <c r="NAO137" s="23"/>
      <c r="NAP137" s="23"/>
      <c r="NAQ137" s="23"/>
      <c r="NAR137" s="23"/>
      <c r="NAS137" s="23"/>
      <c r="NAT137" s="23"/>
      <c r="NAU137" s="23"/>
      <c r="NAV137" s="23"/>
      <c r="NAW137" s="23"/>
      <c r="NAX137" s="23"/>
      <c r="NAY137" s="23"/>
      <c r="NAZ137" s="23"/>
      <c r="NBA137" s="23"/>
      <c r="NBB137" s="23"/>
      <c r="NBC137" s="23"/>
      <c r="NBD137" s="23"/>
      <c r="NBE137" s="23"/>
      <c r="NBF137" s="23"/>
      <c r="NBG137" s="23"/>
      <c r="NBH137" s="23"/>
      <c r="NBI137" s="23"/>
      <c r="NBJ137" s="23"/>
      <c r="NBK137" s="23"/>
      <c r="NBL137" s="23"/>
      <c r="NBM137" s="23"/>
      <c r="NBN137" s="23"/>
      <c r="NBO137" s="23"/>
      <c r="NBP137" s="23"/>
      <c r="NBQ137" s="23"/>
      <c r="NBR137" s="23"/>
      <c r="NBS137" s="23"/>
      <c r="NBT137" s="23"/>
      <c r="NBU137" s="23"/>
      <c r="NBV137" s="23"/>
      <c r="NBW137" s="23"/>
      <c r="NBX137" s="23"/>
      <c r="NBY137" s="23"/>
      <c r="NBZ137" s="23"/>
      <c r="NCA137" s="23"/>
      <c r="NCB137" s="23"/>
      <c r="NCC137" s="23"/>
      <c r="NCD137" s="23"/>
      <c r="NCE137" s="23"/>
      <c r="NCF137" s="23"/>
      <c r="NCG137" s="23"/>
      <c r="NCH137" s="23"/>
      <c r="NCI137" s="23"/>
      <c r="NCJ137" s="23"/>
      <c r="NCK137" s="23"/>
      <c r="NCL137" s="23"/>
      <c r="NCM137" s="23"/>
      <c r="NCN137" s="23"/>
      <c r="NCO137" s="23"/>
      <c r="NCP137" s="23"/>
      <c r="NCQ137" s="23"/>
      <c r="NCR137" s="23"/>
      <c r="NCS137" s="23"/>
      <c r="NCT137" s="23"/>
      <c r="NCU137" s="23"/>
      <c r="NCV137" s="23"/>
      <c r="NCW137" s="23"/>
      <c r="NCX137" s="23"/>
      <c r="NCY137" s="23"/>
      <c r="NCZ137" s="23"/>
      <c r="NDA137" s="23"/>
      <c r="NDB137" s="23"/>
      <c r="NDC137" s="23"/>
      <c r="NDD137" s="23"/>
      <c r="NDE137" s="23"/>
      <c r="NDF137" s="23"/>
      <c r="NDG137" s="23"/>
      <c r="NDH137" s="23"/>
      <c r="NDI137" s="23"/>
      <c r="NDJ137" s="23"/>
      <c r="NDK137" s="23"/>
      <c r="NDL137" s="23"/>
      <c r="NDM137" s="23"/>
      <c r="NDN137" s="23"/>
      <c r="NDO137" s="23"/>
      <c r="NDP137" s="23"/>
      <c r="NDQ137" s="23"/>
      <c r="NDR137" s="23"/>
      <c r="NDS137" s="23"/>
      <c r="NDT137" s="23"/>
      <c r="NDU137" s="23"/>
      <c r="NDV137" s="23"/>
      <c r="NDW137" s="23"/>
      <c r="NDX137" s="23"/>
      <c r="NDY137" s="23"/>
      <c r="NDZ137" s="23"/>
      <c r="NEA137" s="23"/>
      <c r="NEB137" s="23"/>
      <c r="NEC137" s="23"/>
      <c r="NED137" s="23"/>
      <c r="NEE137" s="23"/>
      <c r="NEF137" s="23"/>
      <c r="NEG137" s="23"/>
      <c r="NEH137" s="23"/>
      <c r="NEI137" s="23"/>
      <c r="NEJ137" s="23"/>
      <c r="NEK137" s="23"/>
      <c r="NEL137" s="23"/>
      <c r="NEM137" s="23"/>
      <c r="NEN137" s="23"/>
      <c r="NEO137" s="23"/>
      <c r="NEP137" s="23"/>
      <c r="NEQ137" s="23"/>
      <c r="NER137" s="23"/>
      <c r="NES137" s="23"/>
      <c r="NET137" s="23"/>
      <c r="NEU137" s="23"/>
      <c r="NEV137" s="23"/>
      <c r="NEW137" s="23"/>
      <c r="NEX137" s="23"/>
      <c r="NEY137" s="23"/>
      <c r="NEZ137" s="23"/>
      <c r="NFA137" s="23"/>
      <c r="NFB137" s="23"/>
      <c r="NFC137" s="23"/>
      <c r="NFD137" s="23"/>
      <c r="NFE137" s="23"/>
      <c r="NFF137" s="23"/>
      <c r="NFG137" s="23"/>
      <c r="NFH137" s="23"/>
      <c r="NFI137" s="23"/>
      <c r="NFJ137" s="23"/>
      <c r="NFK137" s="23"/>
      <c r="NFL137" s="23"/>
      <c r="NFM137" s="23"/>
      <c r="NFN137" s="23"/>
      <c r="NFO137" s="23"/>
      <c r="NFP137" s="23"/>
      <c r="NFQ137" s="23"/>
      <c r="NFR137" s="23"/>
      <c r="NFS137" s="23"/>
      <c r="NFT137" s="23"/>
      <c r="NFU137" s="23"/>
      <c r="NFV137" s="23"/>
      <c r="NFW137" s="23"/>
      <c r="NFX137" s="23"/>
      <c r="NFY137" s="23"/>
      <c r="NFZ137" s="23"/>
      <c r="NGA137" s="23"/>
      <c r="NGB137" s="23"/>
      <c r="NGC137" s="23"/>
      <c r="NGD137" s="23"/>
      <c r="NGE137" s="23"/>
      <c r="NGF137" s="23"/>
      <c r="NGG137" s="23"/>
      <c r="NGH137" s="23"/>
      <c r="NGI137" s="23"/>
      <c r="NGJ137" s="23"/>
      <c r="NGK137" s="23"/>
      <c r="NGL137" s="23"/>
      <c r="NGM137" s="23"/>
      <c r="NGN137" s="23"/>
      <c r="NGO137" s="23"/>
      <c r="NGP137" s="23"/>
      <c r="NGQ137" s="23"/>
      <c r="NGR137" s="23"/>
      <c r="NGS137" s="23"/>
      <c r="NGT137" s="23"/>
      <c r="NGU137" s="23"/>
      <c r="NGV137" s="23"/>
      <c r="NGW137" s="23"/>
      <c r="NGX137" s="23"/>
      <c r="NGY137" s="23"/>
      <c r="NGZ137" s="23"/>
      <c r="NHA137" s="23"/>
      <c r="NHB137" s="23"/>
      <c r="NHC137" s="23"/>
      <c r="NHD137" s="23"/>
      <c r="NHE137" s="23"/>
      <c r="NHF137" s="23"/>
      <c r="NHG137" s="23"/>
      <c r="NHH137" s="23"/>
      <c r="NHI137" s="23"/>
      <c r="NHJ137" s="23"/>
      <c r="NHK137" s="23"/>
      <c r="NHL137" s="23"/>
      <c r="NHM137" s="23"/>
      <c r="NHN137" s="23"/>
      <c r="NHO137" s="23"/>
      <c r="NHP137" s="23"/>
      <c r="NHQ137" s="23"/>
      <c r="NHR137" s="23"/>
      <c r="NHS137" s="23"/>
      <c r="NHT137" s="23"/>
      <c r="NHU137" s="23"/>
      <c r="NHV137" s="23"/>
      <c r="NHW137" s="23"/>
      <c r="NHX137" s="23"/>
      <c r="NHY137" s="23"/>
      <c r="NHZ137" s="23"/>
      <c r="NIA137" s="23"/>
      <c r="NIB137" s="23"/>
      <c r="NIC137" s="23"/>
      <c r="NID137" s="23"/>
      <c r="NIE137" s="23"/>
      <c r="NIF137" s="23"/>
      <c r="NIG137" s="23"/>
      <c r="NIH137" s="23"/>
      <c r="NII137" s="23"/>
      <c r="NIJ137" s="23"/>
      <c r="NIK137" s="23"/>
      <c r="NIL137" s="23"/>
      <c r="NIM137" s="23"/>
      <c r="NIN137" s="23"/>
      <c r="NIO137" s="23"/>
      <c r="NIP137" s="23"/>
      <c r="NIQ137" s="23"/>
      <c r="NIR137" s="23"/>
      <c r="NIS137" s="23"/>
      <c r="NIT137" s="23"/>
      <c r="NIU137" s="23"/>
      <c r="NIV137" s="23"/>
      <c r="NIW137" s="23"/>
      <c r="NIX137" s="23"/>
      <c r="NIY137" s="23"/>
      <c r="NIZ137" s="23"/>
      <c r="NJA137" s="23"/>
      <c r="NJB137" s="23"/>
      <c r="NJC137" s="23"/>
      <c r="NJD137" s="23"/>
      <c r="NJE137" s="23"/>
      <c r="NJF137" s="23"/>
      <c r="NJG137" s="23"/>
      <c r="NJH137" s="23"/>
      <c r="NJI137" s="23"/>
      <c r="NJJ137" s="23"/>
      <c r="NJK137" s="23"/>
      <c r="NJL137" s="23"/>
      <c r="NJM137" s="23"/>
      <c r="NJN137" s="23"/>
      <c r="NJO137" s="23"/>
      <c r="NJP137" s="23"/>
      <c r="NJQ137" s="23"/>
      <c r="NJR137" s="23"/>
      <c r="NJS137" s="23"/>
      <c r="NJT137" s="23"/>
      <c r="NJU137" s="23"/>
      <c r="NJV137" s="23"/>
      <c r="NJW137" s="23"/>
      <c r="NJX137" s="23"/>
      <c r="NJY137" s="23"/>
      <c r="NJZ137" s="23"/>
      <c r="NKA137" s="23"/>
      <c r="NKB137" s="23"/>
      <c r="NKC137" s="23"/>
      <c r="NKD137" s="23"/>
      <c r="NKE137" s="23"/>
      <c r="NKF137" s="23"/>
      <c r="NKG137" s="23"/>
      <c r="NKH137" s="23"/>
      <c r="NKI137" s="23"/>
      <c r="NKJ137" s="23"/>
      <c r="NKK137" s="23"/>
      <c r="NKL137" s="23"/>
      <c r="NKM137" s="23"/>
      <c r="NKN137" s="23"/>
      <c r="NKO137" s="23"/>
      <c r="NKP137" s="23"/>
      <c r="NKQ137" s="23"/>
      <c r="NKR137" s="23"/>
      <c r="NKS137" s="23"/>
      <c r="NKT137" s="23"/>
      <c r="NKU137" s="23"/>
      <c r="NKV137" s="23"/>
      <c r="NKW137" s="23"/>
      <c r="NKX137" s="23"/>
      <c r="NKY137" s="23"/>
      <c r="NKZ137" s="23"/>
      <c r="NLA137" s="23"/>
      <c r="NLB137" s="23"/>
      <c r="NLC137" s="23"/>
      <c r="NLD137" s="23"/>
      <c r="NLE137" s="23"/>
      <c r="NLF137" s="23"/>
      <c r="NLG137" s="23"/>
      <c r="NLH137" s="23"/>
      <c r="NLI137" s="23"/>
      <c r="NLJ137" s="23"/>
      <c r="NLK137" s="23"/>
      <c r="NLL137" s="23"/>
      <c r="NLM137" s="23"/>
      <c r="NLN137" s="23"/>
      <c r="NLO137" s="23"/>
      <c r="NLP137" s="23"/>
      <c r="NLQ137" s="23"/>
      <c r="NLR137" s="23"/>
      <c r="NLS137" s="23"/>
      <c r="NLT137" s="23"/>
      <c r="NLU137" s="23"/>
      <c r="NLV137" s="23"/>
      <c r="NLW137" s="23"/>
      <c r="NLX137" s="23"/>
      <c r="NLY137" s="23"/>
      <c r="NLZ137" s="23"/>
      <c r="NMA137" s="23"/>
      <c r="NMB137" s="23"/>
      <c r="NMC137" s="23"/>
      <c r="NMD137" s="23"/>
      <c r="NME137" s="23"/>
      <c r="NMF137" s="23"/>
      <c r="NMG137" s="23"/>
      <c r="NMH137" s="23"/>
      <c r="NMI137" s="23"/>
      <c r="NMJ137" s="23"/>
      <c r="NMK137" s="23"/>
      <c r="NML137" s="23"/>
      <c r="NMM137" s="23"/>
      <c r="NMN137" s="23"/>
      <c r="NMO137" s="23"/>
      <c r="NMP137" s="23"/>
      <c r="NMQ137" s="23"/>
      <c r="NMR137" s="23"/>
      <c r="NMS137" s="23"/>
      <c r="NMT137" s="23"/>
      <c r="NMU137" s="23"/>
      <c r="NMV137" s="23"/>
      <c r="NMW137" s="23"/>
      <c r="NMX137" s="23"/>
      <c r="NMY137" s="23"/>
      <c r="NMZ137" s="23"/>
      <c r="NNA137" s="23"/>
      <c r="NNB137" s="23"/>
      <c r="NNC137" s="23"/>
      <c r="NND137" s="23"/>
      <c r="NNE137" s="23"/>
      <c r="NNF137" s="23"/>
      <c r="NNG137" s="23"/>
      <c r="NNH137" s="23"/>
      <c r="NNI137" s="23"/>
      <c r="NNJ137" s="23"/>
      <c r="NNK137" s="23"/>
      <c r="NNL137" s="23"/>
      <c r="NNM137" s="23"/>
      <c r="NNN137" s="23"/>
      <c r="NNO137" s="23"/>
      <c r="NNP137" s="23"/>
      <c r="NNQ137" s="23"/>
      <c r="NNR137" s="23"/>
      <c r="NNS137" s="23"/>
      <c r="NNT137" s="23"/>
      <c r="NNU137" s="23"/>
      <c r="NNV137" s="23"/>
      <c r="NNW137" s="23"/>
      <c r="NNX137" s="23"/>
      <c r="NNY137" s="23"/>
      <c r="NNZ137" s="23"/>
      <c r="NOA137" s="23"/>
      <c r="NOB137" s="23"/>
      <c r="NOC137" s="23"/>
      <c r="NOD137" s="23"/>
      <c r="NOE137" s="23"/>
      <c r="NOF137" s="23"/>
      <c r="NOG137" s="23"/>
      <c r="NOH137" s="23"/>
      <c r="NOI137" s="23"/>
      <c r="NOJ137" s="23"/>
      <c r="NOK137" s="23"/>
      <c r="NOL137" s="23"/>
      <c r="NOM137" s="23"/>
      <c r="NON137" s="23"/>
      <c r="NOO137" s="23"/>
      <c r="NOP137" s="23"/>
      <c r="NOQ137" s="23"/>
      <c r="NOR137" s="23"/>
      <c r="NOS137" s="23"/>
      <c r="NOT137" s="23"/>
      <c r="NOU137" s="23"/>
      <c r="NOV137" s="23"/>
      <c r="NOW137" s="23"/>
      <c r="NOX137" s="23"/>
      <c r="NOY137" s="23"/>
      <c r="NOZ137" s="23"/>
      <c r="NPA137" s="23"/>
      <c r="NPB137" s="23"/>
      <c r="NPC137" s="23"/>
      <c r="NPD137" s="23"/>
      <c r="NPE137" s="23"/>
      <c r="NPF137" s="23"/>
      <c r="NPG137" s="23"/>
      <c r="NPH137" s="23"/>
      <c r="NPI137" s="23"/>
      <c r="NPJ137" s="23"/>
      <c r="NPK137" s="23"/>
      <c r="NPL137" s="23"/>
      <c r="NPM137" s="23"/>
      <c r="NPN137" s="23"/>
      <c r="NPO137" s="23"/>
      <c r="NPP137" s="23"/>
      <c r="NPQ137" s="23"/>
      <c r="NPR137" s="23"/>
      <c r="NPS137" s="23"/>
      <c r="NPT137" s="23"/>
      <c r="NPU137" s="23"/>
      <c r="NPV137" s="23"/>
      <c r="NPW137" s="23"/>
      <c r="NPX137" s="23"/>
      <c r="NPY137" s="23"/>
      <c r="NPZ137" s="23"/>
      <c r="NQA137" s="23"/>
      <c r="NQB137" s="23"/>
      <c r="NQC137" s="23"/>
      <c r="NQD137" s="23"/>
      <c r="NQE137" s="23"/>
      <c r="NQF137" s="23"/>
      <c r="NQG137" s="23"/>
      <c r="NQH137" s="23"/>
      <c r="NQI137" s="23"/>
      <c r="NQJ137" s="23"/>
      <c r="NQK137" s="23"/>
      <c r="NQL137" s="23"/>
      <c r="NQM137" s="23"/>
      <c r="NQN137" s="23"/>
      <c r="NQO137" s="23"/>
      <c r="NQP137" s="23"/>
      <c r="NQQ137" s="23"/>
      <c r="NQR137" s="23"/>
      <c r="NQS137" s="23"/>
      <c r="NQT137" s="23"/>
      <c r="NQU137" s="23"/>
      <c r="NQV137" s="23"/>
      <c r="NQW137" s="23"/>
      <c r="NQX137" s="23"/>
      <c r="NQY137" s="23"/>
      <c r="NQZ137" s="23"/>
      <c r="NRA137" s="23"/>
      <c r="NRB137" s="23"/>
      <c r="NRC137" s="23"/>
      <c r="NRD137" s="23"/>
      <c r="NRE137" s="23"/>
      <c r="NRF137" s="23"/>
      <c r="NRG137" s="23"/>
      <c r="NRH137" s="23"/>
      <c r="NRI137" s="23"/>
      <c r="NRJ137" s="23"/>
      <c r="NRK137" s="23"/>
      <c r="NRL137" s="23"/>
      <c r="NRM137" s="23"/>
      <c r="NRN137" s="23"/>
      <c r="NRO137" s="23"/>
      <c r="NRP137" s="23"/>
      <c r="NRQ137" s="23"/>
      <c r="NRR137" s="23"/>
      <c r="NRS137" s="23"/>
      <c r="NRT137" s="23"/>
      <c r="NRU137" s="23"/>
      <c r="NRV137" s="23"/>
      <c r="NRW137" s="23"/>
      <c r="NRX137" s="23"/>
      <c r="NRY137" s="23"/>
      <c r="NRZ137" s="23"/>
      <c r="NSA137" s="23"/>
      <c r="NSB137" s="23"/>
      <c r="NSC137" s="23"/>
      <c r="NSD137" s="23"/>
      <c r="NSE137" s="23"/>
      <c r="NSF137" s="23"/>
      <c r="NSG137" s="23"/>
      <c r="NSH137" s="23"/>
      <c r="NSI137" s="23"/>
      <c r="NSJ137" s="23"/>
      <c r="NSK137" s="23"/>
      <c r="NSL137" s="23"/>
      <c r="NSM137" s="23"/>
      <c r="NSN137" s="23"/>
      <c r="NSO137" s="23"/>
      <c r="NSP137" s="23"/>
      <c r="NSQ137" s="23"/>
      <c r="NSR137" s="23"/>
      <c r="NSS137" s="23"/>
      <c r="NST137" s="23"/>
      <c r="NSU137" s="23"/>
      <c r="NSV137" s="23"/>
      <c r="NSW137" s="23"/>
      <c r="NSX137" s="23"/>
      <c r="NSY137" s="23"/>
      <c r="NSZ137" s="23"/>
      <c r="NTA137" s="23"/>
      <c r="NTB137" s="23"/>
      <c r="NTC137" s="23"/>
      <c r="NTD137" s="23"/>
      <c r="NTE137" s="23"/>
      <c r="NTF137" s="23"/>
      <c r="NTG137" s="23"/>
      <c r="NTH137" s="23"/>
      <c r="NTI137" s="23"/>
      <c r="NTJ137" s="23"/>
      <c r="NTK137" s="23"/>
      <c r="NTL137" s="23"/>
      <c r="NTM137" s="23"/>
      <c r="NTN137" s="23"/>
      <c r="NTO137" s="23"/>
      <c r="NTP137" s="23"/>
      <c r="NTQ137" s="23"/>
      <c r="NTR137" s="23"/>
      <c r="NTS137" s="23"/>
      <c r="NTT137" s="23"/>
      <c r="NTU137" s="23"/>
      <c r="NTV137" s="23"/>
      <c r="NTW137" s="23"/>
      <c r="NTX137" s="23"/>
      <c r="NTY137" s="23"/>
      <c r="NTZ137" s="23"/>
      <c r="NUA137" s="23"/>
      <c r="NUB137" s="23"/>
      <c r="NUC137" s="23"/>
      <c r="NUD137" s="23"/>
      <c r="NUE137" s="23"/>
      <c r="NUF137" s="23"/>
      <c r="NUG137" s="23"/>
      <c r="NUH137" s="23"/>
      <c r="NUI137" s="23"/>
      <c r="NUJ137" s="23"/>
      <c r="NUK137" s="23"/>
      <c r="NUL137" s="23"/>
      <c r="NUM137" s="23"/>
      <c r="NUN137" s="23"/>
      <c r="NUO137" s="23"/>
      <c r="NUP137" s="23"/>
      <c r="NUQ137" s="23"/>
      <c r="NUR137" s="23"/>
      <c r="NUS137" s="23"/>
      <c r="NUT137" s="23"/>
      <c r="NUU137" s="23"/>
      <c r="NUV137" s="23"/>
      <c r="NUW137" s="23"/>
      <c r="NUX137" s="23"/>
      <c r="NUY137" s="23"/>
      <c r="NUZ137" s="23"/>
      <c r="NVA137" s="23"/>
      <c r="NVB137" s="23"/>
      <c r="NVC137" s="23"/>
      <c r="NVD137" s="23"/>
      <c r="NVE137" s="23"/>
      <c r="NVF137" s="23"/>
      <c r="NVG137" s="23"/>
      <c r="NVH137" s="23"/>
      <c r="NVI137" s="23"/>
      <c r="NVJ137" s="23"/>
      <c r="NVK137" s="23"/>
      <c r="NVL137" s="23"/>
      <c r="NVM137" s="23"/>
      <c r="NVN137" s="23"/>
      <c r="NVO137" s="23"/>
      <c r="NVP137" s="23"/>
      <c r="NVQ137" s="23"/>
      <c r="NVR137" s="23"/>
      <c r="NVS137" s="23"/>
      <c r="NVT137" s="23"/>
      <c r="NVU137" s="23"/>
      <c r="NVV137" s="23"/>
      <c r="NVW137" s="23"/>
      <c r="NVX137" s="23"/>
      <c r="NVY137" s="23"/>
      <c r="NVZ137" s="23"/>
      <c r="NWA137" s="23"/>
      <c r="NWB137" s="23"/>
      <c r="NWC137" s="23"/>
      <c r="NWD137" s="23"/>
      <c r="NWE137" s="23"/>
      <c r="NWF137" s="23"/>
      <c r="NWG137" s="23"/>
      <c r="NWH137" s="23"/>
      <c r="NWI137" s="23"/>
      <c r="NWJ137" s="23"/>
      <c r="NWK137" s="23"/>
      <c r="NWL137" s="23"/>
      <c r="NWM137" s="23"/>
      <c r="NWN137" s="23"/>
      <c r="NWO137" s="23"/>
      <c r="NWP137" s="23"/>
      <c r="NWQ137" s="23"/>
      <c r="NWR137" s="23"/>
      <c r="NWS137" s="23"/>
      <c r="NWT137" s="23"/>
      <c r="NWU137" s="23"/>
      <c r="NWV137" s="23"/>
      <c r="NWW137" s="23"/>
      <c r="NWX137" s="23"/>
      <c r="NWY137" s="23"/>
      <c r="NWZ137" s="23"/>
      <c r="NXA137" s="23"/>
      <c r="NXB137" s="23"/>
      <c r="NXC137" s="23"/>
      <c r="NXD137" s="23"/>
      <c r="NXE137" s="23"/>
      <c r="NXF137" s="23"/>
      <c r="NXG137" s="23"/>
      <c r="NXH137" s="23"/>
      <c r="NXI137" s="23"/>
      <c r="NXJ137" s="23"/>
      <c r="NXK137" s="23"/>
      <c r="NXL137" s="23"/>
      <c r="NXM137" s="23"/>
      <c r="NXN137" s="23"/>
      <c r="NXO137" s="23"/>
      <c r="NXP137" s="23"/>
      <c r="NXQ137" s="23"/>
      <c r="NXR137" s="23"/>
      <c r="NXS137" s="23"/>
      <c r="NXT137" s="23"/>
      <c r="NXU137" s="23"/>
      <c r="NXV137" s="23"/>
      <c r="NXW137" s="23"/>
      <c r="NXX137" s="23"/>
      <c r="NXY137" s="23"/>
      <c r="NXZ137" s="23"/>
      <c r="NYA137" s="23"/>
      <c r="NYB137" s="23"/>
      <c r="NYC137" s="23"/>
      <c r="NYD137" s="23"/>
      <c r="NYE137" s="23"/>
      <c r="NYF137" s="23"/>
      <c r="NYG137" s="23"/>
      <c r="NYH137" s="23"/>
      <c r="NYI137" s="23"/>
      <c r="NYJ137" s="23"/>
      <c r="NYK137" s="23"/>
      <c r="NYL137" s="23"/>
      <c r="NYM137" s="23"/>
      <c r="NYN137" s="23"/>
      <c r="NYO137" s="23"/>
      <c r="NYP137" s="23"/>
      <c r="NYQ137" s="23"/>
      <c r="NYR137" s="23"/>
      <c r="NYS137" s="23"/>
      <c r="NYT137" s="23"/>
      <c r="NYU137" s="23"/>
      <c r="NYV137" s="23"/>
      <c r="NYW137" s="23"/>
      <c r="NYX137" s="23"/>
      <c r="NYY137" s="23"/>
      <c r="NYZ137" s="23"/>
      <c r="NZA137" s="23"/>
      <c r="NZB137" s="23"/>
      <c r="NZC137" s="23"/>
      <c r="NZD137" s="23"/>
      <c r="NZE137" s="23"/>
      <c r="NZF137" s="23"/>
      <c r="NZG137" s="23"/>
      <c r="NZH137" s="23"/>
      <c r="NZI137" s="23"/>
      <c r="NZJ137" s="23"/>
      <c r="NZK137" s="23"/>
      <c r="NZL137" s="23"/>
      <c r="NZM137" s="23"/>
      <c r="NZN137" s="23"/>
      <c r="NZO137" s="23"/>
      <c r="NZP137" s="23"/>
      <c r="NZQ137" s="23"/>
      <c r="NZR137" s="23"/>
      <c r="NZS137" s="23"/>
      <c r="NZT137" s="23"/>
      <c r="NZU137" s="23"/>
      <c r="NZV137" s="23"/>
      <c r="NZW137" s="23"/>
      <c r="NZX137" s="23"/>
      <c r="NZY137" s="23"/>
      <c r="NZZ137" s="23"/>
      <c r="OAA137" s="23"/>
      <c r="OAB137" s="23"/>
      <c r="OAC137" s="23"/>
      <c r="OAD137" s="23"/>
      <c r="OAE137" s="23"/>
      <c r="OAF137" s="23"/>
      <c r="OAG137" s="23"/>
      <c r="OAH137" s="23"/>
      <c r="OAI137" s="23"/>
      <c r="OAJ137" s="23"/>
      <c r="OAK137" s="23"/>
      <c r="OAL137" s="23"/>
      <c r="OAM137" s="23"/>
      <c r="OAN137" s="23"/>
      <c r="OAO137" s="23"/>
      <c r="OAP137" s="23"/>
      <c r="OAQ137" s="23"/>
      <c r="OAR137" s="23"/>
      <c r="OAS137" s="23"/>
      <c r="OAT137" s="23"/>
      <c r="OAU137" s="23"/>
      <c r="OAV137" s="23"/>
      <c r="OAW137" s="23"/>
      <c r="OAX137" s="23"/>
      <c r="OAY137" s="23"/>
      <c r="OAZ137" s="23"/>
      <c r="OBA137" s="23"/>
      <c r="OBB137" s="23"/>
      <c r="OBC137" s="23"/>
      <c r="OBD137" s="23"/>
      <c r="OBE137" s="23"/>
      <c r="OBF137" s="23"/>
      <c r="OBG137" s="23"/>
      <c r="OBH137" s="23"/>
      <c r="OBI137" s="23"/>
      <c r="OBJ137" s="23"/>
      <c r="OBK137" s="23"/>
      <c r="OBL137" s="23"/>
      <c r="OBM137" s="23"/>
      <c r="OBN137" s="23"/>
      <c r="OBO137" s="23"/>
      <c r="OBP137" s="23"/>
      <c r="OBQ137" s="23"/>
      <c r="OBR137" s="23"/>
      <c r="OBS137" s="23"/>
      <c r="OBT137" s="23"/>
      <c r="OBU137" s="23"/>
      <c r="OBV137" s="23"/>
      <c r="OBW137" s="23"/>
      <c r="OBX137" s="23"/>
      <c r="OBY137" s="23"/>
      <c r="OBZ137" s="23"/>
      <c r="OCA137" s="23"/>
      <c r="OCB137" s="23"/>
      <c r="OCC137" s="23"/>
      <c r="OCD137" s="23"/>
      <c r="OCE137" s="23"/>
      <c r="OCF137" s="23"/>
      <c r="OCG137" s="23"/>
      <c r="OCH137" s="23"/>
      <c r="OCI137" s="23"/>
      <c r="OCJ137" s="23"/>
      <c r="OCK137" s="23"/>
      <c r="OCL137" s="23"/>
      <c r="OCM137" s="23"/>
      <c r="OCN137" s="23"/>
      <c r="OCO137" s="23"/>
      <c r="OCP137" s="23"/>
      <c r="OCQ137" s="23"/>
      <c r="OCR137" s="23"/>
      <c r="OCS137" s="23"/>
      <c r="OCT137" s="23"/>
      <c r="OCU137" s="23"/>
      <c r="OCV137" s="23"/>
      <c r="OCW137" s="23"/>
      <c r="OCX137" s="23"/>
      <c r="OCY137" s="23"/>
      <c r="OCZ137" s="23"/>
      <c r="ODA137" s="23"/>
      <c r="ODB137" s="23"/>
      <c r="ODC137" s="23"/>
      <c r="ODD137" s="23"/>
      <c r="ODE137" s="23"/>
      <c r="ODF137" s="23"/>
      <c r="ODG137" s="23"/>
      <c r="ODH137" s="23"/>
      <c r="ODI137" s="23"/>
      <c r="ODJ137" s="23"/>
      <c r="ODK137" s="23"/>
      <c r="ODL137" s="23"/>
      <c r="ODM137" s="23"/>
      <c r="ODN137" s="23"/>
      <c r="ODO137" s="23"/>
      <c r="ODP137" s="23"/>
      <c r="ODQ137" s="23"/>
      <c r="ODR137" s="23"/>
      <c r="ODS137" s="23"/>
      <c r="ODT137" s="23"/>
      <c r="ODU137" s="23"/>
      <c r="ODV137" s="23"/>
      <c r="ODW137" s="23"/>
      <c r="ODX137" s="23"/>
      <c r="ODY137" s="23"/>
      <c r="ODZ137" s="23"/>
      <c r="OEA137" s="23"/>
      <c r="OEB137" s="23"/>
      <c r="OEC137" s="23"/>
      <c r="OED137" s="23"/>
      <c r="OEE137" s="23"/>
      <c r="OEF137" s="23"/>
      <c r="OEG137" s="23"/>
      <c r="OEH137" s="23"/>
      <c r="OEI137" s="23"/>
      <c r="OEJ137" s="23"/>
      <c r="OEK137" s="23"/>
      <c r="OEL137" s="23"/>
      <c r="OEM137" s="23"/>
      <c r="OEN137" s="23"/>
      <c r="OEO137" s="23"/>
      <c r="OEP137" s="23"/>
      <c r="OEQ137" s="23"/>
      <c r="OER137" s="23"/>
      <c r="OES137" s="23"/>
      <c r="OET137" s="23"/>
      <c r="OEU137" s="23"/>
      <c r="OEV137" s="23"/>
      <c r="OEW137" s="23"/>
      <c r="OEX137" s="23"/>
      <c r="OEY137" s="23"/>
      <c r="OEZ137" s="23"/>
      <c r="OFA137" s="23"/>
      <c r="OFB137" s="23"/>
      <c r="OFC137" s="23"/>
      <c r="OFD137" s="23"/>
      <c r="OFE137" s="23"/>
      <c r="OFF137" s="23"/>
      <c r="OFG137" s="23"/>
      <c r="OFH137" s="23"/>
      <c r="OFI137" s="23"/>
      <c r="OFJ137" s="23"/>
      <c r="OFK137" s="23"/>
      <c r="OFL137" s="23"/>
      <c r="OFM137" s="23"/>
      <c r="OFN137" s="23"/>
      <c r="OFO137" s="23"/>
      <c r="OFP137" s="23"/>
      <c r="OFQ137" s="23"/>
      <c r="OFR137" s="23"/>
      <c r="OFS137" s="23"/>
      <c r="OFT137" s="23"/>
      <c r="OFU137" s="23"/>
      <c r="OFV137" s="23"/>
      <c r="OFW137" s="23"/>
      <c r="OFX137" s="23"/>
      <c r="OFY137" s="23"/>
      <c r="OFZ137" s="23"/>
      <c r="OGA137" s="23"/>
      <c r="OGB137" s="23"/>
      <c r="OGC137" s="23"/>
      <c r="OGD137" s="23"/>
      <c r="OGE137" s="23"/>
      <c r="OGF137" s="23"/>
      <c r="OGG137" s="23"/>
      <c r="OGH137" s="23"/>
      <c r="OGI137" s="23"/>
      <c r="OGJ137" s="23"/>
      <c r="OGK137" s="23"/>
      <c r="OGL137" s="23"/>
      <c r="OGM137" s="23"/>
      <c r="OGN137" s="23"/>
      <c r="OGO137" s="23"/>
      <c r="OGP137" s="23"/>
      <c r="OGQ137" s="23"/>
      <c r="OGR137" s="23"/>
      <c r="OGS137" s="23"/>
      <c r="OGT137" s="23"/>
      <c r="OGU137" s="23"/>
      <c r="OGV137" s="23"/>
      <c r="OGW137" s="23"/>
      <c r="OGX137" s="23"/>
      <c r="OGY137" s="23"/>
      <c r="OGZ137" s="23"/>
      <c r="OHA137" s="23"/>
      <c r="OHB137" s="23"/>
      <c r="OHC137" s="23"/>
      <c r="OHD137" s="23"/>
      <c r="OHE137" s="23"/>
      <c r="OHF137" s="23"/>
      <c r="OHG137" s="23"/>
      <c r="OHH137" s="23"/>
      <c r="OHI137" s="23"/>
      <c r="OHJ137" s="23"/>
      <c r="OHK137" s="23"/>
      <c r="OHL137" s="23"/>
      <c r="OHM137" s="23"/>
      <c r="OHN137" s="23"/>
      <c r="OHO137" s="23"/>
      <c r="OHP137" s="23"/>
      <c r="OHQ137" s="23"/>
      <c r="OHR137" s="23"/>
      <c r="OHS137" s="23"/>
      <c r="OHT137" s="23"/>
      <c r="OHU137" s="23"/>
      <c r="OHV137" s="23"/>
      <c r="OHW137" s="23"/>
      <c r="OHX137" s="23"/>
      <c r="OHY137" s="23"/>
      <c r="OHZ137" s="23"/>
      <c r="OIA137" s="23"/>
      <c r="OIB137" s="23"/>
      <c r="OIC137" s="23"/>
      <c r="OID137" s="23"/>
      <c r="OIE137" s="23"/>
      <c r="OIF137" s="23"/>
      <c r="OIG137" s="23"/>
      <c r="OIH137" s="23"/>
      <c r="OII137" s="23"/>
      <c r="OIJ137" s="23"/>
      <c r="OIK137" s="23"/>
      <c r="OIL137" s="23"/>
      <c r="OIM137" s="23"/>
      <c r="OIN137" s="23"/>
      <c r="OIO137" s="23"/>
      <c r="OIP137" s="23"/>
      <c r="OIQ137" s="23"/>
      <c r="OIR137" s="23"/>
      <c r="OIS137" s="23"/>
      <c r="OIT137" s="23"/>
      <c r="OIU137" s="23"/>
      <c r="OIV137" s="23"/>
      <c r="OIW137" s="23"/>
      <c r="OIX137" s="23"/>
      <c r="OIY137" s="23"/>
      <c r="OIZ137" s="23"/>
      <c r="OJA137" s="23"/>
      <c r="OJB137" s="23"/>
      <c r="OJC137" s="23"/>
      <c r="OJD137" s="23"/>
      <c r="OJE137" s="23"/>
      <c r="OJF137" s="23"/>
      <c r="OJG137" s="23"/>
      <c r="OJH137" s="23"/>
      <c r="OJI137" s="23"/>
      <c r="OJJ137" s="23"/>
      <c r="OJK137" s="23"/>
      <c r="OJL137" s="23"/>
      <c r="OJM137" s="23"/>
      <c r="OJN137" s="23"/>
      <c r="OJO137" s="23"/>
      <c r="OJP137" s="23"/>
      <c r="OJQ137" s="23"/>
      <c r="OJR137" s="23"/>
      <c r="OJS137" s="23"/>
      <c r="OJT137" s="23"/>
      <c r="OJU137" s="23"/>
      <c r="OJV137" s="23"/>
      <c r="OJW137" s="23"/>
      <c r="OJX137" s="23"/>
      <c r="OJY137" s="23"/>
      <c r="OJZ137" s="23"/>
      <c r="OKA137" s="23"/>
      <c r="OKB137" s="23"/>
      <c r="OKC137" s="23"/>
      <c r="OKD137" s="23"/>
      <c r="OKE137" s="23"/>
      <c r="OKF137" s="23"/>
      <c r="OKG137" s="23"/>
      <c r="OKH137" s="23"/>
      <c r="OKI137" s="23"/>
      <c r="OKJ137" s="23"/>
      <c r="OKK137" s="23"/>
      <c r="OKL137" s="23"/>
      <c r="OKM137" s="23"/>
      <c r="OKN137" s="23"/>
      <c r="OKO137" s="23"/>
      <c r="OKP137" s="23"/>
      <c r="OKQ137" s="23"/>
      <c r="OKR137" s="23"/>
      <c r="OKS137" s="23"/>
      <c r="OKT137" s="23"/>
      <c r="OKU137" s="23"/>
      <c r="OKV137" s="23"/>
      <c r="OKW137" s="23"/>
      <c r="OKX137" s="23"/>
      <c r="OKY137" s="23"/>
      <c r="OKZ137" s="23"/>
      <c r="OLA137" s="23"/>
      <c r="OLB137" s="23"/>
      <c r="OLC137" s="23"/>
      <c r="OLD137" s="23"/>
      <c r="OLE137" s="23"/>
      <c r="OLF137" s="23"/>
      <c r="OLG137" s="23"/>
      <c r="OLH137" s="23"/>
      <c r="OLI137" s="23"/>
      <c r="OLJ137" s="23"/>
      <c r="OLK137" s="23"/>
      <c r="OLL137" s="23"/>
      <c r="OLM137" s="23"/>
      <c r="OLN137" s="23"/>
      <c r="OLO137" s="23"/>
      <c r="OLP137" s="23"/>
      <c r="OLQ137" s="23"/>
      <c r="OLR137" s="23"/>
      <c r="OLS137" s="23"/>
      <c r="OLT137" s="23"/>
      <c r="OLU137" s="23"/>
      <c r="OLV137" s="23"/>
      <c r="OLW137" s="23"/>
      <c r="OLX137" s="23"/>
      <c r="OLY137" s="23"/>
      <c r="OLZ137" s="23"/>
      <c r="OMA137" s="23"/>
      <c r="OMB137" s="23"/>
      <c r="OMC137" s="23"/>
      <c r="OMD137" s="23"/>
      <c r="OME137" s="23"/>
      <c r="OMF137" s="23"/>
      <c r="OMG137" s="23"/>
      <c r="OMH137" s="23"/>
      <c r="OMI137" s="23"/>
      <c r="OMJ137" s="23"/>
      <c r="OMK137" s="23"/>
      <c r="OML137" s="23"/>
      <c r="OMM137" s="23"/>
      <c r="OMN137" s="23"/>
      <c r="OMO137" s="23"/>
      <c r="OMP137" s="23"/>
      <c r="OMQ137" s="23"/>
      <c r="OMR137" s="23"/>
      <c r="OMS137" s="23"/>
      <c r="OMT137" s="23"/>
      <c r="OMU137" s="23"/>
      <c r="OMV137" s="23"/>
      <c r="OMW137" s="23"/>
      <c r="OMX137" s="23"/>
      <c r="OMY137" s="23"/>
      <c r="OMZ137" s="23"/>
      <c r="ONA137" s="23"/>
      <c r="ONB137" s="23"/>
      <c r="ONC137" s="23"/>
      <c r="OND137" s="23"/>
      <c r="ONE137" s="23"/>
      <c r="ONF137" s="23"/>
      <c r="ONG137" s="23"/>
      <c r="ONH137" s="23"/>
      <c r="ONI137" s="23"/>
      <c r="ONJ137" s="23"/>
      <c r="ONK137" s="23"/>
      <c r="ONL137" s="23"/>
      <c r="ONM137" s="23"/>
      <c r="ONN137" s="23"/>
      <c r="ONO137" s="23"/>
      <c r="ONP137" s="23"/>
      <c r="ONQ137" s="23"/>
      <c r="ONR137" s="23"/>
      <c r="ONS137" s="23"/>
      <c r="ONT137" s="23"/>
      <c r="ONU137" s="23"/>
      <c r="ONV137" s="23"/>
      <c r="ONW137" s="23"/>
      <c r="ONX137" s="23"/>
      <c r="ONY137" s="23"/>
      <c r="ONZ137" s="23"/>
      <c r="OOA137" s="23"/>
      <c r="OOB137" s="23"/>
      <c r="OOC137" s="23"/>
      <c r="OOD137" s="23"/>
      <c r="OOE137" s="23"/>
      <c r="OOF137" s="23"/>
      <c r="OOG137" s="23"/>
      <c r="OOH137" s="23"/>
      <c r="OOI137" s="23"/>
      <c r="OOJ137" s="23"/>
      <c r="OOK137" s="23"/>
      <c r="OOL137" s="23"/>
      <c r="OOM137" s="23"/>
      <c r="OON137" s="23"/>
      <c r="OOO137" s="23"/>
      <c r="OOP137" s="23"/>
      <c r="OOQ137" s="23"/>
      <c r="OOR137" s="23"/>
      <c r="OOS137" s="23"/>
      <c r="OOT137" s="23"/>
      <c r="OOU137" s="23"/>
      <c r="OOV137" s="23"/>
      <c r="OOW137" s="23"/>
      <c r="OOX137" s="23"/>
      <c r="OOY137" s="23"/>
      <c r="OOZ137" s="23"/>
      <c r="OPA137" s="23"/>
      <c r="OPB137" s="23"/>
      <c r="OPC137" s="23"/>
      <c r="OPD137" s="23"/>
      <c r="OPE137" s="23"/>
      <c r="OPF137" s="23"/>
      <c r="OPG137" s="23"/>
      <c r="OPH137" s="23"/>
      <c r="OPI137" s="23"/>
      <c r="OPJ137" s="23"/>
      <c r="OPK137" s="23"/>
      <c r="OPL137" s="23"/>
      <c r="OPM137" s="23"/>
      <c r="OPN137" s="23"/>
      <c r="OPO137" s="23"/>
      <c r="OPP137" s="23"/>
      <c r="OPQ137" s="23"/>
      <c r="OPR137" s="23"/>
      <c r="OPS137" s="23"/>
      <c r="OPT137" s="23"/>
      <c r="OPU137" s="23"/>
      <c r="OPV137" s="23"/>
      <c r="OPW137" s="23"/>
      <c r="OPX137" s="23"/>
      <c r="OPY137" s="23"/>
      <c r="OPZ137" s="23"/>
      <c r="OQA137" s="23"/>
      <c r="OQB137" s="23"/>
      <c r="OQC137" s="23"/>
      <c r="OQD137" s="23"/>
      <c r="OQE137" s="23"/>
      <c r="OQF137" s="23"/>
      <c r="OQG137" s="23"/>
      <c r="OQH137" s="23"/>
      <c r="OQI137" s="23"/>
      <c r="OQJ137" s="23"/>
      <c r="OQK137" s="23"/>
      <c r="OQL137" s="23"/>
      <c r="OQM137" s="23"/>
      <c r="OQN137" s="23"/>
      <c r="OQO137" s="23"/>
      <c r="OQP137" s="23"/>
      <c r="OQQ137" s="23"/>
      <c r="OQR137" s="23"/>
      <c r="OQS137" s="23"/>
      <c r="OQT137" s="23"/>
      <c r="OQU137" s="23"/>
      <c r="OQV137" s="23"/>
      <c r="OQW137" s="23"/>
      <c r="OQX137" s="23"/>
      <c r="OQY137" s="23"/>
      <c r="OQZ137" s="23"/>
      <c r="ORA137" s="23"/>
      <c r="ORB137" s="23"/>
      <c r="ORC137" s="23"/>
      <c r="ORD137" s="23"/>
      <c r="ORE137" s="23"/>
      <c r="ORF137" s="23"/>
      <c r="ORG137" s="23"/>
      <c r="ORH137" s="23"/>
      <c r="ORI137" s="23"/>
      <c r="ORJ137" s="23"/>
      <c r="ORK137" s="23"/>
      <c r="ORL137" s="23"/>
      <c r="ORM137" s="23"/>
      <c r="ORN137" s="23"/>
      <c r="ORO137" s="23"/>
      <c r="ORP137" s="23"/>
      <c r="ORQ137" s="23"/>
      <c r="ORR137" s="23"/>
      <c r="ORS137" s="23"/>
      <c r="ORT137" s="23"/>
      <c r="ORU137" s="23"/>
      <c r="ORV137" s="23"/>
      <c r="ORW137" s="23"/>
      <c r="ORX137" s="23"/>
      <c r="ORY137" s="23"/>
      <c r="ORZ137" s="23"/>
      <c r="OSA137" s="23"/>
      <c r="OSB137" s="23"/>
      <c r="OSC137" s="23"/>
      <c r="OSD137" s="23"/>
      <c r="OSE137" s="23"/>
      <c r="OSF137" s="23"/>
      <c r="OSG137" s="23"/>
      <c r="OSH137" s="23"/>
      <c r="OSI137" s="23"/>
      <c r="OSJ137" s="23"/>
      <c r="OSK137" s="23"/>
      <c r="OSL137" s="23"/>
      <c r="OSM137" s="23"/>
      <c r="OSN137" s="23"/>
      <c r="OSO137" s="23"/>
      <c r="OSP137" s="23"/>
      <c r="OSQ137" s="23"/>
      <c r="OSR137" s="23"/>
      <c r="OSS137" s="23"/>
      <c r="OST137" s="23"/>
      <c r="OSU137" s="23"/>
      <c r="OSV137" s="23"/>
      <c r="OSW137" s="23"/>
      <c r="OSX137" s="23"/>
      <c r="OSY137" s="23"/>
      <c r="OSZ137" s="23"/>
      <c r="OTA137" s="23"/>
      <c r="OTB137" s="23"/>
      <c r="OTC137" s="23"/>
      <c r="OTD137" s="23"/>
      <c r="OTE137" s="23"/>
      <c r="OTF137" s="23"/>
      <c r="OTG137" s="23"/>
      <c r="OTH137" s="23"/>
      <c r="OTI137" s="23"/>
      <c r="OTJ137" s="23"/>
      <c r="OTK137" s="23"/>
      <c r="OTL137" s="23"/>
      <c r="OTM137" s="23"/>
      <c r="OTN137" s="23"/>
      <c r="OTO137" s="23"/>
      <c r="OTP137" s="23"/>
      <c r="OTQ137" s="23"/>
      <c r="OTR137" s="23"/>
      <c r="OTS137" s="23"/>
      <c r="OTT137" s="23"/>
      <c r="OTU137" s="23"/>
      <c r="OTV137" s="23"/>
      <c r="OTW137" s="23"/>
      <c r="OTX137" s="23"/>
      <c r="OTY137" s="23"/>
      <c r="OTZ137" s="23"/>
      <c r="OUA137" s="23"/>
      <c r="OUB137" s="23"/>
      <c r="OUC137" s="23"/>
      <c r="OUD137" s="23"/>
      <c r="OUE137" s="23"/>
      <c r="OUF137" s="23"/>
      <c r="OUG137" s="23"/>
      <c r="OUH137" s="23"/>
      <c r="OUI137" s="23"/>
      <c r="OUJ137" s="23"/>
      <c r="OUK137" s="23"/>
      <c r="OUL137" s="23"/>
      <c r="OUM137" s="23"/>
      <c r="OUN137" s="23"/>
      <c r="OUO137" s="23"/>
      <c r="OUP137" s="23"/>
      <c r="OUQ137" s="23"/>
      <c r="OUR137" s="23"/>
      <c r="OUS137" s="23"/>
      <c r="OUT137" s="23"/>
      <c r="OUU137" s="23"/>
      <c r="OUV137" s="23"/>
      <c r="OUW137" s="23"/>
      <c r="OUX137" s="23"/>
      <c r="OUY137" s="23"/>
      <c r="OUZ137" s="23"/>
      <c r="OVA137" s="23"/>
      <c r="OVB137" s="23"/>
      <c r="OVC137" s="23"/>
      <c r="OVD137" s="23"/>
      <c r="OVE137" s="23"/>
      <c r="OVF137" s="23"/>
      <c r="OVG137" s="23"/>
      <c r="OVH137" s="23"/>
      <c r="OVI137" s="23"/>
      <c r="OVJ137" s="23"/>
      <c r="OVK137" s="23"/>
      <c r="OVL137" s="23"/>
      <c r="OVM137" s="23"/>
      <c r="OVN137" s="23"/>
      <c r="OVO137" s="23"/>
      <c r="OVP137" s="23"/>
      <c r="OVQ137" s="23"/>
      <c r="OVR137" s="23"/>
      <c r="OVS137" s="23"/>
      <c r="OVT137" s="23"/>
      <c r="OVU137" s="23"/>
      <c r="OVV137" s="23"/>
      <c r="OVW137" s="23"/>
      <c r="OVX137" s="23"/>
      <c r="OVY137" s="23"/>
      <c r="OVZ137" s="23"/>
      <c r="OWA137" s="23"/>
      <c r="OWB137" s="23"/>
      <c r="OWC137" s="23"/>
      <c r="OWD137" s="23"/>
      <c r="OWE137" s="23"/>
      <c r="OWF137" s="23"/>
      <c r="OWG137" s="23"/>
      <c r="OWH137" s="23"/>
      <c r="OWI137" s="23"/>
      <c r="OWJ137" s="23"/>
      <c r="OWK137" s="23"/>
      <c r="OWL137" s="23"/>
      <c r="OWM137" s="23"/>
      <c r="OWN137" s="23"/>
      <c r="OWO137" s="23"/>
      <c r="OWP137" s="23"/>
      <c r="OWQ137" s="23"/>
      <c r="OWR137" s="23"/>
      <c r="OWS137" s="23"/>
      <c r="OWT137" s="23"/>
      <c r="OWU137" s="23"/>
      <c r="OWV137" s="23"/>
      <c r="OWW137" s="23"/>
      <c r="OWX137" s="23"/>
      <c r="OWY137" s="23"/>
      <c r="OWZ137" s="23"/>
      <c r="OXA137" s="23"/>
      <c r="OXB137" s="23"/>
      <c r="OXC137" s="23"/>
      <c r="OXD137" s="23"/>
      <c r="OXE137" s="23"/>
      <c r="OXF137" s="23"/>
      <c r="OXG137" s="23"/>
      <c r="OXH137" s="23"/>
      <c r="OXI137" s="23"/>
      <c r="OXJ137" s="23"/>
      <c r="OXK137" s="23"/>
      <c r="OXL137" s="23"/>
      <c r="OXM137" s="23"/>
      <c r="OXN137" s="23"/>
      <c r="OXO137" s="23"/>
      <c r="OXP137" s="23"/>
      <c r="OXQ137" s="23"/>
      <c r="OXR137" s="23"/>
      <c r="OXS137" s="23"/>
      <c r="OXT137" s="23"/>
      <c r="OXU137" s="23"/>
      <c r="OXV137" s="23"/>
      <c r="OXW137" s="23"/>
      <c r="OXX137" s="23"/>
      <c r="OXY137" s="23"/>
      <c r="OXZ137" s="23"/>
      <c r="OYA137" s="23"/>
      <c r="OYB137" s="23"/>
      <c r="OYC137" s="23"/>
      <c r="OYD137" s="23"/>
      <c r="OYE137" s="23"/>
      <c r="OYF137" s="23"/>
      <c r="OYG137" s="23"/>
      <c r="OYH137" s="23"/>
      <c r="OYI137" s="23"/>
      <c r="OYJ137" s="23"/>
      <c r="OYK137" s="23"/>
      <c r="OYL137" s="23"/>
      <c r="OYM137" s="23"/>
      <c r="OYN137" s="23"/>
      <c r="OYO137" s="23"/>
      <c r="OYP137" s="23"/>
      <c r="OYQ137" s="23"/>
      <c r="OYR137" s="23"/>
      <c r="OYS137" s="23"/>
      <c r="OYT137" s="23"/>
      <c r="OYU137" s="23"/>
      <c r="OYV137" s="23"/>
      <c r="OYW137" s="23"/>
      <c r="OYX137" s="23"/>
      <c r="OYY137" s="23"/>
      <c r="OYZ137" s="23"/>
      <c r="OZA137" s="23"/>
      <c r="OZB137" s="23"/>
      <c r="OZC137" s="23"/>
      <c r="OZD137" s="23"/>
      <c r="OZE137" s="23"/>
      <c r="OZF137" s="23"/>
      <c r="OZG137" s="23"/>
      <c r="OZH137" s="23"/>
      <c r="OZI137" s="23"/>
      <c r="OZJ137" s="23"/>
      <c r="OZK137" s="23"/>
      <c r="OZL137" s="23"/>
      <c r="OZM137" s="23"/>
      <c r="OZN137" s="23"/>
      <c r="OZO137" s="23"/>
      <c r="OZP137" s="23"/>
      <c r="OZQ137" s="23"/>
      <c r="OZR137" s="23"/>
      <c r="OZS137" s="23"/>
      <c r="OZT137" s="23"/>
      <c r="OZU137" s="23"/>
      <c r="OZV137" s="23"/>
      <c r="OZW137" s="23"/>
      <c r="OZX137" s="23"/>
      <c r="OZY137" s="23"/>
      <c r="OZZ137" s="23"/>
      <c r="PAA137" s="23"/>
      <c r="PAB137" s="23"/>
      <c r="PAC137" s="23"/>
      <c r="PAD137" s="23"/>
      <c r="PAE137" s="23"/>
      <c r="PAF137" s="23"/>
      <c r="PAG137" s="23"/>
      <c r="PAH137" s="23"/>
      <c r="PAI137" s="23"/>
      <c r="PAJ137" s="23"/>
      <c r="PAK137" s="23"/>
      <c r="PAL137" s="23"/>
      <c r="PAM137" s="23"/>
      <c r="PAN137" s="23"/>
      <c r="PAO137" s="23"/>
      <c r="PAP137" s="23"/>
      <c r="PAQ137" s="23"/>
      <c r="PAR137" s="23"/>
      <c r="PAS137" s="23"/>
      <c r="PAT137" s="23"/>
      <c r="PAU137" s="23"/>
      <c r="PAV137" s="23"/>
      <c r="PAW137" s="23"/>
      <c r="PAX137" s="23"/>
      <c r="PAY137" s="23"/>
      <c r="PAZ137" s="23"/>
      <c r="PBA137" s="23"/>
      <c r="PBB137" s="23"/>
      <c r="PBC137" s="23"/>
      <c r="PBD137" s="23"/>
      <c r="PBE137" s="23"/>
      <c r="PBF137" s="23"/>
      <c r="PBG137" s="23"/>
      <c r="PBH137" s="23"/>
      <c r="PBI137" s="23"/>
      <c r="PBJ137" s="23"/>
      <c r="PBK137" s="23"/>
      <c r="PBL137" s="23"/>
      <c r="PBM137" s="23"/>
      <c r="PBN137" s="23"/>
      <c r="PBO137" s="23"/>
      <c r="PBP137" s="23"/>
      <c r="PBQ137" s="23"/>
      <c r="PBR137" s="23"/>
      <c r="PBS137" s="23"/>
      <c r="PBT137" s="23"/>
      <c r="PBU137" s="23"/>
      <c r="PBV137" s="23"/>
      <c r="PBW137" s="23"/>
      <c r="PBX137" s="23"/>
      <c r="PBY137" s="23"/>
      <c r="PBZ137" s="23"/>
      <c r="PCA137" s="23"/>
      <c r="PCB137" s="23"/>
      <c r="PCC137" s="23"/>
      <c r="PCD137" s="23"/>
      <c r="PCE137" s="23"/>
      <c r="PCF137" s="23"/>
      <c r="PCG137" s="23"/>
      <c r="PCH137" s="23"/>
      <c r="PCI137" s="23"/>
      <c r="PCJ137" s="23"/>
      <c r="PCK137" s="23"/>
      <c r="PCL137" s="23"/>
      <c r="PCM137" s="23"/>
      <c r="PCN137" s="23"/>
      <c r="PCO137" s="23"/>
      <c r="PCP137" s="23"/>
      <c r="PCQ137" s="23"/>
      <c r="PCR137" s="23"/>
      <c r="PCS137" s="23"/>
      <c r="PCT137" s="23"/>
      <c r="PCU137" s="23"/>
      <c r="PCV137" s="23"/>
      <c r="PCW137" s="23"/>
      <c r="PCX137" s="23"/>
      <c r="PCY137" s="23"/>
      <c r="PCZ137" s="23"/>
      <c r="PDA137" s="23"/>
      <c r="PDB137" s="23"/>
      <c r="PDC137" s="23"/>
      <c r="PDD137" s="23"/>
      <c r="PDE137" s="23"/>
      <c r="PDF137" s="23"/>
      <c r="PDG137" s="23"/>
      <c r="PDH137" s="23"/>
      <c r="PDI137" s="23"/>
      <c r="PDJ137" s="23"/>
      <c r="PDK137" s="23"/>
      <c r="PDL137" s="23"/>
      <c r="PDM137" s="23"/>
      <c r="PDN137" s="23"/>
      <c r="PDO137" s="23"/>
      <c r="PDP137" s="23"/>
      <c r="PDQ137" s="23"/>
      <c r="PDR137" s="23"/>
      <c r="PDS137" s="23"/>
      <c r="PDT137" s="23"/>
      <c r="PDU137" s="23"/>
      <c r="PDV137" s="23"/>
      <c r="PDW137" s="23"/>
      <c r="PDX137" s="23"/>
      <c r="PDY137" s="23"/>
      <c r="PDZ137" s="23"/>
      <c r="PEA137" s="23"/>
      <c r="PEB137" s="23"/>
      <c r="PEC137" s="23"/>
      <c r="PED137" s="23"/>
      <c r="PEE137" s="23"/>
      <c r="PEF137" s="23"/>
      <c r="PEG137" s="23"/>
      <c r="PEH137" s="23"/>
      <c r="PEI137" s="23"/>
      <c r="PEJ137" s="23"/>
      <c r="PEK137" s="23"/>
      <c r="PEL137" s="23"/>
      <c r="PEM137" s="23"/>
      <c r="PEN137" s="23"/>
      <c r="PEO137" s="23"/>
      <c r="PEP137" s="23"/>
      <c r="PEQ137" s="23"/>
      <c r="PER137" s="23"/>
      <c r="PES137" s="23"/>
      <c r="PET137" s="23"/>
      <c r="PEU137" s="23"/>
      <c r="PEV137" s="23"/>
      <c r="PEW137" s="23"/>
      <c r="PEX137" s="23"/>
      <c r="PEY137" s="23"/>
      <c r="PEZ137" s="23"/>
      <c r="PFA137" s="23"/>
      <c r="PFB137" s="23"/>
      <c r="PFC137" s="23"/>
      <c r="PFD137" s="23"/>
      <c r="PFE137" s="23"/>
      <c r="PFF137" s="23"/>
      <c r="PFG137" s="23"/>
      <c r="PFH137" s="23"/>
      <c r="PFI137" s="23"/>
      <c r="PFJ137" s="23"/>
      <c r="PFK137" s="23"/>
      <c r="PFL137" s="23"/>
      <c r="PFM137" s="23"/>
      <c r="PFN137" s="23"/>
      <c r="PFO137" s="23"/>
      <c r="PFP137" s="23"/>
      <c r="PFQ137" s="23"/>
      <c r="PFR137" s="23"/>
      <c r="PFS137" s="23"/>
      <c r="PFT137" s="23"/>
      <c r="PFU137" s="23"/>
      <c r="PFV137" s="23"/>
      <c r="PFW137" s="23"/>
      <c r="PFX137" s="23"/>
      <c r="PFY137" s="23"/>
      <c r="PFZ137" s="23"/>
      <c r="PGA137" s="23"/>
      <c r="PGB137" s="23"/>
      <c r="PGC137" s="23"/>
      <c r="PGD137" s="23"/>
      <c r="PGE137" s="23"/>
      <c r="PGF137" s="23"/>
      <c r="PGG137" s="23"/>
      <c r="PGH137" s="23"/>
      <c r="PGI137" s="23"/>
      <c r="PGJ137" s="23"/>
      <c r="PGK137" s="23"/>
      <c r="PGL137" s="23"/>
      <c r="PGM137" s="23"/>
      <c r="PGN137" s="23"/>
      <c r="PGO137" s="23"/>
      <c r="PGP137" s="23"/>
      <c r="PGQ137" s="23"/>
      <c r="PGR137" s="23"/>
      <c r="PGS137" s="23"/>
      <c r="PGT137" s="23"/>
      <c r="PGU137" s="23"/>
      <c r="PGV137" s="23"/>
      <c r="PGW137" s="23"/>
      <c r="PGX137" s="23"/>
      <c r="PGY137" s="23"/>
      <c r="PGZ137" s="23"/>
      <c r="PHA137" s="23"/>
      <c r="PHB137" s="23"/>
      <c r="PHC137" s="23"/>
      <c r="PHD137" s="23"/>
      <c r="PHE137" s="23"/>
      <c r="PHF137" s="23"/>
      <c r="PHG137" s="23"/>
      <c r="PHH137" s="23"/>
      <c r="PHI137" s="23"/>
      <c r="PHJ137" s="23"/>
      <c r="PHK137" s="23"/>
      <c r="PHL137" s="23"/>
      <c r="PHM137" s="23"/>
      <c r="PHN137" s="23"/>
      <c r="PHO137" s="23"/>
      <c r="PHP137" s="23"/>
      <c r="PHQ137" s="23"/>
      <c r="PHR137" s="23"/>
      <c r="PHS137" s="23"/>
      <c r="PHT137" s="23"/>
      <c r="PHU137" s="23"/>
      <c r="PHV137" s="23"/>
      <c r="PHW137" s="23"/>
      <c r="PHX137" s="23"/>
      <c r="PHY137" s="23"/>
      <c r="PHZ137" s="23"/>
      <c r="PIA137" s="23"/>
      <c r="PIB137" s="23"/>
      <c r="PIC137" s="23"/>
      <c r="PID137" s="23"/>
      <c r="PIE137" s="23"/>
      <c r="PIF137" s="23"/>
      <c r="PIG137" s="23"/>
      <c r="PIH137" s="23"/>
      <c r="PII137" s="23"/>
      <c r="PIJ137" s="23"/>
      <c r="PIK137" s="23"/>
      <c r="PIL137" s="23"/>
      <c r="PIM137" s="23"/>
      <c r="PIN137" s="23"/>
      <c r="PIO137" s="23"/>
      <c r="PIP137" s="23"/>
      <c r="PIQ137" s="23"/>
      <c r="PIR137" s="23"/>
      <c r="PIS137" s="23"/>
      <c r="PIT137" s="23"/>
      <c r="PIU137" s="23"/>
      <c r="PIV137" s="23"/>
      <c r="PIW137" s="23"/>
      <c r="PIX137" s="23"/>
      <c r="PIY137" s="23"/>
      <c r="PIZ137" s="23"/>
      <c r="PJA137" s="23"/>
      <c r="PJB137" s="23"/>
      <c r="PJC137" s="23"/>
      <c r="PJD137" s="23"/>
      <c r="PJE137" s="23"/>
      <c r="PJF137" s="23"/>
      <c r="PJG137" s="23"/>
      <c r="PJH137" s="23"/>
      <c r="PJI137" s="23"/>
      <c r="PJJ137" s="23"/>
      <c r="PJK137" s="23"/>
      <c r="PJL137" s="23"/>
      <c r="PJM137" s="23"/>
      <c r="PJN137" s="23"/>
      <c r="PJO137" s="23"/>
      <c r="PJP137" s="23"/>
      <c r="PJQ137" s="23"/>
      <c r="PJR137" s="23"/>
      <c r="PJS137" s="23"/>
      <c r="PJT137" s="23"/>
      <c r="PJU137" s="23"/>
      <c r="PJV137" s="23"/>
      <c r="PJW137" s="23"/>
      <c r="PJX137" s="23"/>
      <c r="PJY137" s="23"/>
      <c r="PJZ137" s="23"/>
      <c r="PKA137" s="23"/>
      <c r="PKB137" s="23"/>
      <c r="PKC137" s="23"/>
      <c r="PKD137" s="23"/>
      <c r="PKE137" s="23"/>
      <c r="PKF137" s="23"/>
      <c r="PKG137" s="23"/>
      <c r="PKH137" s="23"/>
      <c r="PKI137" s="23"/>
      <c r="PKJ137" s="23"/>
      <c r="PKK137" s="23"/>
      <c r="PKL137" s="23"/>
      <c r="PKM137" s="23"/>
      <c r="PKN137" s="23"/>
      <c r="PKO137" s="23"/>
      <c r="PKP137" s="23"/>
      <c r="PKQ137" s="23"/>
      <c r="PKR137" s="23"/>
      <c r="PKS137" s="23"/>
      <c r="PKT137" s="23"/>
      <c r="PKU137" s="23"/>
      <c r="PKV137" s="23"/>
      <c r="PKW137" s="23"/>
      <c r="PKX137" s="23"/>
      <c r="PKY137" s="23"/>
      <c r="PKZ137" s="23"/>
      <c r="PLA137" s="23"/>
      <c r="PLB137" s="23"/>
      <c r="PLC137" s="23"/>
      <c r="PLD137" s="23"/>
      <c r="PLE137" s="23"/>
      <c r="PLF137" s="23"/>
      <c r="PLG137" s="23"/>
      <c r="PLH137" s="23"/>
      <c r="PLI137" s="23"/>
      <c r="PLJ137" s="23"/>
      <c r="PLK137" s="23"/>
      <c r="PLL137" s="23"/>
      <c r="PLM137" s="23"/>
      <c r="PLN137" s="23"/>
      <c r="PLO137" s="23"/>
      <c r="PLP137" s="23"/>
      <c r="PLQ137" s="23"/>
      <c r="PLR137" s="23"/>
      <c r="PLS137" s="23"/>
      <c r="PLT137" s="23"/>
      <c r="PLU137" s="23"/>
      <c r="PLV137" s="23"/>
      <c r="PLW137" s="23"/>
      <c r="PLX137" s="23"/>
      <c r="PLY137" s="23"/>
      <c r="PLZ137" s="23"/>
      <c r="PMA137" s="23"/>
      <c r="PMB137" s="23"/>
      <c r="PMC137" s="23"/>
      <c r="PMD137" s="23"/>
      <c r="PME137" s="23"/>
      <c r="PMF137" s="23"/>
      <c r="PMG137" s="23"/>
      <c r="PMH137" s="23"/>
      <c r="PMI137" s="23"/>
      <c r="PMJ137" s="23"/>
      <c r="PMK137" s="23"/>
      <c r="PML137" s="23"/>
      <c r="PMM137" s="23"/>
      <c r="PMN137" s="23"/>
      <c r="PMO137" s="23"/>
      <c r="PMP137" s="23"/>
      <c r="PMQ137" s="23"/>
      <c r="PMR137" s="23"/>
      <c r="PMS137" s="23"/>
      <c r="PMT137" s="23"/>
      <c r="PMU137" s="23"/>
      <c r="PMV137" s="23"/>
      <c r="PMW137" s="23"/>
      <c r="PMX137" s="23"/>
      <c r="PMY137" s="23"/>
      <c r="PMZ137" s="23"/>
      <c r="PNA137" s="23"/>
      <c r="PNB137" s="23"/>
      <c r="PNC137" s="23"/>
      <c r="PND137" s="23"/>
      <c r="PNE137" s="23"/>
      <c r="PNF137" s="23"/>
      <c r="PNG137" s="23"/>
      <c r="PNH137" s="23"/>
      <c r="PNI137" s="23"/>
      <c r="PNJ137" s="23"/>
      <c r="PNK137" s="23"/>
      <c r="PNL137" s="23"/>
      <c r="PNM137" s="23"/>
      <c r="PNN137" s="23"/>
      <c r="PNO137" s="23"/>
      <c r="PNP137" s="23"/>
      <c r="PNQ137" s="23"/>
      <c r="PNR137" s="23"/>
      <c r="PNS137" s="23"/>
      <c r="PNT137" s="23"/>
      <c r="PNU137" s="23"/>
      <c r="PNV137" s="23"/>
      <c r="PNW137" s="23"/>
      <c r="PNX137" s="23"/>
      <c r="PNY137" s="23"/>
      <c r="PNZ137" s="23"/>
      <c r="POA137" s="23"/>
      <c r="POB137" s="23"/>
      <c r="POC137" s="23"/>
      <c r="POD137" s="23"/>
      <c r="POE137" s="23"/>
      <c r="POF137" s="23"/>
      <c r="POG137" s="23"/>
      <c r="POH137" s="23"/>
      <c r="POI137" s="23"/>
      <c r="POJ137" s="23"/>
      <c r="POK137" s="23"/>
      <c r="POL137" s="23"/>
      <c r="POM137" s="23"/>
      <c r="PON137" s="23"/>
      <c r="POO137" s="23"/>
      <c r="POP137" s="23"/>
      <c r="POQ137" s="23"/>
      <c r="POR137" s="23"/>
      <c r="POS137" s="23"/>
      <c r="POT137" s="23"/>
      <c r="POU137" s="23"/>
      <c r="POV137" s="23"/>
      <c r="POW137" s="23"/>
      <c r="POX137" s="23"/>
      <c r="POY137" s="23"/>
      <c r="POZ137" s="23"/>
      <c r="PPA137" s="23"/>
      <c r="PPB137" s="23"/>
      <c r="PPC137" s="23"/>
      <c r="PPD137" s="23"/>
      <c r="PPE137" s="23"/>
      <c r="PPF137" s="23"/>
      <c r="PPG137" s="23"/>
      <c r="PPH137" s="23"/>
      <c r="PPI137" s="23"/>
      <c r="PPJ137" s="23"/>
      <c r="PPK137" s="23"/>
      <c r="PPL137" s="23"/>
      <c r="PPM137" s="23"/>
      <c r="PPN137" s="23"/>
      <c r="PPO137" s="23"/>
      <c r="PPP137" s="23"/>
      <c r="PPQ137" s="23"/>
      <c r="PPR137" s="23"/>
      <c r="PPS137" s="23"/>
      <c r="PPT137" s="23"/>
      <c r="PPU137" s="23"/>
      <c r="PPV137" s="23"/>
      <c r="PPW137" s="23"/>
      <c r="PPX137" s="23"/>
      <c r="PPY137" s="23"/>
      <c r="PPZ137" s="23"/>
      <c r="PQA137" s="23"/>
      <c r="PQB137" s="23"/>
      <c r="PQC137" s="23"/>
      <c r="PQD137" s="23"/>
      <c r="PQE137" s="23"/>
      <c r="PQF137" s="23"/>
      <c r="PQG137" s="23"/>
      <c r="PQH137" s="23"/>
      <c r="PQI137" s="23"/>
      <c r="PQJ137" s="23"/>
      <c r="PQK137" s="23"/>
      <c r="PQL137" s="23"/>
      <c r="PQM137" s="23"/>
      <c r="PQN137" s="23"/>
      <c r="PQO137" s="23"/>
      <c r="PQP137" s="23"/>
      <c r="PQQ137" s="23"/>
      <c r="PQR137" s="23"/>
      <c r="PQS137" s="23"/>
      <c r="PQT137" s="23"/>
      <c r="PQU137" s="23"/>
      <c r="PQV137" s="23"/>
      <c r="PQW137" s="23"/>
      <c r="PQX137" s="23"/>
      <c r="PQY137" s="23"/>
      <c r="PQZ137" s="23"/>
      <c r="PRA137" s="23"/>
      <c r="PRB137" s="23"/>
      <c r="PRC137" s="23"/>
      <c r="PRD137" s="23"/>
      <c r="PRE137" s="23"/>
      <c r="PRF137" s="23"/>
      <c r="PRG137" s="23"/>
      <c r="PRH137" s="23"/>
      <c r="PRI137" s="23"/>
      <c r="PRJ137" s="23"/>
      <c r="PRK137" s="23"/>
      <c r="PRL137" s="23"/>
      <c r="PRM137" s="23"/>
      <c r="PRN137" s="23"/>
      <c r="PRO137" s="23"/>
      <c r="PRP137" s="23"/>
      <c r="PRQ137" s="23"/>
      <c r="PRR137" s="23"/>
      <c r="PRS137" s="23"/>
      <c r="PRT137" s="23"/>
      <c r="PRU137" s="23"/>
      <c r="PRV137" s="23"/>
      <c r="PRW137" s="23"/>
      <c r="PRX137" s="23"/>
      <c r="PRY137" s="23"/>
      <c r="PRZ137" s="23"/>
      <c r="PSA137" s="23"/>
      <c r="PSB137" s="23"/>
      <c r="PSC137" s="23"/>
      <c r="PSD137" s="23"/>
      <c r="PSE137" s="23"/>
      <c r="PSF137" s="23"/>
      <c r="PSG137" s="23"/>
      <c r="PSH137" s="23"/>
      <c r="PSI137" s="23"/>
      <c r="PSJ137" s="23"/>
      <c r="PSK137" s="23"/>
      <c r="PSL137" s="23"/>
      <c r="PSM137" s="23"/>
      <c r="PSN137" s="23"/>
      <c r="PSO137" s="23"/>
      <c r="PSP137" s="23"/>
      <c r="PSQ137" s="23"/>
      <c r="PSR137" s="23"/>
      <c r="PSS137" s="23"/>
      <c r="PST137" s="23"/>
      <c r="PSU137" s="23"/>
      <c r="PSV137" s="23"/>
      <c r="PSW137" s="23"/>
      <c r="PSX137" s="23"/>
      <c r="PSY137" s="23"/>
      <c r="PSZ137" s="23"/>
      <c r="PTA137" s="23"/>
      <c r="PTB137" s="23"/>
      <c r="PTC137" s="23"/>
      <c r="PTD137" s="23"/>
      <c r="PTE137" s="23"/>
      <c r="PTF137" s="23"/>
      <c r="PTG137" s="23"/>
      <c r="PTH137" s="23"/>
      <c r="PTI137" s="23"/>
      <c r="PTJ137" s="23"/>
      <c r="PTK137" s="23"/>
      <c r="PTL137" s="23"/>
      <c r="PTM137" s="23"/>
      <c r="PTN137" s="23"/>
      <c r="PTO137" s="23"/>
      <c r="PTP137" s="23"/>
      <c r="PTQ137" s="23"/>
      <c r="PTR137" s="23"/>
      <c r="PTS137" s="23"/>
      <c r="PTT137" s="23"/>
      <c r="PTU137" s="23"/>
      <c r="PTV137" s="23"/>
      <c r="PTW137" s="23"/>
      <c r="PTX137" s="23"/>
      <c r="PTY137" s="23"/>
      <c r="PTZ137" s="23"/>
      <c r="PUA137" s="23"/>
      <c r="PUB137" s="23"/>
      <c r="PUC137" s="23"/>
      <c r="PUD137" s="23"/>
      <c r="PUE137" s="23"/>
      <c r="PUF137" s="23"/>
      <c r="PUG137" s="23"/>
      <c r="PUH137" s="23"/>
      <c r="PUI137" s="23"/>
      <c r="PUJ137" s="23"/>
      <c r="PUK137" s="23"/>
      <c r="PUL137" s="23"/>
      <c r="PUM137" s="23"/>
      <c r="PUN137" s="23"/>
      <c r="PUO137" s="23"/>
      <c r="PUP137" s="23"/>
      <c r="PUQ137" s="23"/>
      <c r="PUR137" s="23"/>
      <c r="PUS137" s="23"/>
      <c r="PUT137" s="23"/>
      <c r="PUU137" s="23"/>
      <c r="PUV137" s="23"/>
      <c r="PUW137" s="23"/>
      <c r="PUX137" s="23"/>
      <c r="PUY137" s="23"/>
      <c r="PUZ137" s="23"/>
      <c r="PVA137" s="23"/>
      <c r="PVB137" s="23"/>
      <c r="PVC137" s="23"/>
      <c r="PVD137" s="23"/>
      <c r="PVE137" s="23"/>
      <c r="PVF137" s="23"/>
      <c r="PVG137" s="23"/>
      <c r="PVH137" s="23"/>
      <c r="PVI137" s="23"/>
      <c r="PVJ137" s="23"/>
      <c r="PVK137" s="23"/>
      <c r="PVL137" s="23"/>
      <c r="PVM137" s="23"/>
      <c r="PVN137" s="23"/>
      <c r="PVO137" s="23"/>
      <c r="PVP137" s="23"/>
      <c r="PVQ137" s="23"/>
      <c r="PVR137" s="23"/>
      <c r="PVS137" s="23"/>
      <c r="PVT137" s="23"/>
      <c r="PVU137" s="23"/>
      <c r="PVV137" s="23"/>
      <c r="PVW137" s="23"/>
      <c r="PVX137" s="23"/>
      <c r="PVY137" s="23"/>
      <c r="PVZ137" s="23"/>
      <c r="PWA137" s="23"/>
      <c r="PWB137" s="23"/>
      <c r="PWC137" s="23"/>
      <c r="PWD137" s="23"/>
      <c r="PWE137" s="23"/>
      <c r="PWF137" s="23"/>
      <c r="PWG137" s="23"/>
      <c r="PWH137" s="23"/>
      <c r="PWI137" s="23"/>
      <c r="PWJ137" s="23"/>
      <c r="PWK137" s="23"/>
      <c r="PWL137" s="23"/>
      <c r="PWM137" s="23"/>
      <c r="PWN137" s="23"/>
      <c r="PWO137" s="23"/>
      <c r="PWP137" s="23"/>
      <c r="PWQ137" s="23"/>
      <c r="PWR137" s="23"/>
      <c r="PWS137" s="23"/>
      <c r="PWT137" s="23"/>
      <c r="PWU137" s="23"/>
      <c r="PWV137" s="23"/>
      <c r="PWW137" s="23"/>
      <c r="PWX137" s="23"/>
      <c r="PWY137" s="23"/>
      <c r="PWZ137" s="23"/>
      <c r="PXA137" s="23"/>
      <c r="PXB137" s="23"/>
      <c r="PXC137" s="23"/>
      <c r="PXD137" s="23"/>
      <c r="PXE137" s="23"/>
      <c r="PXF137" s="23"/>
      <c r="PXG137" s="23"/>
      <c r="PXH137" s="23"/>
      <c r="PXI137" s="23"/>
      <c r="PXJ137" s="23"/>
      <c r="PXK137" s="23"/>
      <c r="PXL137" s="23"/>
      <c r="PXM137" s="23"/>
      <c r="PXN137" s="23"/>
      <c r="PXO137" s="23"/>
      <c r="PXP137" s="23"/>
      <c r="PXQ137" s="23"/>
      <c r="PXR137" s="23"/>
      <c r="PXS137" s="23"/>
      <c r="PXT137" s="23"/>
      <c r="PXU137" s="23"/>
      <c r="PXV137" s="23"/>
      <c r="PXW137" s="23"/>
      <c r="PXX137" s="23"/>
      <c r="PXY137" s="23"/>
      <c r="PXZ137" s="23"/>
      <c r="PYA137" s="23"/>
      <c r="PYB137" s="23"/>
      <c r="PYC137" s="23"/>
      <c r="PYD137" s="23"/>
      <c r="PYE137" s="23"/>
      <c r="PYF137" s="23"/>
      <c r="PYG137" s="23"/>
      <c r="PYH137" s="23"/>
      <c r="PYI137" s="23"/>
      <c r="PYJ137" s="23"/>
      <c r="PYK137" s="23"/>
      <c r="PYL137" s="23"/>
      <c r="PYM137" s="23"/>
      <c r="PYN137" s="23"/>
      <c r="PYO137" s="23"/>
      <c r="PYP137" s="23"/>
      <c r="PYQ137" s="23"/>
      <c r="PYR137" s="23"/>
      <c r="PYS137" s="23"/>
      <c r="PYT137" s="23"/>
      <c r="PYU137" s="23"/>
      <c r="PYV137" s="23"/>
      <c r="PYW137" s="23"/>
      <c r="PYX137" s="23"/>
      <c r="PYY137" s="23"/>
      <c r="PYZ137" s="23"/>
      <c r="PZA137" s="23"/>
      <c r="PZB137" s="23"/>
      <c r="PZC137" s="23"/>
      <c r="PZD137" s="23"/>
      <c r="PZE137" s="23"/>
      <c r="PZF137" s="23"/>
      <c r="PZG137" s="23"/>
      <c r="PZH137" s="23"/>
      <c r="PZI137" s="23"/>
      <c r="PZJ137" s="23"/>
      <c r="PZK137" s="23"/>
      <c r="PZL137" s="23"/>
      <c r="PZM137" s="23"/>
      <c r="PZN137" s="23"/>
      <c r="PZO137" s="23"/>
      <c r="PZP137" s="23"/>
      <c r="PZQ137" s="23"/>
      <c r="PZR137" s="23"/>
      <c r="PZS137" s="23"/>
      <c r="PZT137" s="23"/>
      <c r="PZU137" s="23"/>
      <c r="PZV137" s="23"/>
      <c r="PZW137" s="23"/>
      <c r="PZX137" s="23"/>
      <c r="PZY137" s="23"/>
      <c r="PZZ137" s="23"/>
      <c r="QAA137" s="23"/>
      <c r="QAB137" s="23"/>
      <c r="QAC137" s="23"/>
      <c r="QAD137" s="23"/>
      <c r="QAE137" s="23"/>
      <c r="QAF137" s="23"/>
      <c r="QAG137" s="23"/>
      <c r="QAH137" s="23"/>
      <c r="QAI137" s="23"/>
      <c r="QAJ137" s="23"/>
      <c r="QAK137" s="23"/>
      <c r="QAL137" s="23"/>
      <c r="QAM137" s="23"/>
      <c r="QAN137" s="23"/>
      <c r="QAO137" s="23"/>
      <c r="QAP137" s="23"/>
      <c r="QAQ137" s="23"/>
      <c r="QAR137" s="23"/>
      <c r="QAS137" s="23"/>
      <c r="QAT137" s="23"/>
      <c r="QAU137" s="23"/>
      <c r="QAV137" s="23"/>
      <c r="QAW137" s="23"/>
      <c r="QAX137" s="23"/>
      <c r="QAY137" s="23"/>
      <c r="QAZ137" s="23"/>
      <c r="QBA137" s="23"/>
      <c r="QBB137" s="23"/>
      <c r="QBC137" s="23"/>
      <c r="QBD137" s="23"/>
      <c r="QBE137" s="23"/>
      <c r="QBF137" s="23"/>
      <c r="QBG137" s="23"/>
      <c r="QBH137" s="23"/>
      <c r="QBI137" s="23"/>
      <c r="QBJ137" s="23"/>
      <c r="QBK137" s="23"/>
      <c r="QBL137" s="23"/>
      <c r="QBM137" s="23"/>
      <c r="QBN137" s="23"/>
      <c r="QBO137" s="23"/>
      <c r="QBP137" s="23"/>
      <c r="QBQ137" s="23"/>
      <c r="QBR137" s="23"/>
      <c r="QBS137" s="23"/>
      <c r="QBT137" s="23"/>
      <c r="QBU137" s="23"/>
      <c r="QBV137" s="23"/>
      <c r="QBW137" s="23"/>
      <c r="QBX137" s="23"/>
      <c r="QBY137" s="23"/>
      <c r="QBZ137" s="23"/>
      <c r="QCA137" s="23"/>
      <c r="QCB137" s="23"/>
      <c r="QCC137" s="23"/>
      <c r="QCD137" s="23"/>
      <c r="QCE137" s="23"/>
      <c r="QCF137" s="23"/>
      <c r="QCG137" s="23"/>
      <c r="QCH137" s="23"/>
      <c r="QCI137" s="23"/>
      <c r="QCJ137" s="23"/>
      <c r="QCK137" s="23"/>
      <c r="QCL137" s="23"/>
      <c r="QCM137" s="23"/>
      <c r="QCN137" s="23"/>
      <c r="QCO137" s="23"/>
      <c r="QCP137" s="23"/>
      <c r="QCQ137" s="23"/>
      <c r="QCR137" s="23"/>
      <c r="QCS137" s="23"/>
      <c r="QCT137" s="23"/>
      <c r="QCU137" s="23"/>
      <c r="QCV137" s="23"/>
      <c r="QCW137" s="23"/>
      <c r="QCX137" s="23"/>
      <c r="QCY137" s="23"/>
      <c r="QCZ137" s="23"/>
      <c r="QDA137" s="23"/>
      <c r="QDB137" s="23"/>
      <c r="QDC137" s="23"/>
      <c r="QDD137" s="23"/>
      <c r="QDE137" s="23"/>
      <c r="QDF137" s="23"/>
      <c r="QDG137" s="23"/>
      <c r="QDH137" s="23"/>
      <c r="QDI137" s="23"/>
      <c r="QDJ137" s="23"/>
      <c r="QDK137" s="23"/>
      <c r="QDL137" s="23"/>
      <c r="QDM137" s="23"/>
      <c r="QDN137" s="23"/>
      <c r="QDO137" s="23"/>
      <c r="QDP137" s="23"/>
      <c r="QDQ137" s="23"/>
      <c r="QDR137" s="23"/>
      <c r="QDS137" s="23"/>
      <c r="QDT137" s="23"/>
      <c r="QDU137" s="23"/>
      <c r="QDV137" s="23"/>
      <c r="QDW137" s="23"/>
      <c r="QDX137" s="23"/>
      <c r="QDY137" s="23"/>
      <c r="QDZ137" s="23"/>
      <c r="QEA137" s="23"/>
      <c r="QEB137" s="23"/>
      <c r="QEC137" s="23"/>
      <c r="QED137" s="23"/>
      <c r="QEE137" s="23"/>
      <c r="QEF137" s="23"/>
      <c r="QEG137" s="23"/>
      <c r="QEH137" s="23"/>
      <c r="QEI137" s="23"/>
      <c r="QEJ137" s="23"/>
      <c r="QEK137" s="23"/>
      <c r="QEL137" s="23"/>
      <c r="QEM137" s="23"/>
      <c r="QEN137" s="23"/>
      <c r="QEO137" s="23"/>
      <c r="QEP137" s="23"/>
      <c r="QEQ137" s="23"/>
      <c r="QER137" s="23"/>
      <c r="QES137" s="23"/>
      <c r="QET137" s="23"/>
      <c r="QEU137" s="23"/>
      <c r="QEV137" s="23"/>
      <c r="QEW137" s="23"/>
      <c r="QEX137" s="23"/>
      <c r="QEY137" s="23"/>
      <c r="QEZ137" s="23"/>
      <c r="QFA137" s="23"/>
      <c r="QFB137" s="23"/>
      <c r="QFC137" s="23"/>
      <c r="QFD137" s="23"/>
      <c r="QFE137" s="23"/>
      <c r="QFF137" s="23"/>
      <c r="QFG137" s="23"/>
      <c r="QFH137" s="23"/>
      <c r="QFI137" s="23"/>
      <c r="QFJ137" s="23"/>
      <c r="QFK137" s="23"/>
      <c r="QFL137" s="23"/>
      <c r="QFM137" s="23"/>
      <c r="QFN137" s="23"/>
      <c r="QFO137" s="23"/>
      <c r="QFP137" s="23"/>
      <c r="QFQ137" s="23"/>
      <c r="QFR137" s="23"/>
      <c r="QFS137" s="23"/>
      <c r="QFT137" s="23"/>
      <c r="QFU137" s="23"/>
      <c r="QFV137" s="23"/>
      <c r="QFW137" s="23"/>
      <c r="QFX137" s="23"/>
      <c r="QFY137" s="23"/>
      <c r="QFZ137" s="23"/>
      <c r="QGA137" s="23"/>
      <c r="QGB137" s="23"/>
      <c r="QGC137" s="23"/>
      <c r="QGD137" s="23"/>
      <c r="QGE137" s="23"/>
      <c r="QGF137" s="23"/>
      <c r="QGG137" s="23"/>
      <c r="QGH137" s="23"/>
      <c r="QGI137" s="23"/>
      <c r="QGJ137" s="23"/>
      <c r="QGK137" s="23"/>
      <c r="QGL137" s="23"/>
      <c r="QGM137" s="23"/>
      <c r="QGN137" s="23"/>
      <c r="QGO137" s="23"/>
      <c r="QGP137" s="23"/>
      <c r="QGQ137" s="23"/>
      <c r="QGR137" s="23"/>
      <c r="QGS137" s="23"/>
      <c r="QGT137" s="23"/>
      <c r="QGU137" s="23"/>
      <c r="QGV137" s="23"/>
      <c r="QGW137" s="23"/>
      <c r="QGX137" s="23"/>
      <c r="QGY137" s="23"/>
      <c r="QGZ137" s="23"/>
      <c r="QHA137" s="23"/>
      <c r="QHB137" s="23"/>
      <c r="QHC137" s="23"/>
      <c r="QHD137" s="23"/>
      <c r="QHE137" s="23"/>
      <c r="QHF137" s="23"/>
      <c r="QHG137" s="23"/>
      <c r="QHH137" s="23"/>
      <c r="QHI137" s="23"/>
      <c r="QHJ137" s="23"/>
      <c r="QHK137" s="23"/>
      <c r="QHL137" s="23"/>
      <c r="QHM137" s="23"/>
      <c r="QHN137" s="23"/>
      <c r="QHO137" s="23"/>
      <c r="QHP137" s="23"/>
      <c r="QHQ137" s="23"/>
      <c r="QHR137" s="23"/>
      <c r="QHS137" s="23"/>
      <c r="QHT137" s="23"/>
      <c r="QHU137" s="23"/>
      <c r="QHV137" s="23"/>
      <c r="QHW137" s="23"/>
      <c r="QHX137" s="23"/>
      <c r="QHY137" s="23"/>
      <c r="QHZ137" s="23"/>
      <c r="QIA137" s="23"/>
      <c r="QIB137" s="23"/>
      <c r="QIC137" s="23"/>
      <c r="QID137" s="23"/>
      <c r="QIE137" s="23"/>
      <c r="QIF137" s="23"/>
      <c r="QIG137" s="23"/>
      <c r="QIH137" s="23"/>
      <c r="QII137" s="23"/>
      <c r="QIJ137" s="23"/>
      <c r="QIK137" s="23"/>
      <c r="QIL137" s="23"/>
      <c r="QIM137" s="23"/>
      <c r="QIN137" s="23"/>
      <c r="QIO137" s="23"/>
      <c r="QIP137" s="23"/>
      <c r="QIQ137" s="23"/>
      <c r="QIR137" s="23"/>
      <c r="QIS137" s="23"/>
      <c r="QIT137" s="23"/>
      <c r="QIU137" s="23"/>
      <c r="QIV137" s="23"/>
      <c r="QIW137" s="23"/>
      <c r="QIX137" s="23"/>
      <c r="QIY137" s="23"/>
      <c r="QIZ137" s="23"/>
      <c r="QJA137" s="23"/>
      <c r="QJB137" s="23"/>
      <c r="QJC137" s="23"/>
      <c r="QJD137" s="23"/>
      <c r="QJE137" s="23"/>
      <c r="QJF137" s="23"/>
      <c r="QJG137" s="23"/>
      <c r="QJH137" s="23"/>
      <c r="QJI137" s="23"/>
      <c r="QJJ137" s="23"/>
      <c r="QJK137" s="23"/>
      <c r="QJL137" s="23"/>
      <c r="QJM137" s="23"/>
      <c r="QJN137" s="23"/>
      <c r="QJO137" s="23"/>
      <c r="QJP137" s="23"/>
      <c r="QJQ137" s="23"/>
      <c r="QJR137" s="23"/>
      <c r="QJS137" s="23"/>
      <c r="QJT137" s="23"/>
      <c r="QJU137" s="23"/>
      <c r="QJV137" s="23"/>
      <c r="QJW137" s="23"/>
      <c r="QJX137" s="23"/>
      <c r="QJY137" s="23"/>
      <c r="QJZ137" s="23"/>
      <c r="QKA137" s="23"/>
      <c r="QKB137" s="23"/>
      <c r="QKC137" s="23"/>
      <c r="QKD137" s="23"/>
      <c r="QKE137" s="23"/>
      <c r="QKF137" s="23"/>
      <c r="QKG137" s="23"/>
      <c r="QKH137" s="23"/>
      <c r="QKI137" s="23"/>
      <c r="QKJ137" s="23"/>
      <c r="QKK137" s="23"/>
      <c r="QKL137" s="23"/>
      <c r="QKM137" s="23"/>
      <c r="QKN137" s="23"/>
      <c r="QKO137" s="23"/>
      <c r="QKP137" s="23"/>
      <c r="QKQ137" s="23"/>
      <c r="QKR137" s="23"/>
      <c r="QKS137" s="23"/>
      <c r="QKT137" s="23"/>
      <c r="QKU137" s="23"/>
      <c r="QKV137" s="23"/>
      <c r="QKW137" s="23"/>
      <c r="QKX137" s="23"/>
      <c r="QKY137" s="23"/>
      <c r="QKZ137" s="23"/>
      <c r="QLA137" s="23"/>
      <c r="QLB137" s="23"/>
      <c r="QLC137" s="23"/>
      <c r="QLD137" s="23"/>
      <c r="QLE137" s="23"/>
      <c r="QLF137" s="23"/>
      <c r="QLG137" s="23"/>
      <c r="QLH137" s="23"/>
      <c r="QLI137" s="23"/>
      <c r="QLJ137" s="23"/>
      <c r="QLK137" s="23"/>
      <c r="QLL137" s="23"/>
      <c r="QLM137" s="23"/>
      <c r="QLN137" s="23"/>
      <c r="QLO137" s="23"/>
      <c r="QLP137" s="23"/>
      <c r="QLQ137" s="23"/>
      <c r="QLR137" s="23"/>
      <c r="QLS137" s="23"/>
      <c r="QLT137" s="23"/>
      <c r="QLU137" s="23"/>
      <c r="QLV137" s="23"/>
      <c r="QLW137" s="23"/>
      <c r="QLX137" s="23"/>
      <c r="QLY137" s="23"/>
      <c r="QLZ137" s="23"/>
      <c r="QMA137" s="23"/>
      <c r="QMB137" s="23"/>
      <c r="QMC137" s="23"/>
      <c r="QMD137" s="23"/>
      <c r="QME137" s="23"/>
      <c r="QMF137" s="23"/>
      <c r="QMG137" s="23"/>
      <c r="QMH137" s="23"/>
      <c r="QMI137" s="23"/>
      <c r="QMJ137" s="23"/>
      <c r="QMK137" s="23"/>
      <c r="QML137" s="23"/>
      <c r="QMM137" s="23"/>
      <c r="QMN137" s="23"/>
      <c r="QMO137" s="23"/>
      <c r="QMP137" s="23"/>
      <c r="QMQ137" s="23"/>
      <c r="QMR137" s="23"/>
      <c r="QMS137" s="23"/>
      <c r="QMT137" s="23"/>
      <c r="QMU137" s="23"/>
      <c r="QMV137" s="23"/>
      <c r="QMW137" s="23"/>
      <c r="QMX137" s="23"/>
      <c r="QMY137" s="23"/>
      <c r="QMZ137" s="23"/>
      <c r="QNA137" s="23"/>
      <c r="QNB137" s="23"/>
      <c r="QNC137" s="23"/>
      <c r="QND137" s="23"/>
      <c r="QNE137" s="23"/>
      <c r="QNF137" s="23"/>
      <c r="QNG137" s="23"/>
      <c r="QNH137" s="23"/>
      <c r="QNI137" s="23"/>
      <c r="QNJ137" s="23"/>
      <c r="QNK137" s="23"/>
      <c r="QNL137" s="23"/>
      <c r="QNM137" s="23"/>
      <c r="QNN137" s="23"/>
      <c r="QNO137" s="23"/>
      <c r="QNP137" s="23"/>
      <c r="QNQ137" s="23"/>
      <c r="QNR137" s="23"/>
      <c r="QNS137" s="23"/>
      <c r="QNT137" s="23"/>
      <c r="QNU137" s="23"/>
      <c r="QNV137" s="23"/>
      <c r="QNW137" s="23"/>
      <c r="QNX137" s="23"/>
      <c r="QNY137" s="23"/>
      <c r="QNZ137" s="23"/>
      <c r="QOA137" s="23"/>
      <c r="QOB137" s="23"/>
      <c r="QOC137" s="23"/>
      <c r="QOD137" s="23"/>
      <c r="QOE137" s="23"/>
      <c r="QOF137" s="23"/>
      <c r="QOG137" s="23"/>
      <c r="QOH137" s="23"/>
      <c r="QOI137" s="23"/>
      <c r="QOJ137" s="23"/>
      <c r="QOK137" s="23"/>
      <c r="QOL137" s="23"/>
      <c r="QOM137" s="23"/>
      <c r="QON137" s="23"/>
      <c r="QOO137" s="23"/>
      <c r="QOP137" s="23"/>
      <c r="QOQ137" s="23"/>
      <c r="QOR137" s="23"/>
      <c r="QOS137" s="23"/>
      <c r="QOT137" s="23"/>
      <c r="QOU137" s="23"/>
      <c r="QOV137" s="23"/>
      <c r="QOW137" s="23"/>
      <c r="QOX137" s="23"/>
      <c r="QOY137" s="23"/>
      <c r="QOZ137" s="23"/>
      <c r="QPA137" s="23"/>
      <c r="QPB137" s="23"/>
      <c r="QPC137" s="23"/>
      <c r="QPD137" s="23"/>
      <c r="QPE137" s="23"/>
      <c r="QPF137" s="23"/>
      <c r="QPG137" s="23"/>
      <c r="QPH137" s="23"/>
      <c r="QPI137" s="23"/>
      <c r="QPJ137" s="23"/>
      <c r="QPK137" s="23"/>
      <c r="QPL137" s="23"/>
      <c r="QPM137" s="23"/>
      <c r="QPN137" s="23"/>
      <c r="QPO137" s="23"/>
      <c r="QPP137" s="23"/>
      <c r="QPQ137" s="23"/>
      <c r="QPR137" s="23"/>
      <c r="QPS137" s="23"/>
      <c r="QPT137" s="23"/>
      <c r="QPU137" s="23"/>
      <c r="QPV137" s="23"/>
      <c r="QPW137" s="23"/>
      <c r="QPX137" s="23"/>
      <c r="QPY137" s="23"/>
      <c r="QPZ137" s="23"/>
      <c r="QQA137" s="23"/>
      <c r="QQB137" s="23"/>
      <c r="QQC137" s="23"/>
      <c r="QQD137" s="23"/>
      <c r="QQE137" s="23"/>
      <c r="QQF137" s="23"/>
      <c r="QQG137" s="23"/>
      <c r="QQH137" s="23"/>
      <c r="QQI137" s="23"/>
      <c r="QQJ137" s="23"/>
      <c r="QQK137" s="23"/>
      <c r="QQL137" s="23"/>
      <c r="QQM137" s="23"/>
      <c r="QQN137" s="23"/>
      <c r="QQO137" s="23"/>
      <c r="QQP137" s="23"/>
      <c r="QQQ137" s="23"/>
      <c r="QQR137" s="23"/>
      <c r="QQS137" s="23"/>
      <c r="QQT137" s="23"/>
      <c r="QQU137" s="23"/>
      <c r="QQV137" s="23"/>
      <c r="QQW137" s="23"/>
      <c r="QQX137" s="23"/>
      <c r="QQY137" s="23"/>
      <c r="QQZ137" s="23"/>
      <c r="QRA137" s="23"/>
      <c r="QRB137" s="23"/>
      <c r="QRC137" s="23"/>
      <c r="QRD137" s="23"/>
      <c r="QRE137" s="23"/>
      <c r="QRF137" s="23"/>
      <c r="QRG137" s="23"/>
      <c r="QRH137" s="23"/>
      <c r="QRI137" s="23"/>
      <c r="QRJ137" s="23"/>
      <c r="QRK137" s="23"/>
      <c r="QRL137" s="23"/>
      <c r="QRM137" s="23"/>
      <c r="QRN137" s="23"/>
      <c r="QRO137" s="23"/>
      <c r="QRP137" s="23"/>
      <c r="QRQ137" s="23"/>
      <c r="QRR137" s="23"/>
      <c r="QRS137" s="23"/>
      <c r="QRT137" s="23"/>
      <c r="QRU137" s="23"/>
      <c r="QRV137" s="23"/>
      <c r="QRW137" s="23"/>
      <c r="QRX137" s="23"/>
      <c r="QRY137" s="23"/>
      <c r="QRZ137" s="23"/>
      <c r="QSA137" s="23"/>
      <c r="QSB137" s="23"/>
      <c r="QSC137" s="23"/>
      <c r="QSD137" s="23"/>
      <c r="QSE137" s="23"/>
      <c r="QSF137" s="23"/>
      <c r="QSG137" s="23"/>
      <c r="QSH137" s="23"/>
      <c r="QSI137" s="23"/>
      <c r="QSJ137" s="23"/>
      <c r="QSK137" s="23"/>
      <c r="QSL137" s="23"/>
      <c r="QSM137" s="23"/>
      <c r="QSN137" s="23"/>
      <c r="QSO137" s="23"/>
      <c r="QSP137" s="23"/>
      <c r="QSQ137" s="23"/>
      <c r="QSR137" s="23"/>
      <c r="QSS137" s="23"/>
      <c r="QST137" s="23"/>
      <c r="QSU137" s="23"/>
      <c r="QSV137" s="23"/>
      <c r="QSW137" s="23"/>
      <c r="QSX137" s="23"/>
      <c r="QSY137" s="23"/>
      <c r="QSZ137" s="23"/>
      <c r="QTA137" s="23"/>
      <c r="QTB137" s="23"/>
      <c r="QTC137" s="23"/>
      <c r="QTD137" s="23"/>
      <c r="QTE137" s="23"/>
      <c r="QTF137" s="23"/>
      <c r="QTG137" s="23"/>
      <c r="QTH137" s="23"/>
      <c r="QTI137" s="23"/>
      <c r="QTJ137" s="23"/>
      <c r="QTK137" s="23"/>
      <c r="QTL137" s="23"/>
      <c r="QTM137" s="23"/>
      <c r="QTN137" s="23"/>
      <c r="QTO137" s="23"/>
      <c r="QTP137" s="23"/>
      <c r="QTQ137" s="23"/>
      <c r="QTR137" s="23"/>
      <c r="QTS137" s="23"/>
      <c r="QTT137" s="23"/>
      <c r="QTU137" s="23"/>
      <c r="QTV137" s="23"/>
      <c r="QTW137" s="23"/>
      <c r="QTX137" s="23"/>
      <c r="QTY137" s="23"/>
      <c r="QTZ137" s="23"/>
      <c r="QUA137" s="23"/>
      <c r="QUB137" s="23"/>
      <c r="QUC137" s="23"/>
      <c r="QUD137" s="23"/>
      <c r="QUE137" s="23"/>
      <c r="QUF137" s="23"/>
      <c r="QUG137" s="23"/>
      <c r="QUH137" s="23"/>
      <c r="QUI137" s="23"/>
      <c r="QUJ137" s="23"/>
      <c r="QUK137" s="23"/>
      <c r="QUL137" s="23"/>
      <c r="QUM137" s="23"/>
      <c r="QUN137" s="23"/>
      <c r="QUO137" s="23"/>
      <c r="QUP137" s="23"/>
      <c r="QUQ137" s="23"/>
      <c r="QUR137" s="23"/>
      <c r="QUS137" s="23"/>
      <c r="QUT137" s="23"/>
      <c r="QUU137" s="23"/>
      <c r="QUV137" s="23"/>
      <c r="QUW137" s="23"/>
      <c r="QUX137" s="23"/>
      <c r="QUY137" s="23"/>
      <c r="QUZ137" s="23"/>
      <c r="QVA137" s="23"/>
      <c r="QVB137" s="23"/>
      <c r="QVC137" s="23"/>
      <c r="QVD137" s="23"/>
      <c r="QVE137" s="23"/>
      <c r="QVF137" s="23"/>
      <c r="QVG137" s="23"/>
      <c r="QVH137" s="23"/>
      <c r="QVI137" s="23"/>
      <c r="QVJ137" s="23"/>
      <c r="QVK137" s="23"/>
      <c r="QVL137" s="23"/>
      <c r="QVM137" s="23"/>
      <c r="QVN137" s="23"/>
      <c r="QVO137" s="23"/>
      <c r="QVP137" s="23"/>
      <c r="QVQ137" s="23"/>
      <c r="QVR137" s="23"/>
      <c r="QVS137" s="23"/>
      <c r="QVT137" s="23"/>
      <c r="QVU137" s="23"/>
      <c r="QVV137" s="23"/>
      <c r="QVW137" s="23"/>
      <c r="QVX137" s="23"/>
      <c r="QVY137" s="23"/>
      <c r="QVZ137" s="23"/>
      <c r="QWA137" s="23"/>
      <c r="QWB137" s="23"/>
      <c r="QWC137" s="23"/>
      <c r="QWD137" s="23"/>
      <c r="QWE137" s="23"/>
      <c r="QWF137" s="23"/>
      <c r="QWG137" s="23"/>
      <c r="QWH137" s="23"/>
      <c r="QWI137" s="23"/>
      <c r="QWJ137" s="23"/>
      <c r="QWK137" s="23"/>
      <c r="QWL137" s="23"/>
      <c r="QWM137" s="23"/>
      <c r="QWN137" s="23"/>
      <c r="QWO137" s="23"/>
      <c r="QWP137" s="23"/>
      <c r="QWQ137" s="23"/>
      <c r="QWR137" s="23"/>
      <c r="QWS137" s="23"/>
      <c r="QWT137" s="23"/>
      <c r="QWU137" s="23"/>
      <c r="QWV137" s="23"/>
      <c r="QWW137" s="23"/>
      <c r="QWX137" s="23"/>
      <c r="QWY137" s="23"/>
      <c r="QWZ137" s="23"/>
      <c r="QXA137" s="23"/>
      <c r="QXB137" s="23"/>
      <c r="QXC137" s="23"/>
      <c r="QXD137" s="23"/>
      <c r="QXE137" s="23"/>
      <c r="QXF137" s="23"/>
      <c r="QXG137" s="23"/>
      <c r="QXH137" s="23"/>
      <c r="QXI137" s="23"/>
      <c r="QXJ137" s="23"/>
      <c r="QXK137" s="23"/>
      <c r="QXL137" s="23"/>
      <c r="QXM137" s="23"/>
      <c r="QXN137" s="23"/>
      <c r="QXO137" s="23"/>
      <c r="QXP137" s="23"/>
      <c r="QXQ137" s="23"/>
      <c r="QXR137" s="23"/>
      <c r="QXS137" s="23"/>
      <c r="QXT137" s="23"/>
      <c r="QXU137" s="23"/>
      <c r="QXV137" s="23"/>
      <c r="QXW137" s="23"/>
      <c r="QXX137" s="23"/>
      <c r="QXY137" s="23"/>
      <c r="QXZ137" s="23"/>
      <c r="QYA137" s="23"/>
      <c r="QYB137" s="23"/>
      <c r="QYC137" s="23"/>
      <c r="QYD137" s="23"/>
      <c r="QYE137" s="23"/>
      <c r="QYF137" s="23"/>
      <c r="QYG137" s="23"/>
      <c r="QYH137" s="23"/>
      <c r="QYI137" s="23"/>
      <c r="QYJ137" s="23"/>
      <c r="QYK137" s="23"/>
      <c r="QYL137" s="23"/>
      <c r="QYM137" s="23"/>
      <c r="QYN137" s="23"/>
      <c r="QYO137" s="23"/>
      <c r="QYP137" s="23"/>
      <c r="QYQ137" s="23"/>
      <c r="QYR137" s="23"/>
      <c r="QYS137" s="23"/>
      <c r="QYT137" s="23"/>
      <c r="QYU137" s="23"/>
      <c r="QYV137" s="23"/>
      <c r="QYW137" s="23"/>
      <c r="QYX137" s="23"/>
      <c r="QYY137" s="23"/>
      <c r="QYZ137" s="23"/>
      <c r="QZA137" s="23"/>
      <c r="QZB137" s="23"/>
      <c r="QZC137" s="23"/>
      <c r="QZD137" s="23"/>
      <c r="QZE137" s="23"/>
      <c r="QZF137" s="23"/>
      <c r="QZG137" s="23"/>
      <c r="QZH137" s="23"/>
      <c r="QZI137" s="23"/>
      <c r="QZJ137" s="23"/>
      <c r="QZK137" s="23"/>
      <c r="QZL137" s="23"/>
      <c r="QZM137" s="23"/>
      <c r="QZN137" s="23"/>
      <c r="QZO137" s="23"/>
      <c r="QZP137" s="23"/>
      <c r="QZQ137" s="23"/>
      <c r="QZR137" s="23"/>
      <c r="QZS137" s="23"/>
      <c r="QZT137" s="23"/>
      <c r="QZU137" s="23"/>
      <c r="QZV137" s="23"/>
      <c r="QZW137" s="23"/>
      <c r="QZX137" s="23"/>
      <c r="QZY137" s="23"/>
      <c r="QZZ137" s="23"/>
      <c r="RAA137" s="23"/>
      <c r="RAB137" s="23"/>
      <c r="RAC137" s="23"/>
      <c r="RAD137" s="23"/>
      <c r="RAE137" s="23"/>
      <c r="RAF137" s="23"/>
      <c r="RAG137" s="23"/>
      <c r="RAH137" s="23"/>
      <c r="RAI137" s="23"/>
      <c r="RAJ137" s="23"/>
      <c r="RAK137" s="23"/>
      <c r="RAL137" s="23"/>
      <c r="RAM137" s="23"/>
      <c r="RAN137" s="23"/>
      <c r="RAO137" s="23"/>
      <c r="RAP137" s="23"/>
      <c r="RAQ137" s="23"/>
      <c r="RAR137" s="23"/>
      <c r="RAS137" s="23"/>
      <c r="RAT137" s="23"/>
      <c r="RAU137" s="23"/>
      <c r="RAV137" s="23"/>
      <c r="RAW137" s="23"/>
      <c r="RAX137" s="23"/>
      <c r="RAY137" s="23"/>
      <c r="RAZ137" s="23"/>
      <c r="RBA137" s="23"/>
      <c r="RBB137" s="23"/>
      <c r="RBC137" s="23"/>
      <c r="RBD137" s="23"/>
      <c r="RBE137" s="23"/>
      <c r="RBF137" s="23"/>
      <c r="RBG137" s="23"/>
      <c r="RBH137" s="23"/>
      <c r="RBI137" s="23"/>
      <c r="RBJ137" s="23"/>
      <c r="RBK137" s="23"/>
      <c r="RBL137" s="23"/>
      <c r="RBM137" s="23"/>
      <c r="RBN137" s="23"/>
      <c r="RBO137" s="23"/>
      <c r="RBP137" s="23"/>
      <c r="RBQ137" s="23"/>
      <c r="RBR137" s="23"/>
      <c r="RBS137" s="23"/>
      <c r="RBT137" s="23"/>
      <c r="RBU137" s="23"/>
      <c r="RBV137" s="23"/>
      <c r="RBW137" s="23"/>
      <c r="RBX137" s="23"/>
      <c r="RBY137" s="23"/>
      <c r="RBZ137" s="23"/>
      <c r="RCA137" s="23"/>
      <c r="RCB137" s="23"/>
      <c r="RCC137" s="23"/>
      <c r="RCD137" s="23"/>
      <c r="RCE137" s="23"/>
      <c r="RCF137" s="23"/>
      <c r="RCG137" s="23"/>
      <c r="RCH137" s="23"/>
      <c r="RCI137" s="23"/>
      <c r="RCJ137" s="23"/>
      <c r="RCK137" s="23"/>
      <c r="RCL137" s="23"/>
      <c r="RCM137" s="23"/>
      <c r="RCN137" s="23"/>
      <c r="RCO137" s="23"/>
      <c r="RCP137" s="23"/>
      <c r="RCQ137" s="23"/>
      <c r="RCR137" s="23"/>
      <c r="RCS137" s="23"/>
      <c r="RCT137" s="23"/>
      <c r="RCU137" s="23"/>
      <c r="RCV137" s="23"/>
      <c r="RCW137" s="23"/>
      <c r="RCX137" s="23"/>
      <c r="RCY137" s="23"/>
      <c r="RCZ137" s="23"/>
      <c r="RDA137" s="23"/>
      <c r="RDB137" s="23"/>
      <c r="RDC137" s="23"/>
      <c r="RDD137" s="23"/>
      <c r="RDE137" s="23"/>
      <c r="RDF137" s="23"/>
      <c r="RDG137" s="23"/>
      <c r="RDH137" s="23"/>
      <c r="RDI137" s="23"/>
      <c r="RDJ137" s="23"/>
      <c r="RDK137" s="23"/>
      <c r="RDL137" s="23"/>
      <c r="RDM137" s="23"/>
      <c r="RDN137" s="23"/>
      <c r="RDO137" s="23"/>
      <c r="RDP137" s="23"/>
      <c r="RDQ137" s="23"/>
      <c r="RDR137" s="23"/>
      <c r="RDS137" s="23"/>
      <c r="RDT137" s="23"/>
      <c r="RDU137" s="23"/>
      <c r="RDV137" s="23"/>
      <c r="RDW137" s="23"/>
      <c r="RDX137" s="23"/>
      <c r="RDY137" s="23"/>
      <c r="RDZ137" s="23"/>
      <c r="REA137" s="23"/>
      <c r="REB137" s="23"/>
      <c r="REC137" s="23"/>
      <c r="RED137" s="23"/>
      <c r="REE137" s="23"/>
      <c r="REF137" s="23"/>
      <c r="REG137" s="23"/>
      <c r="REH137" s="23"/>
      <c r="REI137" s="23"/>
      <c r="REJ137" s="23"/>
      <c r="REK137" s="23"/>
      <c r="REL137" s="23"/>
      <c r="REM137" s="23"/>
      <c r="REN137" s="23"/>
      <c r="REO137" s="23"/>
      <c r="REP137" s="23"/>
      <c r="REQ137" s="23"/>
      <c r="RER137" s="23"/>
      <c r="RES137" s="23"/>
      <c r="RET137" s="23"/>
      <c r="REU137" s="23"/>
      <c r="REV137" s="23"/>
      <c r="REW137" s="23"/>
      <c r="REX137" s="23"/>
      <c r="REY137" s="23"/>
      <c r="REZ137" s="23"/>
      <c r="RFA137" s="23"/>
      <c r="RFB137" s="23"/>
      <c r="RFC137" s="23"/>
      <c r="RFD137" s="23"/>
      <c r="RFE137" s="23"/>
      <c r="RFF137" s="23"/>
      <c r="RFG137" s="23"/>
      <c r="RFH137" s="23"/>
      <c r="RFI137" s="23"/>
      <c r="RFJ137" s="23"/>
      <c r="RFK137" s="23"/>
      <c r="RFL137" s="23"/>
      <c r="RFM137" s="23"/>
      <c r="RFN137" s="23"/>
      <c r="RFO137" s="23"/>
      <c r="RFP137" s="23"/>
      <c r="RFQ137" s="23"/>
      <c r="RFR137" s="23"/>
      <c r="RFS137" s="23"/>
      <c r="RFT137" s="23"/>
      <c r="RFU137" s="23"/>
      <c r="RFV137" s="23"/>
      <c r="RFW137" s="23"/>
      <c r="RFX137" s="23"/>
      <c r="RFY137" s="23"/>
      <c r="RFZ137" s="23"/>
      <c r="RGA137" s="23"/>
      <c r="RGB137" s="23"/>
      <c r="RGC137" s="23"/>
      <c r="RGD137" s="23"/>
      <c r="RGE137" s="23"/>
      <c r="RGF137" s="23"/>
      <c r="RGG137" s="23"/>
      <c r="RGH137" s="23"/>
      <c r="RGI137" s="23"/>
      <c r="RGJ137" s="23"/>
      <c r="RGK137" s="23"/>
      <c r="RGL137" s="23"/>
      <c r="RGM137" s="23"/>
      <c r="RGN137" s="23"/>
      <c r="RGO137" s="23"/>
      <c r="RGP137" s="23"/>
      <c r="RGQ137" s="23"/>
      <c r="RGR137" s="23"/>
      <c r="RGS137" s="23"/>
      <c r="RGT137" s="23"/>
      <c r="RGU137" s="23"/>
      <c r="RGV137" s="23"/>
      <c r="RGW137" s="23"/>
      <c r="RGX137" s="23"/>
      <c r="RGY137" s="23"/>
      <c r="RGZ137" s="23"/>
      <c r="RHA137" s="23"/>
      <c r="RHB137" s="23"/>
      <c r="RHC137" s="23"/>
      <c r="RHD137" s="23"/>
      <c r="RHE137" s="23"/>
      <c r="RHF137" s="23"/>
      <c r="RHG137" s="23"/>
      <c r="RHH137" s="23"/>
      <c r="RHI137" s="23"/>
      <c r="RHJ137" s="23"/>
      <c r="RHK137" s="23"/>
      <c r="RHL137" s="23"/>
      <c r="RHM137" s="23"/>
      <c r="RHN137" s="23"/>
      <c r="RHO137" s="23"/>
      <c r="RHP137" s="23"/>
      <c r="RHQ137" s="23"/>
      <c r="RHR137" s="23"/>
      <c r="RHS137" s="23"/>
      <c r="RHT137" s="23"/>
      <c r="RHU137" s="23"/>
      <c r="RHV137" s="23"/>
      <c r="RHW137" s="23"/>
      <c r="RHX137" s="23"/>
      <c r="RHY137" s="23"/>
      <c r="RHZ137" s="23"/>
      <c r="RIA137" s="23"/>
      <c r="RIB137" s="23"/>
      <c r="RIC137" s="23"/>
      <c r="RID137" s="23"/>
      <c r="RIE137" s="23"/>
      <c r="RIF137" s="23"/>
      <c r="RIG137" s="23"/>
      <c r="RIH137" s="23"/>
      <c r="RII137" s="23"/>
      <c r="RIJ137" s="23"/>
      <c r="RIK137" s="23"/>
      <c r="RIL137" s="23"/>
      <c r="RIM137" s="23"/>
      <c r="RIN137" s="23"/>
      <c r="RIO137" s="23"/>
      <c r="RIP137" s="23"/>
      <c r="RIQ137" s="23"/>
      <c r="RIR137" s="23"/>
      <c r="RIS137" s="23"/>
      <c r="RIT137" s="23"/>
      <c r="RIU137" s="23"/>
      <c r="RIV137" s="23"/>
      <c r="RIW137" s="23"/>
      <c r="RIX137" s="23"/>
      <c r="RIY137" s="23"/>
      <c r="RIZ137" s="23"/>
      <c r="RJA137" s="23"/>
      <c r="RJB137" s="23"/>
      <c r="RJC137" s="23"/>
      <c r="RJD137" s="23"/>
      <c r="RJE137" s="23"/>
      <c r="RJF137" s="23"/>
      <c r="RJG137" s="23"/>
      <c r="RJH137" s="23"/>
      <c r="RJI137" s="23"/>
      <c r="RJJ137" s="23"/>
      <c r="RJK137" s="23"/>
      <c r="RJL137" s="23"/>
      <c r="RJM137" s="23"/>
      <c r="RJN137" s="23"/>
      <c r="RJO137" s="23"/>
      <c r="RJP137" s="23"/>
      <c r="RJQ137" s="23"/>
      <c r="RJR137" s="23"/>
      <c r="RJS137" s="23"/>
      <c r="RJT137" s="23"/>
      <c r="RJU137" s="23"/>
      <c r="RJV137" s="23"/>
      <c r="RJW137" s="23"/>
      <c r="RJX137" s="23"/>
      <c r="RJY137" s="23"/>
      <c r="RJZ137" s="23"/>
      <c r="RKA137" s="23"/>
      <c r="RKB137" s="23"/>
      <c r="RKC137" s="23"/>
      <c r="RKD137" s="23"/>
      <c r="RKE137" s="23"/>
      <c r="RKF137" s="23"/>
      <c r="RKG137" s="23"/>
      <c r="RKH137" s="23"/>
      <c r="RKI137" s="23"/>
      <c r="RKJ137" s="23"/>
      <c r="RKK137" s="23"/>
      <c r="RKL137" s="23"/>
      <c r="RKM137" s="23"/>
      <c r="RKN137" s="23"/>
      <c r="RKO137" s="23"/>
      <c r="RKP137" s="23"/>
      <c r="RKQ137" s="23"/>
      <c r="RKR137" s="23"/>
      <c r="RKS137" s="23"/>
      <c r="RKT137" s="23"/>
      <c r="RKU137" s="23"/>
      <c r="RKV137" s="23"/>
      <c r="RKW137" s="23"/>
      <c r="RKX137" s="23"/>
      <c r="RKY137" s="23"/>
      <c r="RKZ137" s="23"/>
      <c r="RLA137" s="23"/>
      <c r="RLB137" s="23"/>
      <c r="RLC137" s="23"/>
      <c r="RLD137" s="23"/>
      <c r="RLE137" s="23"/>
      <c r="RLF137" s="23"/>
      <c r="RLG137" s="23"/>
      <c r="RLH137" s="23"/>
      <c r="RLI137" s="23"/>
      <c r="RLJ137" s="23"/>
      <c r="RLK137" s="23"/>
      <c r="RLL137" s="23"/>
      <c r="RLM137" s="23"/>
      <c r="RLN137" s="23"/>
      <c r="RLO137" s="23"/>
      <c r="RLP137" s="23"/>
      <c r="RLQ137" s="23"/>
      <c r="RLR137" s="23"/>
      <c r="RLS137" s="23"/>
      <c r="RLT137" s="23"/>
      <c r="RLU137" s="23"/>
      <c r="RLV137" s="23"/>
      <c r="RLW137" s="23"/>
      <c r="RLX137" s="23"/>
      <c r="RLY137" s="23"/>
      <c r="RLZ137" s="23"/>
      <c r="RMA137" s="23"/>
      <c r="RMB137" s="23"/>
      <c r="RMC137" s="23"/>
      <c r="RMD137" s="23"/>
      <c r="RME137" s="23"/>
      <c r="RMF137" s="23"/>
      <c r="RMG137" s="23"/>
      <c r="RMH137" s="23"/>
      <c r="RMI137" s="23"/>
      <c r="RMJ137" s="23"/>
      <c r="RMK137" s="23"/>
      <c r="RML137" s="23"/>
      <c r="RMM137" s="23"/>
      <c r="RMN137" s="23"/>
      <c r="RMO137" s="23"/>
      <c r="RMP137" s="23"/>
      <c r="RMQ137" s="23"/>
      <c r="RMR137" s="23"/>
      <c r="RMS137" s="23"/>
      <c r="RMT137" s="23"/>
      <c r="RMU137" s="23"/>
      <c r="RMV137" s="23"/>
      <c r="RMW137" s="23"/>
      <c r="RMX137" s="23"/>
      <c r="RMY137" s="23"/>
      <c r="RMZ137" s="23"/>
      <c r="RNA137" s="23"/>
      <c r="RNB137" s="23"/>
      <c r="RNC137" s="23"/>
      <c r="RND137" s="23"/>
      <c r="RNE137" s="23"/>
      <c r="RNF137" s="23"/>
      <c r="RNG137" s="23"/>
      <c r="RNH137" s="23"/>
      <c r="RNI137" s="23"/>
      <c r="RNJ137" s="23"/>
      <c r="RNK137" s="23"/>
      <c r="RNL137" s="23"/>
      <c r="RNM137" s="23"/>
      <c r="RNN137" s="23"/>
      <c r="RNO137" s="23"/>
      <c r="RNP137" s="23"/>
      <c r="RNQ137" s="23"/>
      <c r="RNR137" s="23"/>
      <c r="RNS137" s="23"/>
      <c r="RNT137" s="23"/>
      <c r="RNU137" s="23"/>
      <c r="RNV137" s="23"/>
      <c r="RNW137" s="23"/>
      <c r="RNX137" s="23"/>
      <c r="RNY137" s="23"/>
      <c r="RNZ137" s="23"/>
      <c r="ROA137" s="23"/>
      <c r="ROB137" s="23"/>
      <c r="ROC137" s="23"/>
      <c r="ROD137" s="23"/>
      <c r="ROE137" s="23"/>
      <c r="ROF137" s="23"/>
      <c r="ROG137" s="23"/>
      <c r="ROH137" s="23"/>
      <c r="ROI137" s="23"/>
      <c r="ROJ137" s="23"/>
      <c r="ROK137" s="23"/>
      <c r="ROL137" s="23"/>
      <c r="ROM137" s="23"/>
      <c r="RON137" s="23"/>
      <c r="ROO137" s="23"/>
      <c r="ROP137" s="23"/>
      <c r="ROQ137" s="23"/>
      <c r="ROR137" s="23"/>
      <c r="ROS137" s="23"/>
      <c r="ROT137" s="23"/>
      <c r="ROU137" s="23"/>
      <c r="ROV137" s="23"/>
      <c r="ROW137" s="23"/>
      <c r="ROX137" s="23"/>
      <c r="ROY137" s="23"/>
      <c r="ROZ137" s="23"/>
      <c r="RPA137" s="23"/>
      <c r="RPB137" s="23"/>
      <c r="RPC137" s="23"/>
      <c r="RPD137" s="23"/>
      <c r="RPE137" s="23"/>
      <c r="RPF137" s="23"/>
      <c r="RPG137" s="23"/>
      <c r="RPH137" s="23"/>
      <c r="RPI137" s="23"/>
      <c r="RPJ137" s="23"/>
      <c r="RPK137" s="23"/>
      <c r="RPL137" s="23"/>
      <c r="RPM137" s="23"/>
      <c r="RPN137" s="23"/>
      <c r="RPO137" s="23"/>
      <c r="RPP137" s="23"/>
      <c r="RPQ137" s="23"/>
      <c r="RPR137" s="23"/>
      <c r="RPS137" s="23"/>
      <c r="RPT137" s="23"/>
      <c r="RPU137" s="23"/>
      <c r="RPV137" s="23"/>
      <c r="RPW137" s="23"/>
      <c r="RPX137" s="23"/>
      <c r="RPY137" s="23"/>
      <c r="RPZ137" s="23"/>
      <c r="RQA137" s="23"/>
      <c r="RQB137" s="23"/>
      <c r="RQC137" s="23"/>
      <c r="RQD137" s="23"/>
      <c r="RQE137" s="23"/>
      <c r="RQF137" s="23"/>
      <c r="RQG137" s="23"/>
      <c r="RQH137" s="23"/>
      <c r="RQI137" s="23"/>
      <c r="RQJ137" s="23"/>
      <c r="RQK137" s="23"/>
      <c r="RQL137" s="23"/>
      <c r="RQM137" s="23"/>
      <c r="RQN137" s="23"/>
      <c r="RQO137" s="23"/>
      <c r="RQP137" s="23"/>
      <c r="RQQ137" s="23"/>
      <c r="RQR137" s="23"/>
      <c r="RQS137" s="23"/>
      <c r="RQT137" s="23"/>
      <c r="RQU137" s="23"/>
      <c r="RQV137" s="23"/>
      <c r="RQW137" s="23"/>
      <c r="RQX137" s="23"/>
      <c r="RQY137" s="23"/>
      <c r="RQZ137" s="23"/>
      <c r="RRA137" s="23"/>
      <c r="RRB137" s="23"/>
      <c r="RRC137" s="23"/>
      <c r="RRD137" s="23"/>
      <c r="RRE137" s="23"/>
      <c r="RRF137" s="23"/>
      <c r="RRG137" s="23"/>
      <c r="RRH137" s="23"/>
      <c r="RRI137" s="23"/>
      <c r="RRJ137" s="23"/>
      <c r="RRK137" s="23"/>
      <c r="RRL137" s="23"/>
      <c r="RRM137" s="23"/>
      <c r="RRN137" s="23"/>
      <c r="RRO137" s="23"/>
      <c r="RRP137" s="23"/>
      <c r="RRQ137" s="23"/>
      <c r="RRR137" s="23"/>
      <c r="RRS137" s="23"/>
      <c r="RRT137" s="23"/>
      <c r="RRU137" s="23"/>
      <c r="RRV137" s="23"/>
      <c r="RRW137" s="23"/>
      <c r="RRX137" s="23"/>
      <c r="RRY137" s="23"/>
      <c r="RRZ137" s="23"/>
      <c r="RSA137" s="23"/>
      <c r="RSB137" s="23"/>
      <c r="RSC137" s="23"/>
      <c r="RSD137" s="23"/>
      <c r="RSE137" s="23"/>
      <c r="RSF137" s="23"/>
      <c r="RSG137" s="23"/>
      <c r="RSH137" s="23"/>
      <c r="RSI137" s="23"/>
      <c r="RSJ137" s="23"/>
      <c r="RSK137" s="23"/>
      <c r="RSL137" s="23"/>
      <c r="RSM137" s="23"/>
      <c r="RSN137" s="23"/>
      <c r="RSO137" s="23"/>
      <c r="RSP137" s="23"/>
      <c r="RSQ137" s="23"/>
      <c r="RSR137" s="23"/>
      <c r="RSS137" s="23"/>
      <c r="RST137" s="23"/>
      <c r="RSU137" s="23"/>
      <c r="RSV137" s="23"/>
      <c r="RSW137" s="23"/>
      <c r="RSX137" s="23"/>
      <c r="RSY137" s="23"/>
      <c r="RSZ137" s="23"/>
      <c r="RTA137" s="23"/>
      <c r="RTB137" s="23"/>
      <c r="RTC137" s="23"/>
      <c r="RTD137" s="23"/>
      <c r="RTE137" s="23"/>
      <c r="RTF137" s="23"/>
      <c r="RTG137" s="23"/>
      <c r="RTH137" s="23"/>
      <c r="RTI137" s="23"/>
      <c r="RTJ137" s="23"/>
      <c r="RTK137" s="23"/>
      <c r="RTL137" s="23"/>
      <c r="RTM137" s="23"/>
      <c r="RTN137" s="23"/>
      <c r="RTO137" s="23"/>
      <c r="RTP137" s="23"/>
      <c r="RTQ137" s="23"/>
      <c r="RTR137" s="23"/>
      <c r="RTS137" s="23"/>
      <c r="RTT137" s="23"/>
      <c r="RTU137" s="23"/>
      <c r="RTV137" s="23"/>
      <c r="RTW137" s="23"/>
      <c r="RTX137" s="23"/>
      <c r="RTY137" s="23"/>
      <c r="RTZ137" s="23"/>
      <c r="RUA137" s="23"/>
      <c r="RUB137" s="23"/>
      <c r="RUC137" s="23"/>
      <c r="RUD137" s="23"/>
      <c r="RUE137" s="23"/>
      <c r="RUF137" s="23"/>
      <c r="RUG137" s="23"/>
      <c r="RUH137" s="23"/>
      <c r="RUI137" s="23"/>
      <c r="RUJ137" s="23"/>
      <c r="RUK137" s="23"/>
      <c r="RUL137" s="23"/>
      <c r="RUM137" s="23"/>
      <c r="RUN137" s="23"/>
      <c r="RUO137" s="23"/>
      <c r="RUP137" s="23"/>
      <c r="RUQ137" s="23"/>
      <c r="RUR137" s="23"/>
      <c r="RUS137" s="23"/>
      <c r="RUT137" s="23"/>
      <c r="RUU137" s="23"/>
      <c r="RUV137" s="23"/>
      <c r="RUW137" s="23"/>
      <c r="RUX137" s="23"/>
      <c r="RUY137" s="23"/>
      <c r="RUZ137" s="23"/>
      <c r="RVA137" s="23"/>
      <c r="RVB137" s="23"/>
      <c r="RVC137" s="23"/>
      <c r="RVD137" s="23"/>
      <c r="RVE137" s="23"/>
      <c r="RVF137" s="23"/>
      <c r="RVG137" s="23"/>
      <c r="RVH137" s="23"/>
      <c r="RVI137" s="23"/>
      <c r="RVJ137" s="23"/>
      <c r="RVK137" s="23"/>
      <c r="RVL137" s="23"/>
      <c r="RVM137" s="23"/>
      <c r="RVN137" s="23"/>
      <c r="RVO137" s="23"/>
      <c r="RVP137" s="23"/>
      <c r="RVQ137" s="23"/>
      <c r="RVR137" s="23"/>
      <c r="RVS137" s="23"/>
      <c r="RVT137" s="23"/>
      <c r="RVU137" s="23"/>
      <c r="RVV137" s="23"/>
      <c r="RVW137" s="23"/>
      <c r="RVX137" s="23"/>
      <c r="RVY137" s="23"/>
      <c r="RVZ137" s="23"/>
      <c r="RWA137" s="23"/>
      <c r="RWB137" s="23"/>
      <c r="RWC137" s="23"/>
      <c r="RWD137" s="23"/>
      <c r="RWE137" s="23"/>
      <c r="RWF137" s="23"/>
      <c r="RWG137" s="23"/>
      <c r="RWH137" s="23"/>
      <c r="RWI137" s="23"/>
      <c r="RWJ137" s="23"/>
      <c r="RWK137" s="23"/>
      <c r="RWL137" s="23"/>
      <c r="RWM137" s="23"/>
      <c r="RWN137" s="23"/>
      <c r="RWO137" s="23"/>
      <c r="RWP137" s="23"/>
      <c r="RWQ137" s="23"/>
      <c r="RWR137" s="23"/>
      <c r="RWS137" s="23"/>
      <c r="RWT137" s="23"/>
      <c r="RWU137" s="23"/>
      <c r="RWV137" s="23"/>
      <c r="RWW137" s="23"/>
      <c r="RWX137" s="23"/>
      <c r="RWY137" s="23"/>
      <c r="RWZ137" s="23"/>
      <c r="RXA137" s="23"/>
      <c r="RXB137" s="23"/>
      <c r="RXC137" s="23"/>
      <c r="RXD137" s="23"/>
      <c r="RXE137" s="23"/>
      <c r="RXF137" s="23"/>
      <c r="RXG137" s="23"/>
      <c r="RXH137" s="23"/>
      <c r="RXI137" s="23"/>
      <c r="RXJ137" s="23"/>
      <c r="RXK137" s="23"/>
      <c r="RXL137" s="23"/>
      <c r="RXM137" s="23"/>
      <c r="RXN137" s="23"/>
      <c r="RXO137" s="23"/>
      <c r="RXP137" s="23"/>
      <c r="RXQ137" s="23"/>
      <c r="RXR137" s="23"/>
      <c r="RXS137" s="23"/>
      <c r="RXT137" s="23"/>
      <c r="RXU137" s="23"/>
      <c r="RXV137" s="23"/>
      <c r="RXW137" s="23"/>
      <c r="RXX137" s="23"/>
      <c r="RXY137" s="23"/>
      <c r="RXZ137" s="23"/>
      <c r="RYA137" s="23"/>
      <c r="RYB137" s="23"/>
      <c r="RYC137" s="23"/>
      <c r="RYD137" s="23"/>
      <c r="RYE137" s="23"/>
      <c r="RYF137" s="23"/>
      <c r="RYG137" s="23"/>
      <c r="RYH137" s="23"/>
      <c r="RYI137" s="23"/>
      <c r="RYJ137" s="23"/>
      <c r="RYK137" s="23"/>
      <c r="RYL137" s="23"/>
      <c r="RYM137" s="23"/>
      <c r="RYN137" s="23"/>
      <c r="RYO137" s="23"/>
      <c r="RYP137" s="23"/>
      <c r="RYQ137" s="23"/>
      <c r="RYR137" s="23"/>
      <c r="RYS137" s="23"/>
      <c r="RYT137" s="23"/>
      <c r="RYU137" s="23"/>
      <c r="RYV137" s="23"/>
      <c r="RYW137" s="23"/>
      <c r="RYX137" s="23"/>
      <c r="RYY137" s="23"/>
      <c r="RYZ137" s="23"/>
      <c r="RZA137" s="23"/>
      <c r="RZB137" s="23"/>
      <c r="RZC137" s="23"/>
      <c r="RZD137" s="23"/>
      <c r="RZE137" s="23"/>
      <c r="RZF137" s="23"/>
      <c r="RZG137" s="23"/>
      <c r="RZH137" s="23"/>
      <c r="RZI137" s="23"/>
      <c r="RZJ137" s="23"/>
      <c r="RZK137" s="23"/>
      <c r="RZL137" s="23"/>
      <c r="RZM137" s="23"/>
      <c r="RZN137" s="23"/>
      <c r="RZO137" s="23"/>
      <c r="RZP137" s="23"/>
      <c r="RZQ137" s="23"/>
      <c r="RZR137" s="23"/>
      <c r="RZS137" s="23"/>
      <c r="RZT137" s="23"/>
      <c r="RZU137" s="23"/>
      <c r="RZV137" s="23"/>
      <c r="RZW137" s="23"/>
      <c r="RZX137" s="23"/>
      <c r="RZY137" s="23"/>
      <c r="RZZ137" s="23"/>
      <c r="SAA137" s="23"/>
      <c r="SAB137" s="23"/>
      <c r="SAC137" s="23"/>
      <c r="SAD137" s="23"/>
      <c r="SAE137" s="23"/>
      <c r="SAF137" s="23"/>
      <c r="SAG137" s="23"/>
      <c r="SAH137" s="23"/>
      <c r="SAI137" s="23"/>
      <c r="SAJ137" s="23"/>
      <c r="SAK137" s="23"/>
      <c r="SAL137" s="23"/>
      <c r="SAM137" s="23"/>
      <c r="SAN137" s="23"/>
      <c r="SAO137" s="23"/>
      <c r="SAP137" s="23"/>
      <c r="SAQ137" s="23"/>
      <c r="SAR137" s="23"/>
      <c r="SAS137" s="23"/>
      <c r="SAT137" s="23"/>
      <c r="SAU137" s="23"/>
      <c r="SAV137" s="23"/>
      <c r="SAW137" s="23"/>
      <c r="SAX137" s="23"/>
      <c r="SAY137" s="23"/>
      <c r="SAZ137" s="23"/>
      <c r="SBA137" s="23"/>
      <c r="SBB137" s="23"/>
      <c r="SBC137" s="23"/>
      <c r="SBD137" s="23"/>
      <c r="SBE137" s="23"/>
      <c r="SBF137" s="23"/>
      <c r="SBG137" s="23"/>
      <c r="SBH137" s="23"/>
      <c r="SBI137" s="23"/>
      <c r="SBJ137" s="23"/>
      <c r="SBK137" s="23"/>
      <c r="SBL137" s="23"/>
      <c r="SBM137" s="23"/>
      <c r="SBN137" s="23"/>
      <c r="SBO137" s="23"/>
      <c r="SBP137" s="23"/>
      <c r="SBQ137" s="23"/>
      <c r="SBR137" s="23"/>
      <c r="SBS137" s="23"/>
      <c r="SBT137" s="23"/>
      <c r="SBU137" s="23"/>
      <c r="SBV137" s="23"/>
      <c r="SBW137" s="23"/>
      <c r="SBX137" s="23"/>
      <c r="SBY137" s="23"/>
      <c r="SBZ137" s="23"/>
      <c r="SCA137" s="23"/>
      <c r="SCB137" s="23"/>
      <c r="SCC137" s="23"/>
      <c r="SCD137" s="23"/>
      <c r="SCE137" s="23"/>
      <c r="SCF137" s="23"/>
      <c r="SCG137" s="23"/>
      <c r="SCH137" s="23"/>
      <c r="SCI137" s="23"/>
      <c r="SCJ137" s="23"/>
      <c r="SCK137" s="23"/>
      <c r="SCL137" s="23"/>
      <c r="SCM137" s="23"/>
      <c r="SCN137" s="23"/>
      <c r="SCO137" s="23"/>
      <c r="SCP137" s="23"/>
      <c r="SCQ137" s="23"/>
      <c r="SCR137" s="23"/>
      <c r="SCS137" s="23"/>
      <c r="SCT137" s="23"/>
      <c r="SCU137" s="23"/>
      <c r="SCV137" s="23"/>
      <c r="SCW137" s="23"/>
      <c r="SCX137" s="23"/>
      <c r="SCY137" s="23"/>
      <c r="SCZ137" s="23"/>
      <c r="SDA137" s="23"/>
      <c r="SDB137" s="23"/>
      <c r="SDC137" s="23"/>
      <c r="SDD137" s="23"/>
      <c r="SDE137" s="23"/>
      <c r="SDF137" s="23"/>
      <c r="SDG137" s="23"/>
      <c r="SDH137" s="23"/>
      <c r="SDI137" s="23"/>
      <c r="SDJ137" s="23"/>
      <c r="SDK137" s="23"/>
      <c r="SDL137" s="23"/>
      <c r="SDM137" s="23"/>
      <c r="SDN137" s="23"/>
      <c r="SDO137" s="23"/>
      <c r="SDP137" s="23"/>
      <c r="SDQ137" s="23"/>
      <c r="SDR137" s="23"/>
      <c r="SDS137" s="23"/>
      <c r="SDT137" s="23"/>
      <c r="SDU137" s="23"/>
      <c r="SDV137" s="23"/>
      <c r="SDW137" s="23"/>
      <c r="SDX137" s="23"/>
      <c r="SDY137" s="23"/>
      <c r="SDZ137" s="23"/>
      <c r="SEA137" s="23"/>
      <c r="SEB137" s="23"/>
      <c r="SEC137" s="23"/>
      <c r="SED137" s="23"/>
      <c r="SEE137" s="23"/>
      <c r="SEF137" s="23"/>
      <c r="SEG137" s="23"/>
      <c r="SEH137" s="23"/>
      <c r="SEI137" s="23"/>
      <c r="SEJ137" s="23"/>
      <c r="SEK137" s="23"/>
      <c r="SEL137" s="23"/>
      <c r="SEM137" s="23"/>
      <c r="SEN137" s="23"/>
      <c r="SEO137" s="23"/>
      <c r="SEP137" s="23"/>
      <c r="SEQ137" s="23"/>
      <c r="SER137" s="23"/>
      <c r="SES137" s="23"/>
      <c r="SET137" s="23"/>
      <c r="SEU137" s="23"/>
      <c r="SEV137" s="23"/>
      <c r="SEW137" s="23"/>
      <c r="SEX137" s="23"/>
      <c r="SEY137" s="23"/>
      <c r="SEZ137" s="23"/>
      <c r="SFA137" s="23"/>
      <c r="SFB137" s="23"/>
      <c r="SFC137" s="23"/>
      <c r="SFD137" s="23"/>
      <c r="SFE137" s="23"/>
      <c r="SFF137" s="23"/>
      <c r="SFG137" s="23"/>
      <c r="SFH137" s="23"/>
      <c r="SFI137" s="23"/>
      <c r="SFJ137" s="23"/>
      <c r="SFK137" s="23"/>
      <c r="SFL137" s="23"/>
      <c r="SFM137" s="23"/>
      <c r="SFN137" s="23"/>
      <c r="SFO137" s="23"/>
      <c r="SFP137" s="23"/>
      <c r="SFQ137" s="23"/>
      <c r="SFR137" s="23"/>
      <c r="SFS137" s="23"/>
      <c r="SFT137" s="23"/>
      <c r="SFU137" s="23"/>
      <c r="SFV137" s="23"/>
      <c r="SFW137" s="23"/>
      <c r="SFX137" s="23"/>
      <c r="SFY137" s="23"/>
      <c r="SFZ137" s="23"/>
      <c r="SGA137" s="23"/>
      <c r="SGB137" s="23"/>
      <c r="SGC137" s="23"/>
      <c r="SGD137" s="23"/>
      <c r="SGE137" s="23"/>
      <c r="SGF137" s="23"/>
      <c r="SGG137" s="23"/>
      <c r="SGH137" s="23"/>
      <c r="SGI137" s="23"/>
      <c r="SGJ137" s="23"/>
      <c r="SGK137" s="23"/>
      <c r="SGL137" s="23"/>
      <c r="SGM137" s="23"/>
      <c r="SGN137" s="23"/>
      <c r="SGO137" s="23"/>
      <c r="SGP137" s="23"/>
      <c r="SGQ137" s="23"/>
      <c r="SGR137" s="23"/>
      <c r="SGS137" s="23"/>
      <c r="SGT137" s="23"/>
      <c r="SGU137" s="23"/>
      <c r="SGV137" s="23"/>
      <c r="SGW137" s="23"/>
      <c r="SGX137" s="23"/>
      <c r="SGY137" s="23"/>
      <c r="SGZ137" s="23"/>
      <c r="SHA137" s="23"/>
      <c r="SHB137" s="23"/>
      <c r="SHC137" s="23"/>
      <c r="SHD137" s="23"/>
      <c r="SHE137" s="23"/>
      <c r="SHF137" s="23"/>
      <c r="SHG137" s="23"/>
      <c r="SHH137" s="23"/>
      <c r="SHI137" s="23"/>
      <c r="SHJ137" s="23"/>
      <c r="SHK137" s="23"/>
      <c r="SHL137" s="23"/>
      <c r="SHM137" s="23"/>
      <c r="SHN137" s="23"/>
      <c r="SHO137" s="23"/>
      <c r="SHP137" s="23"/>
      <c r="SHQ137" s="23"/>
      <c r="SHR137" s="23"/>
      <c r="SHS137" s="23"/>
      <c r="SHT137" s="23"/>
      <c r="SHU137" s="23"/>
      <c r="SHV137" s="23"/>
      <c r="SHW137" s="23"/>
      <c r="SHX137" s="23"/>
      <c r="SHY137" s="23"/>
      <c r="SHZ137" s="23"/>
      <c r="SIA137" s="23"/>
      <c r="SIB137" s="23"/>
      <c r="SIC137" s="23"/>
      <c r="SID137" s="23"/>
      <c r="SIE137" s="23"/>
      <c r="SIF137" s="23"/>
      <c r="SIG137" s="23"/>
      <c r="SIH137" s="23"/>
      <c r="SII137" s="23"/>
      <c r="SIJ137" s="23"/>
      <c r="SIK137" s="23"/>
      <c r="SIL137" s="23"/>
      <c r="SIM137" s="23"/>
      <c r="SIN137" s="23"/>
      <c r="SIO137" s="23"/>
      <c r="SIP137" s="23"/>
      <c r="SIQ137" s="23"/>
      <c r="SIR137" s="23"/>
      <c r="SIS137" s="23"/>
      <c r="SIT137" s="23"/>
      <c r="SIU137" s="23"/>
      <c r="SIV137" s="23"/>
      <c r="SIW137" s="23"/>
      <c r="SIX137" s="23"/>
      <c r="SIY137" s="23"/>
      <c r="SIZ137" s="23"/>
      <c r="SJA137" s="23"/>
      <c r="SJB137" s="23"/>
      <c r="SJC137" s="23"/>
      <c r="SJD137" s="23"/>
      <c r="SJE137" s="23"/>
      <c r="SJF137" s="23"/>
      <c r="SJG137" s="23"/>
      <c r="SJH137" s="23"/>
      <c r="SJI137" s="23"/>
      <c r="SJJ137" s="23"/>
      <c r="SJK137" s="23"/>
      <c r="SJL137" s="23"/>
      <c r="SJM137" s="23"/>
      <c r="SJN137" s="23"/>
      <c r="SJO137" s="23"/>
      <c r="SJP137" s="23"/>
      <c r="SJQ137" s="23"/>
      <c r="SJR137" s="23"/>
      <c r="SJS137" s="23"/>
      <c r="SJT137" s="23"/>
      <c r="SJU137" s="23"/>
      <c r="SJV137" s="23"/>
      <c r="SJW137" s="23"/>
      <c r="SJX137" s="23"/>
      <c r="SJY137" s="23"/>
      <c r="SJZ137" s="23"/>
      <c r="SKA137" s="23"/>
      <c r="SKB137" s="23"/>
      <c r="SKC137" s="23"/>
      <c r="SKD137" s="23"/>
      <c r="SKE137" s="23"/>
      <c r="SKF137" s="23"/>
      <c r="SKG137" s="23"/>
      <c r="SKH137" s="23"/>
      <c r="SKI137" s="23"/>
      <c r="SKJ137" s="23"/>
      <c r="SKK137" s="23"/>
      <c r="SKL137" s="23"/>
      <c r="SKM137" s="23"/>
      <c r="SKN137" s="23"/>
      <c r="SKO137" s="23"/>
      <c r="SKP137" s="23"/>
      <c r="SKQ137" s="23"/>
      <c r="SKR137" s="23"/>
      <c r="SKS137" s="23"/>
      <c r="SKT137" s="23"/>
      <c r="SKU137" s="23"/>
      <c r="SKV137" s="23"/>
      <c r="SKW137" s="23"/>
      <c r="SKX137" s="23"/>
      <c r="SKY137" s="23"/>
      <c r="SKZ137" s="23"/>
      <c r="SLA137" s="23"/>
      <c r="SLB137" s="23"/>
      <c r="SLC137" s="23"/>
      <c r="SLD137" s="23"/>
      <c r="SLE137" s="23"/>
      <c r="SLF137" s="23"/>
      <c r="SLG137" s="23"/>
      <c r="SLH137" s="23"/>
      <c r="SLI137" s="23"/>
      <c r="SLJ137" s="23"/>
      <c r="SLK137" s="23"/>
      <c r="SLL137" s="23"/>
      <c r="SLM137" s="23"/>
      <c r="SLN137" s="23"/>
      <c r="SLO137" s="23"/>
      <c r="SLP137" s="23"/>
      <c r="SLQ137" s="23"/>
      <c r="SLR137" s="23"/>
      <c r="SLS137" s="23"/>
      <c r="SLT137" s="23"/>
      <c r="SLU137" s="23"/>
      <c r="SLV137" s="23"/>
      <c r="SLW137" s="23"/>
      <c r="SLX137" s="23"/>
      <c r="SLY137" s="23"/>
      <c r="SLZ137" s="23"/>
      <c r="SMA137" s="23"/>
      <c r="SMB137" s="23"/>
      <c r="SMC137" s="23"/>
      <c r="SMD137" s="23"/>
      <c r="SME137" s="23"/>
      <c r="SMF137" s="23"/>
      <c r="SMG137" s="23"/>
      <c r="SMH137" s="23"/>
      <c r="SMI137" s="23"/>
      <c r="SMJ137" s="23"/>
      <c r="SMK137" s="23"/>
      <c r="SML137" s="23"/>
      <c r="SMM137" s="23"/>
      <c r="SMN137" s="23"/>
      <c r="SMO137" s="23"/>
      <c r="SMP137" s="23"/>
      <c r="SMQ137" s="23"/>
      <c r="SMR137" s="23"/>
      <c r="SMS137" s="23"/>
      <c r="SMT137" s="23"/>
      <c r="SMU137" s="23"/>
      <c r="SMV137" s="23"/>
      <c r="SMW137" s="23"/>
      <c r="SMX137" s="23"/>
      <c r="SMY137" s="23"/>
      <c r="SMZ137" s="23"/>
      <c r="SNA137" s="23"/>
      <c r="SNB137" s="23"/>
      <c r="SNC137" s="23"/>
      <c r="SND137" s="23"/>
      <c r="SNE137" s="23"/>
      <c r="SNF137" s="23"/>
      <c r="SNG137" s="23"/>
      <c r="SNH137" s="23"/>
      <c r="SNI137" s="23"/>
      <c r="SNJ137" s="23"/>
      <c r="SNK137" s="23"/>
      <c r="SNL137" s="23"/>
      <c r="SNM137" s="23"/>
      <c r="SNN137" s="23"/>
      <c r="SNO137" s="23"/>
      <c r="SNP137" s="23"/>
      <c r="SNQ137" s="23"/>
      <c r="SNR137" s="23"/>
      <c r="SNS137" s="23"/>
      <c r="SNT137" s="23"/>
      <c r="SNU137" s="23"/>
      <c r="SNV137" s="23"/>
      <c r="SNW137" s="23"/>
      <c r="SNX137" s="23"/>
      <c r="SNY137" s="23"/>
      <c r="SNZ137" s="23"/>
      <c r="SOA137" s="23"/>
      <c r="SOB137" s="23"/>
      <c r="SOC137" s="23"/>
      <c r="SOD137" s="23"/>
      <c r="SOE137" s="23"/>
      <c r="SOF137" s="23"/>
      <c r="SOG137" s="23"/>
      <c r="SOH137" s="23"/>
      <c r="SOI137" s="23"/>
      <c r="SOJ137" s="23"/>
      <c r="SOK137" s="23"/>
      <c r="SOL137" s="23"/>
      <c r="SOM137" s="23"/>
      <c r="SON137" s="23"/>
      <c r="SOO137" s="23"/>
      <c r="SOP137" s="23"/>
      <c r="SOQ137" s="23"/>
      <c r="SOR137" s="23"/>
      <c r="SOS137" s="23"/>
      <c r="SOT137" s="23"/>
      <c r="SOU137" s="23"/>
      <c r="SOV137" s="23"/>
      <c r="SOW137" s="23"/>
      <c r="SOX137" s="23"/>
      <c r="SOY137" s="23"/>
      <c r="SOZ137" s="23"/>
      <c r="SPA137" s="23"/>
      <c r="SPB137" s="23"/>
      <c r="SPC137" s="23"/>
      <c r="SPD137" s="23"/>
      <c r="SPE137" s="23"/>
      <c r="SPF137" s="23"/>
      <c r="SPG137" s="23"/>
      <c r="SPH137" s="23"/>
      <c r="SPI137" s="23"/>
      <c r="SPJ137" s="23"/>
      <c r="SPK137" s="23"/>
      <c r="SPL137" s="23"/>
      <c r="SPM137" s="23"/>
      <c r="SPN137" s="23"/>
      <c r="SPO137" s="23"/>
      <c r="SPP137" s="23"/>
      <c r="SPQ137" s="23"/>
      <c r="SPR137" s="23"/>
      <c r="SPS137" s="23"/>
      <c r="SPT137" s="23"/>
      <c r="SPU137" s="23"/>
      <c r="SPV137" s="23"/>
      <c r="SPW137" s="23"/>
      <c r="SPX137" s="23"/>
      <c r="SPY137" s="23"/>
      <c r="SPZ137" s="23"/>
      <c r="SQA137" s="23"/>
      <c r="SQB137" s="23"/>
      <c r="SQC137" s="23"/>
      <c r="SQD137" s="23"/>
      <c r="SQE137" s="23"/>
      <c r="SQF137" s="23"/>
      <c r="SQG137" s="23"/>
      <c r="SQH137" s="23"/>
      <c r="SQI137" s="23"/>
      <c r="SQJ137" s="23"/>
      <c r="SQK137" s="23"/>
      <c r="SQL137" s="23"/>
      <c r="SQM137" s="23"/>
      <c r="SQN137" s="23"/>
      <c r="SQO137" s="23"/>
      <c r="SQP137" s="23"/>
      <c r="SQQ137" s="23"/>
      <c r="SQR137" s="23"/>
      <c r="SQS137" s="23"/>
      <c r="SQT137" s="23"/>
      <c r="SQU137" s="23"/>
      <c r="SQV137" s="23"/>
      <c r="SQW137" s="23"/>
      <c r="SQX137" s="23"/>
      <c r="SQY137" s="23"/>
      <c r="SQZ137" s="23"/>
      <c r="SRA137" s="23"/>
      <c r="SRB137" s="23"/>
      <c r="SRC137" s="23"/>
      <c r="SRD137" s="23"/>
      <c r="SRE137" s="23"/>
      <c r="SRF137" s="23"/>
      <c r="SRG137" s="23"/>
      <c r="SRH137" s="23"/>
      <c r="SRI137" s="23"/>
      <c r="SRJ137" s="23"/>
      <c r="SRK137" s="23"/>
      <c r="SRL137" s="23"/>
      <c r="SRM137" s="23"/>
      <c r="SRN137" s="23"/>
      <c r="SRO137" s="23"/>
      <c r="SRP137" s="23"/>
      <c r="SRQ137" s="23"/>
      <c r="SRR137" s="23"/>
      <c r="SRS137" s="23"/>
      <c r="SRT137" s="23"/>
      <c r="SRU137" s="23"/>
      <c r="SRV137" s="23"/>
      <c r="SRW137" s="23"/>
      <c r="SRX137" s="23"/>
      <c r="SRY137" s="23"/>
      <c r="SRZ137" s="23"/>
      <c r="SSA137" s="23"/>
      <c r="SSB137" s="23"/>
      <c r="SSC137" s="23"/>
      <c r="SSD137" s="23"/>
      <c r="SSE137" s="23"/>
      <c r="SSF137" s="23"/>
      <c r="SSG137" s="23"/>
      <c r="SSH137" s="23"/>
      <c r="SSI137" s="23"/>
      <c r="SSJ137" s="23"/>
      <c r="SSK137" s="23"/>
      <c r="SSL137" s="23"/>
      <c r="SSM137" s="23"/>
      <c r="SSN137" s="23"/>
      <c r="SSO137" s="23"/>
      <c r="SSP137" s="23"/>
      <c r="SSQ137" s="23"/>
      <c r="SSR137" s="23"/>
      <c r="SSS137" s="23"/>
      <c r="SST137" s="23"/>
      <c r="SSU137" s="23"/>
      <c r="SSV137" s="23"/>
      <c r="SSW137" s="23"/>
      <c r="SSX137" s="23"/>
      <c r="SSY137" s="23"/>
      <c r="SSZ137" s="23"/>
      <c r="STA137" s="23"/>
      <c r="STB137" s="23"/>
      <c r="STC137" s="23"/>
      <c r="STD137" s="23"/>
      <c r="STE137" s="23"/>
      <c r="STF137" s="23"/>
      <c r="STG137" s="23"/>
      <c r="STH137" s="23"/>
      <c r="STI137" s="23"/>
      <c r="STJ137" s="23"/>
      <c r="STK137" s="23"/>
      <c r="STL137" s="23"/>
      <c r="STM137" s="23"/>
      <c r="STN137" s="23"/>
      <c r="STO137" s="23"/>
      <c r="STP137" s="23"/>
      <c r="STQ137" s="23"/>
      <c r="STR137" s="23"/>
      <c r="STS137" s="23"/>
      <c r="STT137" s="23"/>
      <c r="STU137" s="23"/>
      <c r="STV137" s="23"/>
      <c r="STW137" s="23"/>
      <c r="STX137" s="23"/>
      <c r="STY137" s="23"/>
      <c r="STZ137" s="23"/>
      <c r="SUA137" s="23"/>
      <c r="SUB137" s="23"/>
      <c r="SUC137" s="23"/>
      <c r="SUD137" s="23"/>
      <c r="SUE137" s="23"/>
      <c r="SUF137" s="23"/>
      <c r="SUG137" s="23"/>
      <c r="SUH137" s="23"/>
      <c r="SUI137" s="23"/>
      <c r="SUJ137" s="23"/>
      <c r="SUK137" s="23"/>
      <c r="SUL137" s="23"/>
      <c r="SUM137" s="23"/>
      <c r="SUN137" s="23"/>
      <c r="SUO137" s="23"/>
      <c r="SUP137" s="23"/>
      <c r="SUQ137" s="23"/>
      <c r="SUR137" s="23"/>
      <c r="SUS137" s="23"/>
      <c r="SUT137" s="23"/>
      <c r="SUU137" s="23"/>
      <c r="SUV137" s="23"/>
      <c r="SUW137" s="23"/>
      <c r="SUX137" s="23"/>
      <c r="SUY137" s="23"/>
      <c r="SUZ137" s="23"/>
      <c r="SVA137" s="23"/>
      <c r="SVB137" s="23"/>
      <c r="SVC137" s="23"/>
      <c r="SVD137" s="23"/>
      <c r="SVE137" s="23"/>
      <c r="SVF137" s="23"/>
      <c r="SVG137" s="23"/>
      <c r="SVH137" s="23"/>
      <c r="SVI137" s="23"/>
      <c r="SVJ137" s="23"/>
      <c r="SVK137" s="23"/>
      <c r="SVL137" s="23"/>
      <c r="SVM137" s="23"/>
      <c r="SVN137" s="23"/>
      <c r="SVO137" s="23"/>
      <c r="SVP137" s="23"/>
      <c r="SVQ137" s="23"/>
      <c r="SVR137" s="23"/>
      <c r="SVS137" s="23"/>
      <c r="SVT137" s="23"/>
      <c r="SVU137" s="23"/>
      <c r="SVV137" s="23"/>
      <c r="SVW137" s="23"/>
      <c r="SVX137" s="23"/>
      <c r="SVY137" s="23"/>
      <c r="SVZ137" s="23"/>
      <c r="SWA137" s="23"/>
      <c r="SWB137" s="23"/>
      <c r="SWC137" s="23"/>
      <c r="SWD137" s="23"/>
      <c r="SWE137" s="23"/>
      <c r="SWF137" s="23"/>
      <c r="SWG137" s="23"/>
      <c r="SWH137" s="23"/>
      <c r="SWI137" s="23"/>
      <c r="SWJ137" s="23"/>
      <c r="SWK137" s="23"/>
      <c r="SWL137" s="23"/>
      <c r="SWM137" s="23"/>
      <c r="SWN137" s="23"/>
      <c r="SWO137" s="23"/>
      <c r="SWP137" s="23"/>
      <c r="SWQ137" s="23"/>
      <c r="SWR137" s="23"/>
      <c r="SWS137" s="23"/>
      <c r="SWT137" s="23"/>
      <c r="SWU137" s="23"/>
      <c r="SWV137" s="23"/>
      <c r="SWW137" s="23"/>
      <c r="SWX137" s="23"/>
      <c r="SWY137" s="23"/>
      <c r="SWZ137" s="23"/>
      <c r="SXA137" s="23"/>
      <c r="SXB137" s="23"/>
      <c r="SXC137" s="23"/>
      <c r="SXD137" s="23"/>
      <c r="SXE137" s="23"/>
      <c r="SXF137" s="23"/>
      <c r="SXG137" s="23"/>
      <c r="SXH137" s="23"/>
      <c r="SXI137" s="23"/>
      <c r="SXJ137" s="23"/>
      <c r="SXK137" s="23"/>
      <c r="SXL137" s="23"/>
      <c r="SXM137" s="23"/>
      <c r="SXN137" s="23"/>
      <c r="SXO137" s="23"/>
      <c r="SXP137" s="23"/>
      <c r="SXQ137" s="23"/>
      <c r="SXR137" s="23"/>
      <c r="SXS137" s="23"/>
      <c r="SXT137" s="23"/>
      <c r="SXU137" s="23"/>
      <c r="SXV137" s="23"/>
      <c r="SXW137" s="23"/>
      <c r="SXX137" s="23"/>
      <c r="SXY137" s="23"/>
      <c r="SXZ137" s="23"/>
      <c r="SYA137" s="23"/>
      <c r="SYB137" s="23"/>
      <c r="SYC137" s="23"/>
      <c r="SYD137" s="23"/>
      <c r="SYE137" s="23"/>
      <c r="SYF137" s="23"/>
      <c r="SYG137" s="23"/>
      <c r="SYH137" s="23"/>
      <c r="SYI137" s="23"/>
      <c r="SYJ137" s="23"/>
      <c r="SYK137" s="23"/>
      <c r="SYL137" s="23"/>
      <c r="SYM137" s="23"/>
      <c r="SYN137" s="23"/>
      <c r="SYO137" s="23"/>
      <c r="SYP137" s="23"/>
      <c r="SYQ137" s="23"/>
      <c r="SYR137" s="23"/>
      <c r="SYS137" s="23"/>
      <c r="SYT137" s="23"/>
      <c r="SYU137" s="23"/>
      <c r="SYV137" s="23"/>
      <c r="SYW137" s="23"/>
      <c r="SYX137" s="23"/>
      <c r="SYY137" s="23"/>
      <c r="SYZ137" s="23"/>
      <c r="SZA137" s="23"/>
      <c r="SZB137" s="23"/>
      <c r="SZC137" s="23"/>
      <c r="SZD137" s="23"/>
      <c r="SZE137" s="23"/>
      <c r="SZF137" s="23"/>
      <c r="SZG137" s="23"/>
      <c r="SZH137" s="23"/>
      <c r="SZI137" s="23"/>
      <c r="SZJ137" s="23"/>
      <c r="SZK137" s="23"/>
      <c r="SZL137" s="23"/>
      <c r="SZM137" s="23"/>
      <c r="SZN137" s="23"/>
      <c r="SZO137" s="23"/>
      <c r="SZP137" s="23"/>
      <c r="SZQ137" s="23"/>
      <c r="SZR137" s="23"/>
      <c r="SZS137" s="23"/>
      <c r="SZT137" s="23"/>
      <c r="SZU137" s="23"/>
      <c r="SZV137" s="23"/>
      <c r="SZW137" s="23"/>
      <c r="SZX137" s="23"/>
      <c r="SZY137" s="23"/>
      <c r="SZZ137" s="23"/>
      <c r="TAA137" s="23"/>
      <c r="TAB137" s="23"/>
      <c r="TAC137" s="23"/>
      <c r="TAD137" s="23"/>
      <c r="TAE137" s="23"/>
      <c r="TAF137" s="23"/>
      <c r="TAG137" s="23"/>
      <c r="TAH137" s="23"/>
      <c r="TAI137" s="23"/>
      <c r="TAJ137" s="23"/>
      <c r="TAK137" s="23"/>
      <c r="TAL137" s="23"/>
      <c r="TAM137" s="23"/>
      <c r="TAN137" s="23"/>
      <c r="TAO137" s="23"/>
      <c r="TAP137" s="23"/>
      <c r="TAQ137" s="23"/>
      <c r="TAR137" s="23"/>
      <c r="TAS137" s="23"/>
      <c r="TAT137" s="23"/>
      <c r="TAU137" s="23"/>
      <c r="TAV137" s="23"/>
      <c r="TAW137" s="23"/>
      <c r="TAX137" s="23"/>
      <c r="TAY137" s="23"/>
      <c r="TAZ137" s="23"/>
      <c r="TBA137" s="23"/>
      <c r="TBB137" s="23"/>
      <c r="TBC137" s="23"/>
      <c r="TBD137" s="23"/>
      <c r="TBE137" s="23"/>
      <c r="TBF137" s="23"/>
      <c r="TBG137" s="23"/>
      <c r="TBH137" s="23"/>
      <c r="TBI137" s="23"/>
      <c r="TBJ137" s="23"/>
      <c r="TBK137" s="23"/>
      <c r="TBL137" s="23"/>
      <c r="TBM137" s="23"/>
      <c r="TBN137" s="23"/>
      <c r="TBO137" s="23"/>
      <c r="TBP137" s="23"/>
      <c r="TBQ137" s="23"/>
      <c r="TBR137" s="23"/>
      <c r="TBS137" s="23"/>
      <c r="TBT137" s="23"/>
      <c r="TBU137" s="23"/>
      <c r="TBV137" s="23"/>
      <c r="TBW137" s="23"/>
      <c r="TBX137" s="23"/>
      <c r="TBY137" s="23"/>
      <c r="TBZ137" s="23"/>
      <c r="TCA137" s="23"/>
      <c r="TCB137" s="23"/>
      <c r="TCC137" s="23"/>
      <c r="TCD137" s="23"/>
      <c r="TCE137" s="23"/>
      <c r="TCF137" s="23"/>
      <c r="TCG137" s="23"/>
      <c r="TCH137" s="23"/>
      <c r="TCI137" s="23"/>
      <c r="TCJ137" s="23"/>
      <c r="TCK137" s="23"/>
      <c r="TCL137" s="23"/>
      <c r="TCM137" s="23"/>
      <c r="TCN137" s="23"/>
      <c r="TCO137" s="23"/>
      <c r="TCP137" s="23"/>
      <c r="TCQ137" s="23"/>
      <c r="TCR137" s="23"/>
      <c r="TCS137" s="23"/>
      <c r="TCT137" s="23"/>
      <c r="TCU137" s="23"/>
      <c r="TCV137" s="23"/>
      <c r="TCW137" s="23"/>
      <c r="TCX137" s="23"/>
      <c r="TCY137" s="23"/>
      <c r="TCZ137" s="23"/>
      <c r="TDA137" s="23"/>
      <c r="TDB137" s="23"/>
      <c r="TDC137" s="23"/>
      <c r="TDD137" s="23"/>
      <c r="TDE137" s="23"/>
      <c r="TDF137" s="23"/>
      <c r="TDG137" s="23"/>
      <c r="TDH137" s="23"/>
      <c r="TDI137" s="23"/>
      <c r="TDJ137" s="23"/>
      <c r="TDK137" s="23"/>
      <c r="TDL137" s="23"/>
      <c r="TDM137" s="23"/>
      <c r="TDN137" s="23"/>
      <c r="TDO137" s="23"/>
      <c r="TDP137" s="23"/>
      <c r="TDQ137" s="23"/>
      <c r="TDR137" s="23"/>
      <c r="TDS137" s="23"/>
      <c r="TDT137" s="23"/>
      <c r="TDU137" s="23"/>
      <c r="TDV137" s="23"/>
      <c r="TDW137" s="23"/>
      <c r="TDX137" s="23"/>
      <c r="TDY137" s="23"/>
      <c r="TDZ137" s="23"/>
      <c r="TEA137" s="23"/>
      <c r="TEB137" s="23"/>
      <c r="TEC137" s="23"/>
      <c r="TED137" s="23"/>
      <c r="TEE137" s="23"/>
      <c r="TEF137" s="23"/>
      <c r="TEG137" s="23"/>
      <c r="TEH137" s="23"/>
      <c r="TEI137" s="23"/>
      <c r="TEJ137" s="23"/>
      <c r="TEK137" s="23"/>
      <c r="TEL137" s="23"/>
      <c r="TEM137" s="23"/>
      <c r="TEN137" s="23"/>
      <c r="TEO137" s="23"/>
      <c r="TEP137" s="23"/>
      <c r="TEQ137" s="23"/>
      <c r="TER137" s="23"/>
      <c r="TES137" s="23"/>
      <c r="TET137" s="23"/>
      <c r="TEU137" s="23"/>
      <c r="TEV137" s="23"/>
      <c r="TEW137" s="23"/>
      <c r="TEX137" s="23"/>
      <c r="TEY137" s="23"/>
      <c r="TEZ137" s="23"/>
      <c r="TFA137" s="23"/>
      <c r="TFB137" s="23"/>
      <c r="TFC137" s="23"/>
      <c r="TFD137" s="23"/>
      <c r="TFE137" s="23"/>
      <c r="TFF137" s="23"/>
      <c r="TFG137" s="23"/>
      <c r="TFH137" s="23"/>
      <c r="TFI137" s="23"/>
      <c r="TFJ137" s="23"/>
      <c r="TFK137" s="23"/>
      <c r="TFL137" s="23"/>
      <c r="TFM137" s="23"/>
      <c r="TFN137" s="23"/>
      <c r="TFO137" s="23"/>
      <c r="TFP137" s="23"/>
      <c r="TFQ137" s="23"/>
      <c r="TFR137" s="23"/>
      <c r="TFS137" s="23"/>
      <c r="TFT137" s="23"/>
      <c r="TFU137" s="23"/>
      <c r="TFV137" s="23"/>
      <c r="TFW137" s="23"/>
      <c r="TFX137" s="23"/>
      <c r="TFY137" s="23"/>
      <c r="TFZ137" s="23"/>
      <c r="TGA137" s="23"/>
      <c r="TGB137" s="23"/>
      <c r="TGC137" s="23"/>
      <c r="TGD137" s="23"/>
      <c r="TGE137" s="23"/>
      <c r="TGF137" s="23"/>
      <c r="TGG137" s="23"/>
      <c r="TGH137" s="23"/>
      <c r="TGI137" s="23"/>
      <c r="TGJ137" s="23"/>
      <c r="TGK137" s="23"/>
      <c r="TGL137" s="23"/>
      <c r="TGM137" s="23"/>
      <c r="TGN137" s="23"/>
      <c r="TGO137" s="23"/>
      <c r="TGP137" s="23"/>
      <c r="TGQ137" s="23"/>
      <c r="TGR137" s="23"/>
      <c r="TGS137" s="23"/>
      <c r="TGT137" s="23"/>
      <c r="TGU137" s="23"/>
      <c r="TGV137" s="23"/>
      <c r="TGW137" s="23"/>
      <c r="TGX137" s="23"/>
      <c r="TGY137" s="23"/>
      <c r="TGZ137" s="23"/>
      <c r="THA137" s="23"/>
      <c r="THB137" s="23"/>
      <c r="THC137" s="23"/>
      <c r="THD137" s="23"/>
      <c r="THE137" s="23"/>
      <c r="THF137" s="23"/>
      <c r="THG137" s="23"/>
      <c r="THH137" s="23"/>
      <c r="THI137" s="23"/>
      <c r="THJ137" s="23"/>
      <c r="THK137" s="23"/>
      <c r="THL137" s="23"/>
      <c r="THM137" s="23"/>
      <c r="THN137" s="23"/>
      <c r="THO137" s="23"/>
      <c r="THP137" s="23"/>
      <c r="THQ137" s="23"/>
      <c r="THR137" s="23"/>
      <c r="THS137" s="23"/>
      <c r="THT137" s="23"/>
      <c r="THU137" s="23"/>
      <c r="THV137" s="23"/>
      <c r="THW137" s="23"/>
      <c r="THX137" s="23"/>
      <c r="THY137" s="23"/>
      <c r="THZ137" s="23"/>
      <c r="TIA137" s="23"/>
      <c r="TIB137" s="23"/>
      <c r="TIC137" s="23"/>
      <c r="TID137" s="23"/>
      <c r="TIE137" s="23"/>
      <c r="TIF137" s="23"/>
      <c r="TIG137" s="23"/>
      <c r="TIH137" s="23"/>
      <c r="TII137" s="23"/>
      <c r="TIJ137" s="23"/>
      <c r="TIK137" s="23"/>
      <c r="TIL137" s="23"/>
      <c r="TIM137" s="23"/>
      <c r="TIN137" s="23"/>
      <c r="TIO137" s="23"/>
      <c r="TIP137" s="23"/>
      <c r="TIQ137" s="23"/>
      <c r="TIR137" s="23"/>
      <c r="TIS137" s="23"/>
      <c r="TIT137" s="23"/>
      <c r="TIU137" s="23"/>
      <c r="TIV137" s="23"/>
      <c r="TIW137" s="23"/>
      <c r="TIX137" s="23"/>
      <c r="TIY137" s="23"/>
      <c r="TIZ137" s="23"/>
      <c r="TJA137" s="23"/>
      <c r="TJB137" s="23"/>
      <c r="TJC137" s="23"/>
      <c r="TJD137" s="23"/>
      <c r="TJE137" s="23"/>
      <c r="TJF137" s="23"/>
      <c r="TJG137" s="23"/>
      <c r="TJH137" s="23"/>
      <c r="TJI137" s="23"/>
      <c r="TJJ137" s="23"/>
      <c r="TJK137" s="23"/>
      <c r="TJL137" s="23"/>
      <c r="TJM137" s="23"/>
      <c r="TJN137" s="23"/>
      <c r="TJO137" s="23"/>
      <c r="TJP137" s="23"/>
      <c r="TJQ137" s="23"/>
      <c r="TJR137" s="23"/>
      <c r="TJS137" s="23"/>
      <c r="TJT137" s="23"/>
      <c r="TJU137" s="23"/>
      <c r="TJV137" s="23"/>
      <c r="TJW137" s="23"/>
      <c r="TJX137" s="23"/>
      <c r="TJY137" s="23"/>
      <c r="TJZ137" s="23"/>
      <c r="TKA137" s="23"/>
      <c r="TKB137" s="23"/>
      <c r="TKC137" s="23"/>
      <c r="TKD137" s="23"/>
      <c r="TKE137" s="23"/>
      <c r="TKF137" s="23"/>
      <c r="TKG137" s="23"/>
      <c r="TKH137" s="23"/>
      <c r="TKI137" s="23"/>
      <c r="TKJ137" s="23"/>
      <c r="TKK137" s="23"/>
      <c r="TKL137" s="23"/>
      <c r="TKM137" s="23"/>
      <c r="TKN137" s="23"/>
      <c r="TKO137" s="23"/>
      <c r="TKP137" s="23"/>
      <c r="TKQ137" s="23"/>
      <c r="TKR137" s="23"/>
      <c r="TKS137" s="23"/>
      <c r="TKT137" s="23"/>
      <c r="TKU137" s="23"/>
      <c r="TKV137" s="23"/>
      <c r="TKW137" s="23"/>
      <c r="TKX137" s="23"/>
      <c r="TKY137" s="23"/>
      <c r="TKZ137" s="23"/>
      <c r="TLA137" s="23"/>
      <c r="TLB137" s="23"/>
      <c r="TLC137" s="23"/>
      <c r="TLD137" s="23"/>
      <c r="TLE137" s="23"/>
      <c r="TLF137" s="23"/>
      <c r="TLG137" s="23"/>
      <c r="TLH137" s="23"/>
      <c r="TLI137" s="23"/>
      <c r="TLJ137" s="23"/>
      <c r="TLK137" s="23"/>
      <c r="TLL137" s="23"/>
      <c r="TLM137" s="23"/>
      <c r="TLN137" s="23"/>
      <c r="TLO137" s="23"/>
      <c r="TLP137" s="23"/>
      <c r="TLQ137" s="23"/>
      <c r="TLR137" s="23"/>
      <c r="TLS137" s="23"/>
      <c r="TLT137" s="23"/>
      <c r="TLU137" s="23"/>
      <c r="TLV137" s="23"/>
      <c r="TLW137" s="23"/>
      <c r="TLX137" s="23"/>
      <c r="TLY137" s="23"/>
      <c r="TLZ137" s="23"/>
      <c r="TMA137" s="23"/>
      <c r="TMB137" s="23"/>
      <c r="TMC137" s="23"/>
      <c r="TMD137" s="23"/>
      <c r="TME137" s="23"/>
      <c r="TMF137" s="23"/>
      <c r="TMG137" s="23"/>
      <c r="TMH137" s="23"/>
      <c r="TMI137" s="23"/>
      <c r="TMJ137" s="23"/>
      <c r="TMK137" s="23"/>
      <c r="TML137" s="23"/>
      <c r="TMM137" s="23"/>
      <c r="TMN137" s="23"/>
      <c r="TMO137" s="23"/>
      <c r="TMP137" s="23"/>
      <c r="TMQ137" s="23"/>
      <c r="TMR137" s="23"/>
      <c r="TMS137" s="23"/>
      <c r="TMT137" s="23"/>
      <c r="TMU137" s="23"/>
      <c r="TMV137" s="23"/>
      <c r="TMW137" s="23"/>
      <c r="TMX137" s="23"/>
      <c r="TMY137" s="23"/>
      <c r="TMZ137" s="23"/>
      <c r="TNA137" s="23"/>
      <c r="TNB137" s="23"/>
      <c r="TNC137" s="23"/>
      <c r="TND137" s="23"/>
      <c r="TNE137" s="23"/>
      <c r="TNF137" s="23"/>
      <c r="TNG137" s="23"/>
      <c r="TNH137" s="23"/>
      <c r="TNI137" s="23"/>
      <c r="TNJ137" s="23"/>
      <c r="TNK137" s="23"/>
      <c r="TNL137" s="23"/>
      <c r="TNM137" s="23"/>
      <c r="TNN137" s="23"/>
      <c r="TNO137" s="23"/>
      <c r="TNP137" s="23"/>
      <c r="TNQ137" s="23"/>
      <c r="TNR137" s="23"/>
      <c r="TNS137" s="23"/>
      <c r="TNT137" s="23"/>
      <c r="TNU137" s="23"/>
      <c r="TNV137" s="23"/>
      <c r="TNW137" s="23"/>
      <c r="TNX137" s="23"/>
      <c r="TNY137" s="23"/>
      <c r="TNZ137" s="23"/>
      <c r="TOA137" s="23"/>
      <c r="TOB137" s="23"/>
      <c r="TOC137" s="23"/>
      <c r="TOD137" s="23"/>
      <c r="TOE137" s="23"/>
      <c r="TOF137" s="23"/>
      <c r="TOG137" s="23"/>
      <c r="TOH137" s="23"/>
      <c r="TOI137" s="23"/>
      <c r="TOJ137" s="23"/>
      <c r="TOK137" s="23"/>
      <c r="TOL137" s="23"/>
      <c r="TOM137" s="23"/>
      <c r="TON137" s="23"/>
      <c r="TOO137" s="23"/>
      <c r="TOP137" s="23"/>
      <c r="TOQ137" s="23"/>
      <c r="TOR137" s="23"/>
      <c r="TOS137" s="23"/>
      <c r="TOT137" s="23"/>
      <c r="TOU137" s="23"/>
      <c r="TOV137" s="23"/>
      <c r="TOW137" s="23"/>
      <c r="TOX137" s="23"/>
      <c r="TOY137" s="23"/>
      <c r="TOZ137" s="23"/>
      <c r="TPA137" s="23"/>
      <c r="TPB137" s="23"/>
      <c r="TPC137" s="23"/>
      <c r="TPD137" s="23"/>
      <c r="TPE137" s="23"/>
      <c r="TPF137" s="23"/>
      <c r="TPG137" s="23"/>
      <c r="TPH137" s="23"/>
      <c r="TPI137" s="23"/>
      <c r="TPJ137" s="23"/>
      <c r="TPK137" s="23"/>
      <c r="TPL137" s="23"/>
      <c r="TPM137" s="23"/>
      <c r="TPN137" s="23"/>
      <c r="TPO137" s="23"/>
      <c r="TPP137" s="23"/>
      <c r="TPQ137" s="23"/>
      <c r="TPR137" s="23"/>
      <c r="TPS137" s="23"/>
      <c r="TPT137" s="23"/>
      <c r="TPU137" s="23"/>
      <c r="TPV137" s="23"/>
      <c r="TPW137" s="23"/>
      <c r="TPX137" s="23"/>
      <c r="TPY137" s="23"/>
      <c r="TPZ137" s="23"/>
      <c r="TQA137" s="23"/>
      <c r="TQB137" s="23"/>
      <c r="TQC137" s="23"/>
      <c r="TQD137" s="23"/>
      <c r="TQE137" s="23"/>
      <c r="TQF137" s="23"/>
      <c r="TQG137" s="23"/>
      <c r="TQH137" s="23"/>
      <c r="TQI137" s="23"/>
      <c r="TQJ137" s="23"/>
      <c r="TQK137" s="23"/>
      <c r="TQL137" s="23"/>
      <c r="TQM137" s="23"/>
      <c r="TQN137" s="23"/>
      <c r="TQO137" s="23"/>
      <c r="TQP137" s="23"/>
      <c r="TQQ137" s="23"/>
      <c r="TQR137" s="23"/>
      <c r="TQS137" s="23"/>
      <c r="TQT137" s="23"/>
      <c r="TQU137" s="23"/>
      <c r="TQV137" s="23"/>
      <c r="TQW137" s="23"/>
      <c r="TQX137" s="23"/>
      <c r="TQY137" s="23"/>
      <c r="TQZ137" s="23"/>
      <c r="TRA137" s="23"/>
      <c r="TRB137" s="23"/>
      <c r="TRC137" s="23"/>
      <c r="TRD137" s="23"/>
      <c r="TRE137" s="23"/>
      <c r="TRF137" s="23"/>
      <c r="TRG137" s="23"/>
      <c r="TRH137" s="23"/>
      <c r="TRI137" s="23"/>
      <c r="TRJ137" s="23"/>
      <c r="TRK137" s="23"/>
      <c r="TRL137" s="23"/>
      <c r="TRM137" s="23"/>
      <c r="TRN137" s="23"/>
      <c r="TRO137" s="23"/>
      <c r="TRP137" s="23"/>
      <c r="TRQ137" s="23"/>
      <c r="TRR137" s="23"/>
      <c r="TRS137" s="23"/>
      <c r="TRT137" s="23"/>
      <c r="TRU137" s="23"/>
      <c r="TRV137" s="23"/>
      <c r="TRW137" s="23"/>
      <c r="TRX137" s="23"/>
      <c r="TRY137" s="23"/>
      <c r="TRZ137" s="23"/>
      <c r="TSA137" s="23"/>
      <c r="TSB137" s="23"/>
      <c r="TSC137" s="23"/>
      <c r="TSD137" s="23"/>
      <c r="TSE137" s="23"/>
      <c r="TSF137" s="23"/>
      <c r="TSG137" s="23"/>
      <c r="TSH137" s="23"/>
      <c r="TSI137" s="23"/>
      <c r="TSJ137" s="23"/>
      <c r="TSK137" s="23"/>
      <c r="TSL137" s="23"/>
      <c r="TSM137" s="23"/>
      <c r="TSN137" s="23"/>
      <c r="TSO137" s="23"/>
      <c r="TSP137" s="23"/>
      <c r="TSQ137" s="23"/>
      <c r="TSR137" s="23"/>
      <c r="TSS137" s="23"/>
      <c r="TST137" s="23"/>
      <c r="TSU137" s="23"/>
      <c r="TSV137" s="23"/>
      <c r="TSW137" s="23"/>
      <c r="TSX137" s="23"/>
      <c r="TSY137" s="23"/>
      <c r="TSZ137" s="23"/>
      <c r="TTA137" s="23"/>
      <c r="TTB137" s="23"/>
      <c r="TTC137" s="23"/>
      <c r="TTD137" s="23"/>
      <c r="TTE137" s="23"/>
      <c r="TTF137" s="23"/>
      <c r="TTG137" s="23"/>
      <c r="TTH137" s="23"/>
      <c r="TTI137" s="23"/>
      <c r="TTJ137" s="23"/>
      <c r="TTK137" s="23"/>
      <c r="TTL137" s="23"/>
      <c r="TTM137" s="23"/>
      <c r="TTN137" s="23"/>
      <c r="TTO137" s="23"/>
      <c r="TTP137" s="23"/>
      <c r="TTQ137" s="23"/>
      <c r="TTR137" s="23"/>
      <c r="TTS137" s="23"/>
      <c r="TTT137" s="23"/>
      <c r="TTU137" s="23"/>
      <c r="TTV137" s="23"/>
      <c r="TTW137" s="23"/>
      <c r="TTX137" s="23"/>
      <c r="TTY137" s="23"/>
      <c r="TTZ137" s="23"/>
      <c r="TUA137" s="23"/>
      <c r="TUB137" s="23"/>
      <c r="TUC137" s="23"/>
      <c r="TUD137" s="23"/>
      <c r="TUE137" s="23"/>
      <c r="TUF137" s="23"/>
      <c r="TUG137" s="23"/>
      <c r="TUH137" s="23"/>
      <c r="TUI137" s="23"/>
      <c r="TUJ137" s="23"/>
      <c r="TUK137" s="23"/>
      <c r="TUL137" s="23"/>
      <c r="TUM137" s="23"/>
      <c r="TUN137" s="23"/>
      <c r="TUO137" s="23"/>
      <c r="TUP137" s="23"/>
      <c r="TUQ137" s="23"/>
      <c r="TUR137" s="23"/>
      <c r="TUS137" s="23"/>
      <c r="TUT137" s="23"/>
      <c r="TUU137" s="23"/>
      <c r="TUV137" s="23"/>
      <c r="TUW137" s="23"/>
      <c r="TUX137" s="23"/>
      <c r="TUY137" s="23"/>
      <c r="TUZ137" s="23"/>
      <c r="TVA137" s="23"/>
      <c r="TVB137" s="23"/>
      <c r="TVC137" s="23"/>
      <c r="TVD137" s="23"/>
      <c r="TVE137" s="23"/>
      <c r="TVF137" s="23"/>
      <c r="TVG137" s="23"/>
      <c r="TVH137" s="23"/>
      <c r="TVI137" s="23"/>
      <c r="TVJ137" s="23"/>
      <c r="TVK137" s="23"/>
      <c r="TVL137" s="23"/>
      <c r="TVM137" s="23"/>
      <c r="TVN137" s="23"/>
      <c r="TVO137" s="23"/>
      <c r="TVP137" s="23"/>
      <c r="TVQ137" s="23"/>
      <c r="TVR137" s="23"/>
      <c r="TVS137" s="23"/>
      <c r="TVT137" s="23"/>
      <c r="TVU137" s="23"/>
      <c r="TVV137" s="23"/>
      <c r="TVW137" s="23"/>
      <c r="TVX137" s="23"/>
      <c r="TVY137" s="23"/>
      <c r="TVZ137" s="23"/>
      <c r="TWA137" s="23"/>
      <c r="TWB137" s="23"/>
      <c r="TWC137" s="23"/>
      <c r="TWD137" s="23"/>
      <c r="TWE137" s="23"/>
      <c r="TWF137" s="23"/>
      <c r="TWG137" s="23"/>
      <c r="TWH137" s="23"/>
      <c r="TWI137" s="23"/>
      <c r="TWJ137" s="23"/>
      <c r="TWK137" s="23"/>
      <c r="TWL137" s="23"/>
      <c r="TWM137" s="23"/>
      <c r="TWN137" s="23"/>
      <c r="TWO137" s="23"/>
      <c r="TWP137" s="23"/>
      <c r="TWQ137" s="23"/>
      <c r="TWR137" s="23"/>
      <c r="TWS137" s="23"/>
      <c r="TWT137" s="23"/>
      <c r="TWU137" s="23"/>
      <c r="TWV137" s="23"/>
      <c r="TWW137" s="23"/>
      <c r="TWX137" s="23"/>
      <c r="TWY137" s="23"/>
      <c r="TWZ137" s="23"/>
      <c r="TXA137" s="23"/>
      <c r="TXB137" s="23"/>
      <c r="TXC137" s="23"/>
      <c r="TXD137" s="23"/>
      <c r="TXE137" s="23"/>
      <c r="TXF137" s="23"/>
      <c r="TXG137" s="23"/>
      <c r="TXH137" s="23"/>
      <c r="TXI137" s="23"/>
      <c r="TXJ137" s="23"/>
      <c r="TXK137" s="23"/>
      <c r="TXL137" s="23"/>
      <c r="TXM137" s="23"/>
      <c r="TXN137" s="23"/>
      <c r="TXO137" s="23"/>
      <c r="TXP137" s="23"/>
      <c r="TXQ137" s="23"/>
      <c r="TXR137" s="23"/>
      <c r="TXS137" s="23"/>
      <c r="TXT137" s="23"/>
      <c r="TXU137" s="23"/>
      <c r="TXV137" s="23"/>
      <c r="TXW137" s="23"/>
      <c r="TXX137" s="23"/>
      <c r="TXY137" s="23"/>
      <c r="TXZ137" s="23"/>
      <c r="TYA137" s="23"/>
      <c r="TYB137" s="23"/>
      <c r="TYC137" s="23"/>
      <c r="TYD137" s="23"/>
      <c r="TYE137" s="23"/>
      <c r="TYF137" s="23"/>
      <c r="TYG137" s="23"/>
      <c r="TYH137" s="23"/>
      <c r="TYI137" s="23"/>
      <c r="TYJ137" s="23"/>
      <c r="TYK137" s="23"/>
      <c r="TYL137" s="23"/>
      <c r="TYM137" s="23"/>
      <c r="TYN137" s="23"/>
      <c r="TYO137" s="23"/>
      <c r="TYP137" s="23"/>
      <c r="TYQ137" s="23"/>
      <c r="TYR137" s="23"/>
      <c r="TYS137" s="23"/>
      <c r="TYT137" s="23"/>
      <c r="TYU137" s="23"/>
      <c r="TYV137" s="23"/>
      <c r="TYW137" s="23"/>
      <c r="TYX137" s="23"/>
      <c r="TYY137" s="23"/>
      <c r="TYZ137" s="23"/>
      <c r="TZA137" s="23"/>
      <c r="TZB137" s="23"/>
      <c r="TZC137" s="23"/>
      <c r="TZD137" s="23"/>
      <c r="TZE137" s="23"/>
      <c r="TZF137" s="23"/>
      <c r="TZG137" s="23"/>
      <c r="TZH137" s="23"/>
      <c r="TZI137" s="23"/>
      <c r="TZJ137" s="23"/>
      <c r="TZK137" s="23"/>
      <c r="TZL137" s="23"/>
      <c r="TZM137" s="23"/>
      <c r="TZN137" s="23"/>
      <c r="TZO137" s="23"/>
      <c r="TZP137" s="23"/>
      <c r="TZQ137" s="23"/>
      <c r="TZR137" s="23"/>
      <c r="TZS137" s="23"/>
      <c r="TZT137" s="23"/>
      <c r="TZU137" s="23"/>
      <c r="TZV137" s="23"/>
      <c r="TZW137" s="23"/>
      <c r="TZX137" s="23"/>
      <c r="TZY137" s="23"/>
      <c r="TZZ137" s="23"/>
      <c r="UAA137" s="23"/>
      <c r="UAB137" s="23"/>
      <c r="UAC137" s="23"/>
      <c r="UAD137" s="23"/>
      <c r="UAE137" s="23"/>
      <c r="UAF137" s="23"/>
      <c r="UAG137" s="23"/>
      <c r="UAH137" s="23"/>
      <c r="UAI137" s="23"/>
      <c r="UAJ137" s="23"/>
      <c r="UAK137" s="23"/>
      <c r="UAL137" s="23"/>
      <c r="UAM137" s="23"/>
      <c r="UAN137" s="23"/>
      <c r="UAO137" s="23"/>
      <c r="UAP137" s="23"/>
      <c r="UAQ137" s="23"/>
      <c r="UAR137" s="23"/>
      <c r="UAS137" s="23"/>
      <c r="UAT137" s="23"/>
      <c r="UAU137" s="23"/>
      <c r="UAV137" s="23"/>
      <c r="UAW137" s="23"/>
      <c r="UAX137" s="23"/>
      <c r="UAY137" s="23"/>
      <c r="UAZ137" s="23"/>
      <c r="UBA137" s="23"/>
      <c r="UBB137" s="23"/>
      <c r="UBC137" s="23"/>
      <c r="UBD137" s="23"/>
      <c r="UBE137" s="23"/>
      <c r="UBF137" s="23"/>
      <c r="UBG137" s="23"/>
      <c r="UBH137" s="23"/>
      <c r="UBI137" s="23"/>
      <c r="UBJ137" s="23"/>
      <c r="UBK137" s="23"/>
      <c r="UBL137" s="23"/>
      <c r="UBM137" s="23"/>
      <c r="UBN137" s="23"/>
      <c r="UBO137" s="23"/>
      <c r="UBP137" s="23"/>
      <c r="UBQ137" s="23"/>
      <c r="UBR137" s="23"/>
      <c r="UBS137" s="23"/>
      <c r="UBT137" s="23"/>
      <c r="UBU137" s="23"/>
      <c r="UBV137" s="23"/>
      <c r="UBW137" s="23"/>
      <c r="UBX137" s="23"/>
      <c r="UBY137" s="23"/>
      <c r="UBZ137" s="23"/>
      <c r="UCA137" s="23"/>
      <c r="UCB137" s="23"/>
      <c r="UCC137" s="23"/>
      <c r="UCD137" s="23"/>
      <c r="UCE137" s="23"/>
      <c r="UCF137" s="23"/>
      <c r="UCG137" s="23"/>
      <c r="UCH137" s="23"/>
      <c r="UCI137" s="23"/>
      <c r="UCJ137" s="23"/>
      <c r="UCK137" s="23"/>
      <c r="UCL137" s="23"/>
      <c r="UCM137" s="23"/>
      <c r="UCN137" s="23"/>
      <c r="UCO137" s="23"/>
      <c r="UCP137" s="23"/>
      <c r="UCQ137" s="23"/>
      <c r="UCR137" s="23"/>
      <c r="UCS137" s="23"/>
      <c r="UCT137" s="23"/>
      <c r="UCU137" s="23"/>
      <c r="UCV137" s="23"/>
      <c r="UCW137" s="23"/>
      <c r="UCX137" s="23"/>
      <c r="UCY137" s="23"/>
      <c r="UCZ137" s="23"/>
      <c r="UDA137" s="23"/>
      <c r="UDB137" s="23"/>
      <c r="UDC137" s="23"/>
      <c r="UDD137" s="23"/>
      <c r="UDE137" s="23"/>
      <c r="UDF137" s="23"/>
      <c r="UDG137" s="23"/>
      <c r="UDH137" s="23"/>
      <c r="UDI137" s="23"/>
      <c r="UDJ137" s="23"/>
      <c r="UDK137" s="23"/>
      <c r="UDL137" s="23"/>
      <c r="UDM137" s="23"/>
      <c r="UDN137" s="23"/>
      <c r="UDO137" s="23"/>
      <c r="UDP137" s="23"/>
      <c r="UDQ137" s="23"/>
      <c r="UDR137" s="23"/>
      <c r="UDS137" s="23"/>
      <c r="UDT137" s="23"/>
      <c r="UDU137" s="23"/>
      <c r="UDV137" s="23"/>
      <c r="UDW137" s="23"/>
      <c r="UDX137" s="23"/>
      <c r="UDY137" s="23"/>
      <c r="UDZ137" s="23"/>
      <c r="UEA137" s="23"/>
      <c r="UEB137" s="23"/>
      <c r="UEC137" s="23"/>
      <c r="UED137" s="23"/>
      <c r="UEE137" s="23"/>
      <c r="UEF137" s="23"/>
      <c r="UEG137" s="23"/>
      <c r="UEH137" s="23"/>
      <c r="UEI137" s="23"/>
      <c r="UEJ137" s="23"/>
      <c r="UEK137" s="23"/>
      <c r="UEL137" s="23"/>
      <c r="UEM137" s="23"/>
      <c r="UEN137" s="23"/>
      <c r="UEO137" s="23"/>
      <c r="UEP137" s="23"/>
      <c r="UEQ137" s="23"/>
      <c r="UER137" s="23"/>
      <c r="UES137" s="23"/>
      <c r="UET137" s="23"/>
      <c r="UEU137" s="23"/>
      <c r="UEV137" s="23"/>
      <c r="UEW137" s="23"/>
      <c r="UEX137" s="23"/>
      <c r="UEY137" s="23"/>
      <c r="UEZ137" s="23"/>
      <c r="UFA137" s="23"/>
      <c r="UFB137" s="23"/>
      <c r="UFC137" s="23"/>
      <c r="UFD137" s="23"/>
      <c r="UFE137" s="23"/>
      <c r="UFF137" s="23"/>
      <c r="UFG137" s="23"/>
      <c r="UFH137" s="23"/>
      <c r="UFI137" s="23"/>
      <c r="UFJ137" s="23"/>
      <c r="UFK137" s="23"/>
      <c r="UFL137" s="23"/>
      <c r="UFM137" s="23"/>
      <c r="UFN137" s="23"/>
      <c r="UFO137" s="23"/>
      <c r="UFP137" s="23"/>
      <c r="UFQ137" s="23"/>
      <c r="UFR137" s="23"/>
      <c r="UFS137" s="23"/>
      <c r="UFT137" s="23"/>
      <c r="UFU137" s="23"/>
      <c r="UFV137" s="23"/>
      <c r="UFW137" s="23"/>
      <c r="UFX137" s="23"/>
      <c r="UFY137" s="23"/>
      <c r="UFZ137" s="23"/>
      <c r="UGA137" s="23"/>
      <c r="UGB137" s="23"/>
      <c r="UGC137" s="23"/>
      <c r="UGD137" s="23"/>
      <c r="UGE137" s="23"/>
      <c r="UGF137" s="23"/>
      <c r="UGG137" s="23"/>
      <c r="UGH137" s="23"/>
      <c r="UGI137" s="23"/>
      <c r="UGJ137" s="23"/>
      <c r="UGK137" s="23"/>
      <c r="UGL137" s="23"/>
      <c r="UGM137" s="23"/>
      <c r="UGN137" s="23"/>
      <c r="UGO137" s="23"/>
      <c r="UGP137" s="23"/>
      <c r="UGQ137" s="23"/>
      <c r="UGR137" s="23"/>
      <c r="UGS137" s="23"/>
      <c r="UGT137" s="23"/>
      <c r="UGU137" s="23"/>
      <c r="UGV137" s="23"/>
      <c r="UGW137" s="23"/>
      <c r="UGX137" s="23"/>
      <c r="UGY137" s="23"/>
      <c r="UGZ137" s="23"/>
      <c r="UHA137" s="23"/>
      <c r="UHB137" s="23"/>
      <c r="UHC137" s="23"/>
      <c r="UHD137" s="23"/>
      <c r="UHE137" s="23"/>
      <c r="UHF137" s="23"/>
      <c r="UHG137" s="23"/>
      <c r="UHH137" s="23"/>
      <c r="UHI137" s="23"/>
      <c r="UHJ137" s="23"/>
      <c r="UHK137" s="23"/>
      <c r="UHL137" s="23"/>
      <c r="UHM137" s="23"/>
      <c r="UHN137" s="23"/>
      <c r="UHO137" s="23"/>
      <c r="UHP137" s="23"/>
      <c r="UHQ137" s="23"/>
      <c r="UHR137" s="23"/>
      <c r="UHS137" s="23"/>
      <c r="UHT137" s="23"/>
      <c r="UHU137" s="23"/>
      <c r="UHV137" s="23"/>
      <c r="UHW137" s="23"/>
      <c r="UHX137" s="23"/>
      <c r="UHY137" s="23"/>
      <c r="UHZ137" s="23"/>
      <c r="UIA137" s="23"/>
      <c r="UIB137" s="23"/>
      <c r="UIC137" s="23"/>
      <c r="UID137" s="23"/>
      <c r="UIE137" s="23"/>
      <c r="UIF137" s="23"/>
      <c r="UIG137" s="23"/>
      <c r="UIH137" s="23"/>
      <c r="UII137" s="23"/>
      <c r="UIJ137" s="23"/>
      <c r="UIK137" s="23"/>
      <c r="UIL137" s="23"/>
      <c r="UIM137" s="23"/>
      <c r="UIN137" s="23"/>
      <c r="UIO137" s="23"/>
      <c r="UIP137" s="23"/>
      <c r="UIQ137" s="23"/>
      <c r="UIR137" s="23"/>
      <c r="UIS137" s="23"/>
      <c r="UIT137" s="23"/>
      <c r="UIU137" s="23"/>
      <c r="UIV137" s="23"/>
      <c r="UIW137" s="23"/>
      <c r="UIX137" s="23"/>
      <c r="UIY137" s="23"/>
      <c r="UIZ137" s="23"/>
      <c r="UJA137" s="23"/>
      <c r="UJB137" s="23"/>
      <c r="UJC137" s="23"/>
      <c r="UJD137" s="23"/>
      <c r="UJE137" s="23"/>
      <c r="UJF137" s="23"/>
      <c r="UJG137" s="23"/>
      <c r="UJH137" s="23"/>
      <c r="UJI137" s="23"/>
      <c r="UJJ137" s="23"/>
      <c r="UJK137" s="23"/>
      <c r="UJL137" s="23"/>
      <c r="UJM137" s="23"/>
      <c r="UJN137" s="23"/>
      <c r="UJO137" s="23"/>
      <c r="UJP137" s="23"/>
      <c r="UJQ137" s="23"/>
      <c r="UJR137" s="23"/>
      <c r="UJS137" s="23"/>
      <c r="UJT137" s="23"/>
      <c r="UJU137" s="23"/>
      <c r="UJV137" s="23"/>
      <c r="UJW137" s="23"/>
      <c r="UJX137" s="23"/>
      <c r="UJY137" s="23"/>
      <c r="UJZ137" s="23"/>
      <c r="UKA137" s="23"/>
      <c r="UKB137" s="23"/>
      <c r="UKC137" s="23"/>
      <c r="UKD137" s="23"/>
      <c r="UKE137" s="23"/>
      <c r="UKF137" s="23"/>
      <c r="UKG137" s="23"/>
      <c r="UKH137" s="23"/>
      <c r="UKI137" s="23"/>
      <c r="UKJ137" s="23"/>
      <c r="UKK137" s="23"/>
      <c r="UKL137" s="23"/>
      <c r="UKM137" s="23"/>
      <c r="UKN137" s="23"/>
      <c r="UKO137" s="23"/>
      <c r="UKP137" s="23"/>
      <c r="UKQ137" s="23"/>
      <c r="UKR137" s="23"/>
      <c r="UKS137" s="23"/>
      <c r="UKT137" s="23"/>
      <c r="UKU137" s="23"/>
      <c r="UKV137" s="23"/>
      <c r="UKW137" s="23"/>
      <c r="UKX137" s="23"/>
      <c r="UKY137" s="23"/>
      <c r="UKZ137" s="23"/>
      <c r="ULA137" s="23"/>
      <c r="ULB137" s="23"/>
      <c r="ULC137" s="23"/>
      <c r="ULD137" s="23"/>
      <c r="ULE137" s="23"/>
      <c r="ULF137" s="23"/>
      <c r="ULG137" s="23"/>
      <c r="ULH137" s="23"/>
      <c r="ULI137" s="23"/>
      <c r="ULJ137" s="23"/>
      <c r="ULK137" s="23"/>
      <c r="ULL137" s="23"/>
      <c r="ULM137" s="23"/>
      <c r="ULN137" s="23"/>
      <c r="ULO137" s="23"/>
      <c r="ULP137" s="23"/>
      <c r="ULQ137" s="23"/>
      <c r="ULR137" s="23"/>
      <c r="ULS137" s="23"/>
      <c r="ULT137" s="23"/>
      <c r="ULU137" s="23"/>
      <c r="ULV137" s="23"/>
      <c r="ULW137" s="23"/>
      <c r="ULX137" s="23"/>
      <c r="ULY137" s="23"/>
      <c r="ULZ137" s="23"/>
      <c r="UMA137" s="23"/>
      <c r="UMB137" s="23"/>
      <c r="UMC137" s="23"/>
      <c r="UMD137" s="23"/>
      <c r="UME137" s="23"/>
      <c r="UMF137" s="23"/>
      <c r="UMG137" s="23"/>
      <c r="UMH137" s="23"/>
      <c r="UMI137" s="23"/>
      <c r="UMJ137" s="23"/>
      <c r="UMK137" s="23"/>
      <c r="UML137" s="23"/>
      <c r="UMM137" s="23"/>
      <c r="UMN137" s="23"/>
      <c r="UMO137" s="23"/>
      <c r="UMP137" s="23"/>
      <c r="UMQ137" s="23"/>
      <c r="UMR137" s="23"/>
      <c r="UMS137" s="23"/>
      <c r="UMT137" s="23"/>
      <c r="UMU137" s="23"/>
      <c r="UMV137" s="23"/>
      <c r="UMW137" s="23"/>
      <c r="UMX137" s="23"/>
      <c r="UMY137" s="23"/>
      <c r="UMZ137" s="23"/>
      <c r="UNA137" s="23"/>
      <c r="UNB137" s="23"/>
      <c r="UNC137" s="23"/>
      <c r="UND137" s="23"/>
      <c r="UNE137" s="23"/>
      <c r="UNF137" s="23"/>
      <c r="UNG137" s="23"/>
      <c r="UNH137" s="23"/>
      <c r="UNI137" s="23"/>
      <c r="UNJ137" s="23"/>
      <c r="UNK137" s="23"/>
      <c r="UNL137" s="23"/>
      <c r="UNM137" s="23"/>
      <c r="UNN137" s="23"/>
      <c r="UNO137" s="23"/>
      <c r="UNP137" s="23"/>
      <c r="UNQ137" s="23"/>
      <c r="UNR137" s="23"/>
      <c r="UNS137" s="23"/>
      <c r="UNT137" s="23"/>
      <c r="UNU137" s="23"/>
      <c r="UNV137" s="23"/>
      <c r="UNW137" s="23"/>
      <c r="UNX137" s="23"/>
      <c r="UNY137" s="23"/>
      <c r="UNZ137" s="23"/>
      <c r="UOA137" s="23"/>
      <c r="UOB137" s="23"/>
      <c r="UOC137" s="23"/>
      <c r="UOD137" s="23"/>
      <c r="UOE137" s="23"/>
      <c r="UOF137" s="23"/>
      <c r="UOG137" s="23"/>
      <c r="UOH137" s="23"/>
      <c r="UOI137" s="23"/>
      <c r="UOJ137" s="23"/>
      <c r="UOK137" s="23"/>
      <c r="UOL137" s="23"/>
      <c r="UOM137" s="23"/>
      <c r="UON137" s="23"/>
      <c r="UOO137" s="23"/>
      <c r="UOP137" s="23"/>
      <c r="UOQ137" s="23"/>
      <c r="UOR137" s="23"/>
      <c r="UOS137" s="23"/>
      <c r="UOT137" s="23"/>
      <c r="UOU137" s="23"/>
      <c r="UOV137" s="23"/>
      <c r="UOW137" s="23"/>
      <c r="UOX137" s="23"/>
      <c r="UOY137" s="23"/>
      <c r="UOZ137" s="23"/>
      <c r="UPA137" s="23"/>
      <c r="UPB137" s="23"/>
      <c r="UPC137" s="23"/>
      <c r="UPD137" s="23"/>
      <c r="UPE137" s="23"/>
      <c r="UPF137" s="23"/>
      <c r="UPG137" s="23"/>
      <c r="UPH137" s="23"/>
      <c r="UPI137" s="23"/>
      <c r="UPJ137" s="23"/>
      <c r="UPK137" s="23"/>
      <c r="UPL137" s="23"/>
      <c r="UPM137" s="23"/>
      <c r="UPN137" s="23"/>
      <c r="UPO137" s="23"/>
      <c r="UPP137" s="23"/>
      <c r="UPQ137" s="23"/>
      <c r="UPR137" s="23"/>
      <c r="UPS137" s="23"/>
      <c r="UPT137" s="23"/>
      <c r="UPU137" s="23"/>
      <c r="UPV137" s="23"/>
      <c r="UPW137" s="23"/>
      <c r="UPX137" s="23"/>
      <c r="UPY137" s="23"/>
      <c r="UPZ137" s="23"/>
      <c r="UQA137" s="23"/>
      <c r="UQB137" s="23"/>
      <c r="UQC137" s="23"/>
      <c r="UQD137" s="23"/>
      <c r="UQE137" s="23"/>
      <c r="UQF137" s="23"/>
      <c r="UQG137" s="23"/>
      <c r="UQH137" s="23"/>
      <c r="UQI137" s="23"/>
      <c r="UQJ137" s="23"/>
      <c r="UQK137" s="23"/>
      <c r="UQL137" s="23"/>
      <c r="UQM137" s="23"/>
      <c r="UQN137" s="23"/>
      <c r="UQO137" s="23"/>
      <c r="UQP137" s="23"/>
      <c r="UQQ137" s="23"/>
      <c r="UQR137" s="23"/>
      <c r="UQS137" s="23"/>
      <c r="UQT137" s="23"/>
      <c r="UQU137" s="23"/>
      <c r="UQV137" s="23"/>
      <c r="UQW137" s="23"/>
      <c r="UQX137" s="23"/>
      <c r="UQY137" s="23"/>
      <c r="UQZ137" s="23"/>
      <c r="URA137" s="23"/>
      <c r="URB137" s="23"/>
      <c r="URC137" s="23"/>
      <c r="URD137" s="23"/>
      <c r="URE137" s="23"/>
      <c r="URF137" s="23"/>
      <c r="URG137" s="23"/>
      <c r="URH137" s="23"/>
      <c r="URI137" s="23"/>
      <c r="URJ137" s="23"/>
      <c r="URK137" s="23"/>
      <c r="URL137" s="23"/>
      <c r="URM137" s="23"/>
      <c r="URN137" s="23"/>
      <c r="URO137" s="23"/>
      <c r="URP137" s="23"/>
      <c r="URQ137" s="23"/>
      <c r="URR137" s="23"/>
      <c r="URS137" s="23"/>
      <c r="URT137" s="23"/>
      <c r="URU137" s="23"/>
      <c r="URV137" s="23"/>
      <c r="URW137" s="23"/>
      <c r="URX137" s="23"/>
      <c r="URY137" s="23"/>
      <c r="URZ137" s="23"/>
      <c r="USA137" s="23"/>
      <c r="USB137" s="23"/>
      <c r="USC137" s="23"/>
      <c r="USD137" s="23"/>
      <c r="USE137" s="23"/>
      <c r="USF137" s="23"/>
      <c r="USG137" s="23"/>
      <c r="USH137" s="23"/>
      <c r="USI137" s="23"/>
      <c r="USJ137" s="23"/>
      <c r="USK137" s="23"/>
      <c r="USL137" s="23"/>
      <c r="USM137" s="23"/>
      <c r="USN137" s="23"/>
      <c r="USO137" s="23"/>
      <c r="USP137" s="23"/>
      <c r="USQ137" s="23"/>
      <c r="USR137" s="23"/>
      <c r="USS137" s="23"/>
      <c r="UST137" s="23"/>
      <c r="USU137" s="23"/>
      <c r="USV137" s="23"/>
      <c r="USW137" s="23"/>
      <c r="USX137" s="23"/>
      <c r="USY137" s="23"/>
      <c r="USZ137" s="23"/>
      <c r="UTA137" s="23"/>
      <c r="UTB137" s="23"/>
      <c r="UTC137" s="23"/>
      <c r="UTD137" s="23"/>
      <c r="UTE137" s="23"/>
      <c r="UTF137" s="23"/>
      <c r="UTG137" s="23"/>
      <c r="UTH137" s="23"/>
      <c r="UTI137" s="23"/>
      <c r="UTJ137" s="23"/>
      <c r="UTK137" s="23"/>
      <c r="UTL137" s="23"/>
      <c r="UTM137" s="23"/>
      <c r="UTN137" s="23"/>
      <c r="UTO137" s="23"/>
      <c r="UTP137" s="23"/>
      <c r="UTQ137" s="23"/>
      <c r="UTR137" s="23"/>
      <c r="UTS137" s="23"/>
      <c r="UTT137" s="23"/>
      <c r="UTU137" s="23"/>
      <c r="UTV137" s="23"/>
      <c r="UTW137" s="23"/>
      <c r="UTX137" s="23"/>
      <c r="UTY137" s="23"/>
      <c r="UTZ137" s="23"/>
      <c r="UUA137" s="23"/>
      <c r="UUB137" s="23"/>
      <c r="UUC137" s="23"/>
      <c r="UUD137" s="23"/>
      <c r="UUE137" s="23"/>
      <c r="UUF137" s="23"/>
      <c r="UUG137" s="23"/>
      <c r="UUH137" s="23"/>
      <c r="UUI137" s="23"/>
      <c r="UUJ137" s="23"/>
      <c r="UUK137" s="23"/>
      <c r="UUL137" s="23"/>
      <c r="UUM137" s="23"/>
      <c r="UUN137" s="23"/>
      <c r="UUO137" s="23"/>
      <c r="UUP137" s="23"/>
      <c r="UUQ137" s="23"/>
      <c r="UUR137" s="23"/>
      <c r="UUS137" s="23"/>
      <c r="UUT137" s="23"/>
      <c r="UUU137" s="23"/>
      <c r="UUV137" s="23"/>
      <c r="UUW137" s="23"/>
      <c r="UUX137" s="23"/>
      <c r="UUY137" s="23"/>
      <c r="UUZ137" s="23"/>
      <c r="UVA137" s="23"/>
      <c r="UVB137" s="23"/>
      <c r="UVC137" s="23"/>
      <c r="UVD137" s="23"/>
      <c r="UVE137" s="23"/>
      <c r="UVF137" s="23"/>
      <c r="UVG137" s="23"/>
      <c r="UVH137" s="23"/>
      <c r="UVI137" s="23"/>
      <c r="UVJ137" s="23"/>
      <c r="UVK137" s="23"/>
      <c r="UVL137" s="23"/>
      <c r="UVM137" s="23"/>
      <c r="UVN137" s="23"/>
      <c r="UVO137" s="23"/>
      <c r="UVP137" s="23"/>
      <c r="UVQ137" s="23"/>
      <c r="UVR137" s="23"/>
      <c r="UVS137" s="23"/>
      <c r="UVT137" s="23"/>
      <c r="UVU137" s="23"/>
      <c r="UVV137" s="23"/>
      <c r="UVW137" s="23"/>
      <c r="UVX137" s="23"/>
      <c r="UVY137" s="23"/>
      <c r="UVZ137" s="23"/>
      <c r="UWA137" s="23"/>
      <c r="UWB137" s="23"/>
      <c r="UWC137" s="23"/>
      <c r="UWD137" s="23"/>
      <c r="UWE137" s="23"/>
      <c r="UWF137" s="23"/>
      <c r="UWG137" s="23"/>
      <c r="UWH137" s="23"/>
      <c r="UWI137" s="23"/>
      <c r="UWJ137" s="23"/>
      <c r="UWK137" s="23"/>
      <c r="UWL137" s="23"/>
      <c r="UWM137" s="23"/>
      <c r="UWN137" s="23"/>
      <c r="UWO137" s="23"/>
      <c r="UWP137" s="23"/>
      <c r="UWQ137" s="23"/>
      <c r="UWR137" s="23"/>
      <c r="UWS137" s="23"/>
      <c r="UWT137" s="23"/>
      <c r="UWU137" s="23"/>
      <c r="UWV137" s="23"/>
      <c r="UWW137" s="23"/>
      <c r="UWX137" s="23"/>
      <c r="UWY137" s="23"/>
      <c r="UWZ137" s="23"/>
      <c r="UXA137" s="23"/>
      <c r="UXB137" s="23"/>
      <c r="UXC137" s="23"/>
      <c r="UXD137" s="23"/>
      <c r="UXE137" s="23"/>
      <c r="UXF137" s="23"/>
      <c r="UXG137" s="23"/>
      <c r="UXH137" s="23"/>
      <c r="UXI137" s="23"/>
      <c r="UXJ137" s="23"/>
      <c r="UXK137" s="23"/>
      <c r="UXL137" s="23"/>
      <c r="UXM137" s="23"/>
      <c r="UXN137" s="23"/>
      <c r="UXO137" s="23"/>
      <c r="UXP137" s="23"/>
      <c r="UXQ137" s="23"/>
      <c r="UXR137" s="23"/>
      <c r="UXS137" s="23"/>
      <c r="UXT137" s="23"/>
      <c r="UXU137" s="23"/>
      <c r="UXV137" s="23"/>
      <c r="UXW137" s="23"/>
      <c r="UXX137" s="23"/>
      <c r="UXY137" s="23"/>
      <c r="UXZ137" s="23"/>
      <c r="UYA137" s="23"/>
      <c r="UYB137" s="23"/>
      <c r="UYC137" s="23"/>
      <c r="UYD137" s="23"/>
      <c r="UYE137" s="23"/>
      <c r="UYF137" s="23"/>
      <c r="UYG137" s="23"/>
      <c r="UYH137" s="23"/>
      <c r="UYI137" s="23"/>
      <c r="UYJ137" s="23"/>
      <c r="UYK137" s="23"/>
      <c r="UYL137" s="23"/>
      <c r="UYM137" s="23"/>
      <c r="UYN137" s="23"/>
      <c r="UYO137" s="23"/>
      <c r="UYP137" s="23"/>
      <c r="UYQ137" s="23"/>
      <c r="UYR137" s="23"/>
      <c r="UYS137" s="23"/>
      <c r="UYT137" s="23"/>
      <c r="UYU137" s="23"/>
      <c r="UYV137" s="23"/>
      <c r="UYW137" s="23"/>
      <c r="UYX137" s="23"/>
      <c r="UYY137" s="23"/>
      <c r="UYZ137" s="23"/>
      <c r="UZA137" s="23"/>
      <c r="UZB137" s="23"/>
      <c r="UZC137" s="23"/>
      <c r="UZD137" s="23"/>
      <c r="UZE137" s="23"/>
      <c r="UZF137" s="23"/>
      <c r="UZG137" s="23"/>
      <c r="UZH137" s="23"/>
      <c r="UZI137" s="23"/>
      <c r="UZJ137" s="23"/>
      <c r="UZK137" s="23"/>
      <c r="UZL137" s="23"/>
      <c r="UZM137" s="23"/>
      <c r="UZN137" s="23"/>
      <c r="UZO137" s="23"/>
      <c r="UZP137" s="23"/>
      <c r="UZQ137" s="23"/>
      <c r="UZR137" s="23"/>
      <c r="UZS137" s="23"/>
      <c r="UZT137" s="23"/>
      <c r="UZU137" s="23"/>
      <c r="UZV137" s="23"/>
      <c r="UZW137" s="23"/>
      <c r="UZX137" s="23"/>
      <c r="UZY137" s="23"/>
      <c r="UZZ137" s="23"/>
      <c r="VAA137" s="23"/>
      <c r="VAB137" s="23"/>
      <c r="VAC137" s="23"/>
      <c r="VAD137" s="23"/>
      <c r="VAE137" s="23"/>
      <c r="VAF137" s="23"/>
      <c r="VAG137" s="23"/>
      <c r="VAH137" s="23"/>
      <c r="VAI137" s="23"/>
      <c r="VAJ137" s="23"/>
      <c r="VAK137" s="23"/>
      <c r="VAL137" s="23"/>
      <c r="VAM137" s="23"/>
      <c r="VAN137" s="23"/>
      <c r="VAO137" s="23"/>
      <c r="VAP137" s="23"/>
      <c r="VAQ137" s="23"/>
      <c r="VAR137" s="23"/>
      <c r="VAS137" s="23"/>
      <c r="VAT137" s="23"/>
      <c r="VAU137" s="23"/>
      <c r="VAV137" s="23"/>
      <c r="VAW137" s="23"/>
      <c r="VAX137" s="23"/>
      <c r="VAY137" s="23"/>
      <c r="VAZ137" s="23"/>
      <c r="VBA137" s="23"/>
      <c r="VBB137" s="23"/>
      <c r="VBC137" s="23"/>
      <c r="VBD137" s="23"/>
      <c r="VBE137" s="23"/>
      <c r="VBF137" s="23"/>
      <c r="VBG137" s="23"/>
      <c r="VBH137" s="23"/>
      <c r="VBI137" s="23"/>
      <c r="VBJ137" s="23"/>
      <c r="VBK137" s="23"/>
      <c r="VBL137" s="23"/>
      <c r="VBM137" s="23"/>
      <c r="VBN137" s="23"/>
      <c r="VBO137" s="23"/>
      <c r="VBP137" s="23"/>
      <c r="VBQ137" s="23"/>
      <c r="VBR137" s="23"/>
      <c r="VBS137" s="23"/>
      <c r="VBT137" s="23"/>
      <c r="VBU137" s="23"/>
      <c r="VBV137" s="23"/>
      <c r="VBW137" s="23"/>
      <c r="VBX137" s="23"/>
      <c r="VBY137" s="23"/>
      <c r="VBZ137" s="23"/>
      <c r="VCA137" s="23"/>
      <c r="VCB137" s="23"/>
      <c r="VCC137" s="23"/>
      <c r="VCD137" s="23"/>
      <c r="VCE137" s="23"/>
      <c r="VCF137" s="23"/>
      <c r="VCG137" s="23"/>
      <c r="VCH137" s="23"/>
      <c r="VCI137" s="23"/>
      <c r="VCJ137" s="23"/>
      <c r="VCK137" s="23"/>
      <c r="VCL137" s="23"/>
      <c r="VCM137" s="23"/>
      <c r="VCN137" s="23"/>
      <c r="VCO137" s="23"/>
      <c r="VCP137" s="23"/>
      <c r="VCQ137" s="23"/>
      <c r="VCR137" s="23"/>
      <c r="VCS137" s="23"/>
      <c r="VCT137" s="23"/>
      <c r="VCU137" s="23"/>
      <c r="VCV137" s="23"/>
      <c r="VCW137" s="23"/>
      <c r="VCX137" s="23"/>
      <c r="VCY137" s="23"/>
      <c r="VCZ137" s="23"/>
      <c r="VDA137" s="23"/>
      <c r="VDB137" s="23"/>
      <c r="VDC137" s="23"/>
      <c r="VDD137" s="23"/>
      <c r="VDE137" s="23"/>
      <c r="VDF137" s="23"/>
      <c r="VDG137" s="23"/>
      <c r="VDH137" s="23"/>
      <c r="VDI137" s="23"/>
      <c r="VDJ137" s="23"/>
      <c r="VDK137" s="23"/>
      <c r="VDL137" s="23"/>
      <c r="VDM137" s="23"/>
      <c r="VDN137" s="23"/>
      <c r="VDO137" s="23"/>
      <c r="VDP137" s="23"/>
      <c r="VDQ137" s="23"/>
      <c r="VDR137" s="23"/>
      <c r="VDS137" s="23"/>
      <c r="VDT137" s="23"/>
      <c r="VDU137" s="23"/>
      <c r="VDV137" s="23"/>
      <c r="VDW137" s="23"/>
      <c r="VDX137" s="23"/>
      <c r="VDY137" s="23"/>
      <c r="VDZ137" s="23"/>
      <c r="VEA137" s="23"/>
      <c r="VEB137" s="23"/>
      <c r="VEC137" s="23"/>
      <c r="VED137" s="23"/>
      <c r="VEE137" s="23"/>
      <c r="VEF137" s="23"/>
      <c r="VEG137" s="23"/>
      <c r="VEH137" s="23"/>
      <c r="VEI137" s="23"/>
      <c r="VEJ137" s="23"/>
      <c r="VEK137" s="23"/>
      <c r="VEL137" s="23"/>
      <c r="VEM137" s="23"/>
      <c r="VEN137" s="23"/>
      <c r="VEO137" s="23"/>
      <c r="VEP137" s="23"/>
      <c r="VEQ137" s="23"/>
      <c r="VER137" s="23"/>
      <c r="VES137" s="23"/>
      <c r="VET137" s="23"/>
      <c r="VEU137" s="23"/>
      <c r="VEV137" s="23"/>
      <c r="VEW137" s="23"/>
      <c r="VEX137" s="23"/>
      <c r="VEY137" s="23"/>
      <c r="VEZ137" s="23"/>
      <c r="VFA137" s="23"/>
      <c r="VFB137" s="23"/>
      <c r="VFC137" s="23"/>
      <c r="VFD137" s="23"/>
      <c r="VFE137" s="23"/>
      <c r="VFF137" s="23"/>
      <c r="VFG137" s="23"/>
      <c r="VFH137" s="23"/>
      <c r="VFI137" s="23"/>
      <c r="VFJ137" s="23"/>
      <c r="VFK137" s="23"/>
      <c r="VFL137" s="23"/>
      <c r="VFM137" s="23"/>
      <c r="VFN137" s="23"/>
      <c r="VFO137" s="23"/>
      <c r="VFP137" s="23"/>
      <c r="VFQ137" s="23"/>
      <c r="VFR137" s="23"/>
      <c r="VFS137" s="23"/>
      <c r="VFT137" s="23"/>
      <c r="VFU137" s="23"/>
      <c r="VFV137" s="23"/>
      <c r="VFW137" s="23"/>
      <c r="VFX137" s="23"/>
      <c r="VFY137" s="23"/>
      <c r="VFZ137" s="23"/>
      <c r="VGA137" s="23"/>
      <c r="VGB137" s="23"/>
      <c r="VGC137" s="23"/>
      <c r="VGD137" s="23"/>
      <c r="VGE137" s="23"/>
      <c r="VGF137" s="23"/>
      <c r="VGG137" s="23"/>
      <c r="VGH137" s="23"/>
      <c r="VGI137" s="23"/>
      <c r="VGJ137" s="23"/>
      <c r="VGK137" s="23"/>
      <c r="VGL137" s="23"/>
      <c r="VGM137" s="23"/>
      <c r="VGN137" s="23"/>
      <c r="VGO137" s="23"/>
      <c r="VGP137" s="23"/>
      <c r="VGQ137" s="23"/>
      <c r="VGR137" s="23"/>
      <c r="VGS137" s="23"/>
      <c r="VGT137" s="23"/>
      <c r="VGU137" s="23"/>
      <c r="VGV137" s="23"/>
      <c r="VGW137" s="23"/>
      <c r="VGX137" s="23"/>
      <c r="VGY137" s="23"/>
      <c r="VGZ137" s="23"/>
      <c r="VHA137" s="23"/>
      <c r="VHB137" s="23"/>
      <c r="VHC137" s="23"/>
      <c r="VHD137" s="23"/>
      <c r="VHE137" s="23"/>
      <c r="VHF137" s="23"/>
      <c r="VHG137" s="23"/>
      <c r="VHH137" s="23"/>
      <c r="VHI137" s="23"/>
      <c r="VHJ137" s="23"/>
      <c r="VHK137" s="23"/>
      <c r="VHL137" s="23"/>
      <c r="VHM137" s="23"/>
      <c r="VHN137" s="23"/>
      <c r="VHO137" s="23"/>
      <c r="VHP137" s="23"/>
      <c r="VHQ137" s="23"/>
      <c r="VHR137" s="23"/>
      <c r="VHS137" s="23"/>
      <c r="VHT137" s="23"/>
      <c r="VHU137" s="23"/>
      <c r="VHV137" s="23"/>
      <c r="VHW137" s="23"/>
      <c r="VHX137" s="23"/>
      <c r="VHY137" s="23"/>
      <c r="VHZ137" s="23"/>
      <c r="VIA137" s="23"/>
      <c r="VIB137" s="23"/>
      <c r="VIC137" s="23"/>
      <c r="VID137" s="23"/>
      <c r="VIE137" s="23"/>
      <c r="VIF137" s="23"/>
      <c r="VIG137" s="23"/>
      <c r="VIH137" s="23"/>
      <c r="VII137" s="23"/>
      <c r="VIJ137" s="23"/>
      <c r="VIK137" s="23"/>
      <c r="VIL137" s="23"/>
      <c r="VIM137" s="23"/>
      <c r="VIN137" s="23"/>
      <c r="VIO137" s="23"/>
      <c r="VIP137" s="23"/>
      <c r="VIQ137" s="23"/>
      <c r="VIR137" s="23"/>
      <c r="VIS137" s="23"/>
      <c r="VIT137" s="23"/>
      <c r="VIU137" s="23"/>
      <c r="VIV137" s="23"/>
      <c r="VIW137" s="23"/>
      <c r="VIX137" s="23"/>
      <c r="VIY137" s="23"/>
      <c r="VIZ137" s="23"/>
      <c r="VJA137" s="23"/>
      <c r="VJB137" s="23"/>
      <c r="VJC137" s="23"/>
      <c r="VJD137" s="23"/>
      <c r="VJE137" s="23"/>
      <c r="VJF137" s="23"/>
      <c r="VJG137" s="23"/>
      <c r="VJH137" s="23"/>
      <c r="VJI137" s="23"/>
      <c r="VJJ137" s="23"/>
      <c r="VJK137" s="23"/>
      <c r="VJL137" s="23"/>
      <c r="VJM137" s="23"/>
      <c r="VJN137" s="23"/>
      <c r="VJO137" s="23"/>
      <c r="VJP137" s="23"/>
      <c r="VJQ137" s="23"/>
      <c r="VJR137" s="23"/>
      <c r="VJS137" s="23"/>
      <c r="VJT137" s="23"/>
      <c r="VJU137" s="23"/>
      <c r="VJV137" s="23"/>
      <c r="VJW137" s="23"/>
      <c r="VJX137" s="23"/>
      <c r="VJY137" s="23"/>
      <c r="VJZ137" s="23"/>
      <c r="VKA137" s="23"/>
      <c r="VKB137" s="23"/>
      <c r="VKC137" s="23"/>
      <c r="VKD137" s="23"/>
      <c r="VKE137" s="23"/>
      <c r="VKF137" s="23"/>
      <c r="VKG137" s="23"/>
      <c r="VKH137" s="23"/>
      <c r="VKI137" s="23"/>
      <c r="VKJ137" s="23"/>
      <c r="VKK137" s="23"/>
      <c r="VKL137" s="23"/>
      <c r="VKM137" s="23"/>
      <c r="VKN137" s="23"/>
      <c r="VKO137" s="23"/>
      <c r="VKP137" s="23"/>
      <c r="VKQ137" s="23"/>
      <c r="VKR137" s="23"/>
      <c r="VKS137" s="23"/>
      <c r="VKT137" s="23"/>
      <c r="VKU137" s="23"/>
      <c r="VKV137" s="23"/>
      <c r="VKW137" s="23"/>
      <c r="VKX137" s="23"/>
      <c r="VKY137" s="23"/>
      <c r="VKZ137" s="23"/>
      <c r="VLA137" s="23"/>
      <c r="VLB137" s="23"/>
      <c r="VLC137" s="23"/>
      <c r="VLD137" s="23"/>
      <c r="VLE137" s="23"/>
      <c r="VLF137" s="23"/>
      <c r="VLG137" s="23"/>
      <c r="VLH137" s="23"/>
      <c r="VLI137" s="23"/>
      <c r="VLJ137" s="23"/>
      <c r="VLK137" s="23"/>
      <c r="VLL137" s="23"/>
      <c r="VLM137" s="23"/>
      <c r="VLN137" s="23"/>
      <c r="VLO137" s="23"/>
      <c r="VLP137" s="23"/>
      <c r="VLQ137" s="23"/>
      <c r="VLR137" s="23"/>
      <c r="VLS137" s="23"/>
      <c r="VLT137" s="23"/>
      <c r="VLU137" s="23"/>
      <c r="VLV137" s="23"/>
      <c r="VLW137" s="23"/>
      <c r="VLX137" s="23"/>
      <c r="VLY137" s="23"/>
      <c r="VLZ137" s="23"/>
      <c r="VMA137" s="23"/>
      <c r="VMB137" s="23"/>
      <c r="VMC137" s="23"/>
      <c r="VMD137" s="23"/>
      <c r="VME137" s="23"/>
      <c r="VMF137" s="23"/>
      <c r="VMG137" s="23"/>
      <c r="VMH137" s="23"/>
      <c r="VMI137" s="23"/>
      <c r="VMJ137" s="23"/>
      <c r="VMK137" s="23"/>
      <c r="VML137" s="23"/>
      <c r="VMM137" s="23"/>
      <c r="VMN137" s="23"/>
      <c r="VMO137" s="23"/>
      <c r="VMP137" s="23"/>
      <c r="VMQ137" s="23"/>
      <c r="VMR137" s="23"/>
      <c r="VMS137" s="23"/>
      <c r="VMT137" s="23"/>
      <c r="VMU137" s="23"/>
      <c r="VMV137" s="23"/>
      <c r="VMW137" s="23"/>
      <c r="VMX137" s="23"/>
      <c r="VMY137" s="23"/>
      <c r="VMZ137" s="23"/>
      <c r="VNA137" s="23"/>
      <c r="VNB137" s="23"/>
      <c r="VNC137" s="23"/>
      <c r="VND137" s="23"/>
      <c r="VNE137" s="23"/>
      <c r="VNF137" s="23"/>
      <c r="VNG137" s="23"/>
      <c r="VNH137" s="23"/>
      <c r="VNI137" s="23"/>
      <c r="VNJ137" s="23"/>
      <c r="VNK137" s="23"/>
      <c r="VNL137" s="23"/>
      <c r="VNM137" s="23"/>
      <c r="VNN137" s="23"/>
      <c r="VNO137" s="23"/>
      <c r="VNP137" s="23"/>
      <c r="VNQ137" s="23"/>
      <c r="VNR137" s="23"/>
      <c r="VNS137" s="23"/>
      <c r="VNT137" s="23"/>
      <c r="VNU137" s="23"/>
      <c r="VNV137" s="23"/>
      <c r="VNW137" s="23"/>
      <c r="VNX137" s="23"/>
      <c r="VNY137" s="23"/>
      <c r="VNZ137" s="23"/>
      <c r="VOA137" s="23"/>
      <c r="VOB137" s="23"/>
      <c r="VOC137" s="23"/>
      <c r="VOD137" s="23"/>
      <c r="VOE137" s="23"/>
      <c r="VOF137" s="23"/>
      <c r="VOG137" s="23"/>
      <c r="VOH137" s="23"/>
      <c r="VOI137" s="23"/>
      <c r="VOJ137" s="23"/>
      <c r="VOK137" s="23"/>
      <c r="VOL137" s="23"/>
      <c r="VOM137" s="23"/>
      <c r="VON137" s="23"/>
      <c r="VOO137" s="23"/>
      <c r="VOP137" s="23"/>
      <c r="VOQ137" s="23"/>
      <c r="VOR137" s="23"/>
      <c r="VOS137" s="23"/>
      <c r="VOT137" s="23"/>
      <c r="VOU137" s="23"/>
      <c r="VOV137" s="23"/>
      <c r="VOW137" s="23"/>
      <c r="VOX137" s="23"/>
      <c r="VOY137" s="23"/>
      <c r="VOZ137" s="23"/>
      <c r="VPA137" s="23"/>
      <c r="VPB137" s="23"/>
      <c r="VPC137" s="23"/>
      <c r="VPD137" s="23"/>
      <c r="VPE137" s="23"/>
      <c r="VPF137" s="23"/>
      <c r="VPG137" s="23"/>
      <c r="VPH137" s="23"/>
      <c r="VPI137" s="23"/>
      <c r="VPJ137" s="23"/>
      <c r="VPK137" s="23"/>
      <c r="VPL137" s="23"/>
      <c r="VPM137" s="23"/>
      <c r="VPN137" s="23"/>
      <c r="VPO137" s="23"/>
      <c r="VPP137" s="23"/>
      <c r="VPQ137" s="23"/>
      <c r="VPR137" s="23"/>
      <c r="VPS137" s="23"/>
      <c r="VPT137" s="23"/>
      <c r="VPU137" s="23"/>
      <c r="VPV137" s="23"/>
      <c r="VPW137" s="23"/>
      <c r="VPX137" s="23"/>
      <c r="VPY137" s="23"/>
      <c r="VPZ137" s="23"/>
      <c r="VQA137" s="23"/>
      <c r="VQB137" s="23"/>
      <c r="VQC137" s="23"/>
      <c r="VQD137" s="23"/>
      <c r="VQE137" s="23"/>
      <c r="VQF137" s="23"/>
      <c r="VQG137" s="23"/>
      <c r="VQH137" s="23"/>
      <c r="VQI137" s="23"/>
      <c r="VQJ137" s="23"/>
      <c r="VQK137" s="23"/>
      <c r="VQL137" s="23"/>
      <c r="VQM137" s="23"/>
      <c r="VQN137" s="23"/>
      <c r="VQO137" s="23"/>
      <c r="VQP137" s="23"/>
      <c r="VQQ137" s="23"/>
      <c r="VQR137" s="23"/>
      <c r="VQS137" s="23"/>
      <c r="VQT137" s="23"/>
      <c r="VQU137" s="23"/>
      <c r="VQV137" s="23"/>
      <c r="VQW137" s="23"/>
      <c r="VQX137" s="23"/>
      <c r="VQY137" s="23"/>
      <c r="VQZ137" s="23"/>
      <c r="VRA137" s="23"/>
      <c r="VRB137" s="23"/>
      <c r="VRC137" s="23"/>
      <c r="VRD137" s="23"/>
      <c r="VRE137" s="23"/>
      <c r="VRF137" s="23"/>
      <c r="VRG137" s="23"/>
      <c r="VRH137" s="23"/>
      <c r="VRI137" s="23"/>
      <c r="VRJ137" s="23"/>
      <c r="VRK137" s="23"/>
      <c r="VRL137" s="23"/>
      <c r="VRM137" s="23"/>
      <c r="VRN137" s="23"/>
      <c r="VRO137" s="23"/>
      <c r="VRP137" s="23"/>
      <c r="VRQ137" s="23"/>
      <c r="VRR137" s="23"/>
      <c r="VRS137" s="23"/>
      <c r="VRT137" s="23"/>
      <c r="VRU137" s="23"/>
      <c r="VRV137" s="23"/>
      <c r="VRW137" s="23"/>
      <c r="VRX137" s="23"/>
      <c r="VRY137" s="23"/>
      <c r="VRZ137" s="23"/>
      <c r="VSA137" s="23"/>
      <c r="VSB137" s="23"/>
      <c r="VSC137" s="23"/>
      <c r="VSD137" s="23"/>
      <c r="VSE137" s="23"/>
      <c r="VSF137" s="23"/>
      <c r="VSG137" s="23"/>
      <c r="VSH137" s="23"/>
      <c r="VSI137" s="23"/>
      <c r="VSJ137" s="23"/>
      <c r="VSK137" s="23"/>
      <c r="VSL137" s="23"/>
      <c r="VSM137" s="23"/>
      <c r="VSN137" s="23"/>
      <c r="VSO137" s="23"/>
      <c r="VSP137" s="23"/>
      <c r="VSQ137" s="23"/>
      <c r="VSR137" s="23"/>
      <c r="VSS137" s="23"/>
      <c r="VST137" s="23"/>
      <c r="VSU137" s="23"/>
      <c r="VSV137" s="23"/>
      <c r="VSW137" s="23"/>
      <c r="VSX137" s="23"/>
      <c r="VSY137" s="23"/>
      <c r="VSZ137" s="23"/>
      <c r="VTA137" s="23"/>
      <c r="VTB137" s="23"/>
      <c r="VTC137" s="23"/>
      <c r="VTD137" s="23"/>
      <c r="VTE137" s="23"/>
      <c r="VTF137" s="23"/>
      <c r="VTG137" s="23"/>
      <c r="VTH137" s="23"/>
      <c r="VTI137" s="23"/>
      <c r="VTJ137" s="23"/>
      <c r="VTK137" s="23"/>
      <c r="VTL137" s="23"/>
      <c r="VTM137" s="23"/>
      <c r="VTN137" s="23"/>
      <c r="VTO137" s="23"/>
      <c r="VTP137" s="23"/>
      <c r="VTQ137" s="23"/>
      <c r="VTR137" s="23"/>
      <c r="VTS137" s="23"/>
      <c r="VTT137" s="23"/>
      <c r="VTU137" s="23"/>
      <c r="VTV137" s="23"/>
      <c r="VTW137" s="23"/>
      <c r="VTX137" s="23"/>
      <c r="VTY137" s="23"/>
      <c r="VTZ137" s="23"/>
      <c r="VUA137" s="23"/>
      <c r="VUB137" s="23"/>
      <c r="VUC137" s="23"/>
      <c r="VUD137" s="23"/>
      <c r="VUE137" s="23"/>
      <c r="VUF137" s="23"/>
      <c r="VUG137" s="23"/>
      <c r="VUH137" s="23"/>
      <c r="VUI137" s="23"/>
      <c r="VUJ137" s="23"/>
      <c r="VUK137" s="23"/>
      <c r="VUL137" s="23"/>
      <c r="VUM137" s="23"/>
      <c r="VUN137" s="23"/>
      <c r="VUO137" s="23"/>
      <c r="VUP137" s="23"/>
      <c r="VUQ137" s="23"/>
      <c r="VUR137" s="23"/>
      <c r="VUS137" s="23"/>
      <c r="VUT137" s="23"/>
      <c r="VUU137" s="23"/>
      <c r="VUV137" s="23"/>
      <c r="VUW137" s="23"/>
      <c r="VUX137" s="23"/>
      <c r="VUY137" s="23"/>
      <c r="VUZ137" s="23"/>
      <c r="VVA137" s="23"/>
      <c r="VVB137" s="23"/>
      <c r="VVC137" s="23"/>
      <c r="VVD137" s="23"/>
      <c r="VVE137" s="23"/>
      <c r="VVF137" s="23"/>
      <c r="VVG137" s="23"/>
      <c r="VVH137" s="23"/>
      <c r="VVI137" s="23"/>
      <c r="VVJ137" s="23"/>
      <c r="VVK137" s="23"/>
      <c r="VVL137" s="23"/>
      <c r="VVM137" s="23"/>
      <c r="VVN137" s="23"/>
      <c r="VVO137" s="23"/>
      <c r="VVP137" s="23"/>
      <c r="VVQ137" s="23"/>
      <c r="VVR137" s="23"/>
      <c r="VVS137" s="23"/>
      <c r="VVT137" s="23"/>
      <c r="VVU137" s="23"/>
      <c r="VVV137" s="23"/>
      <c r="VVW137" s="23"/>
      <c r="VVX137" s="23"/>
      <c r="VVY137" s="23"/>
      <c r="VVZ137" s="23"/>
      <c r="VWA137" s="23"/>
      <c r="VWB137" s="23"/>
      <c r="VWC137" s="23"/>
      <c r="VWD137" s="23"/>
      <c r="VWE137" s="23"/>
      <c r="VWF137" s="23"/>
      <c r="VWG137" s="23"/>
      <c r="VWH137" s="23"/>
      <c r="VWI137" s="23"/>
      <c r="VWJ137" s="23"/>
      <c r="VWK137" s="23"/>
      <c r="VWL137" s="23"/>
      <c r="VWM137" s="23"/>
      <c r="VWN137" s="23"/>
      <c r="VWO137" s="23"/>
      <c r="VWP137" s="23"/>
      <c r="VWQ137" s="23"/>
      <c r="VWR137" s="23"/>
      <c r="VWS137" s="23"/>
      <c r="VWT137" s="23"/>
      <c r="VWU137" s="23"/>
      <c r="VWV137" s="23"/>
      <c r="VWW137" s="23"/>
      <c r="VWX137" s="23"/>
      <c r="VWY137" s="23"/>
      <c r="VWZ137" s="23"/>
      <c r="VXA137" s="23"/>
      <c r="VXB137" s="23"/>
      <c r="VXC137" s="23"/>
      <c r="VXD137" s="23"/>
      <c r="VXE137" s="23"/>
      <c r="VXF137" s="23"/>
      <c r="VXG137" s="23"/>
      <c r="VXH137" s="23"/>
      <c r="VXI137" s="23"/>
      <c r="VXJ137" s="23"/>
      <c r="VXK137" s="23"/>
      <c r="VXL137" s="23"/>
      <c r="VXM137" s="23"/>
      <c r="VXN137" s="23"/>
      <c r="VXO137" s="23"/>
      <c r="VXP137" s="23"/>
      <c r="VXQ137" s="23"/>
      <c r="VXR137" s="23"/>
      <c r="VXS137" s="23"/>
      <c r="VXT137" s="23"/>
      <c r="VXU137" s="23"/>
      <c r="VXV137" s="23"/>
      <c r="VXW137" s="23"/>
      <c r="VXX137" s="23"/>
      <c r="VXY137" s="23"/>
      <c r="VXZ137" s="23"/>
      <c r="VYA137" s="23"/>
      <c r="VYB137" s="23"/>
      <c r="VYC137" s="23"/>
      <c r="VYD137" s="23"/>
      <c r="VYE137" s="23"/>
      <c r="VYF137" s="23"/>
      <c r="VYG137" s="23"/>
      <c r="VYH137" s="23"/>
      <c r="VYI137" s="23"/>
      <c r="VYJ137" s="23"/>
      <c r="VYK137" s="23"/>
      <c r="VYL137" s="23"/>
      <c r="VYM137" s="23"/>
      <c r="VYN137" s="23"/>
      <c r="VYO137" s="23"/>
      <c r="VYP137" s="23"/>
      <c r="VYQ137" s="23"/>
      <c r="VYR137" s="23"/>
      <c r="VYS137" s="23"/>
      <c r="VYT137" s="23"/>
      <c r="VYU137" s="23"/>
      <c r="VYV137" s="23"/>
      <c r="VYW137" s="23"/>
      <c r="VYX137" s="23"/>
      <c r="VYY137" s="23"/>
      <c r="VYZ137" s="23"/>
      <c r="VZA137" s="23"/>
      <c r="VZB137" s="23"/>
      <c r="VZC137" s="23"/>
      <c r="VZD137" s="23"/>
      <c r="VZE137" s="23"/>
      <c r="VZF137" s="23"/>
      <c r="VZG137" s="23"/>
      <c r="VZH137" s="23"/>
      <c r="VZI137" s="23"/>
      <c r="VZJ137" s="23"/>
      <c r="VZK137" s="23"/>
      <c r="VZL137" s="23"/>
      <c r="VZM137" s="23"/>
      <c r="VZN137" s="23"/>
      <c r="VZO137" s="23"/>
      <c r="VZP137" s="23"/>
      <c r="VZQ137" s="23"/>
      <c r="VZR137" s="23"/>
      <c r="VZS137" s="23"/>
      <c r="VZT137" s="23"/>
      <c r="VZU137" s="23"/>
      <c r="VZV137" s="23"/>
      <c r="VZW137" s="23"/>
      <c r="VZX137" s="23"/>
      <c r="VZY137" s="23"/>
      <c r="VZZ137" s="23"/>
      <c r="WAA137" s="23"/>
      <c r="WAB137" s="23"/>
      <c r="WAC137" s="23"/>
      <c r="WAD137" s="23"/>
      <c r="WAE137" s="23"/>
      <c r="WAF137" s="23"/>
      <c r="WAG137" s="23"/>
      <c r="WAH137" s="23"/>
      <c r="WAI137" s="23"/>
      <c r="WAJ137" s="23"/>
      <c r="WAK137" s="23"/>
      <c r="WAL137" s="23"/>
      <c r="WAM137" s="23"/>
      <c r="WAN137" s="23"/>
      <c r="WAO137" s="23"/>
      <c r="WAP137" s="23"/>
      <c r="WAQ137" s="23"/>
      <c r="WAR137" s="23"/>
      <c r="WAS137" s="23"/>
      <c r="WAT137" s="23"/>
      <c r="WAU137" s="23"/>
      <c r="WAV137" s="23"/>
      <c r="WAW137" s="23"/>
      <c r="WAX137" s="23"/>
      <c r="WAY137" s="23"/>
      <c r="WAZ137" s="23"/>
      <c r="WBA137" s="23"/>
      <c r="WBB137" s="23"/>
      <c r="WBC137" s="23"/>
      <c r="WBD137" s="23"/>
      <c r="WBE137" s="23"/>
      <c r="WBF137" s="23"/>
      <c r="WBG137" s="23"/>
      <c r="WBH137" s="23"/>
      <c r="WBI137" s="23"/>
      <c r="WBJ137" s="23"/>
      <c r="WBK137" s="23"/>
      <c r="WBL137" s="23"/>
      <c r="WBM137" s="23"/>
      <c r="WBN137" s="23"/>
      <c r="WBO137" s="23"/>
      <c r="WBP137" s="23"/>
      <c r="WBQ137" s="23"/>
      <c r="WBR137" s="23"/>
      <c r="WBS137" s="23"/>
      <c r="WBT137" s="23"/>
      <c r="WBU137" s="23"/>
      <c r="WBV137" s="23"/>
      <c r="WBW137" s="23"/>
      <c r="WBX137" s="23"/>
      <c r="WBY137" s="23"/>
      <c r="WBZ137" s="23"/>
      <c r="WCA137" s="23"/>
      <c r="WCB137" s="23"/>
      <c r="WCC137" s="23"/>
      <c r="WCD137" s="23"/>
      <c r="WCE137" s="23"/>
      <c r="WCF137" s="23"/>
      <c r="WCG137" s="23"/>
      <c r="WCH137" s="23"/>
      <c r="WCI137" s="23"/>
      <c r="WCJ137" s="23"/>
      <c r="WCK137" s="23"/>
      <c r="WCL137" s="23"/>
      <c r="WCM137" s="23"/>
      <c r="WCN137" s="23"/>
      <c r="WCO137" s="23"/>
      <c r="WCP137" s="23"/>
      <c r="WCQ137" s="23"/>
      <c r="WCR137" s="23"/>
      <c r="WCS137" s="23"/>
      <c r="WCT137" s="23"/>
      <c r="WCU137" s="23"/>
      <c r="WCV137" s="23"/>
      <c r="WCW137" s="23"/>
      <c r="WCX137" s="23"/>
      <c r="WCY137" s="23"/>
      <c r="WCZ137" s="23"/>
      <c r="WDA137" s="23"/>
      <c r="WDB137" s="23"/>
      <c r="WDC137" s="23"/>
      <c r="WDD137" s="23"/>
      <c r="WDE137" s="23"/>
      <c r="WDF137" s="23"/>
      <c r="WDG137" s="23"/>
      <c r="WDH137" s="23"/>
      <c r="WDI137" s="23"/>
      <c r="WDJ137" s="23"/>
      <c r="WDK137" s="23"/>
      <c r="WDL137" s="23"/>
      <c r="WDM137" s="23"/>
      <c r="WDN137" s="23"/>
      <c r="WDO137" s="23"/>
      <c r="WDP137" s="23"/>
      <c r="WDQ137" s="23"/>
      <c r="WDR137" s="23"/>
      <c r="WDS137" s="23"/>
      <c r="WDT137" s="23"/>
      <c r="WDU137" s="23"/>
      <c r="WDV137" s="23"/>
      <c r="WDW137" s="23"/>
      <c r="WDX137" s="23"/>
      <c r="WDY137" s="23"/>
      <c r="WDZ137" s="23"/>
      <c r="WEA137" s="23"/>
      <c r="WEB137" s="23"/>
      <c r="WEC137" s="23"/>
      <c r="WED137" s="23"/>
      <c r="WEE137" s="23"/>
      <c r="WEF137" s="23"/>
      <c r="WEG137" s="23"/>
      <c r="WEH137" s="23"/>
      <c r="WEI137" s="23"/>
      <c r="WEJ137" s="23"/>
      <c r="WEK137" s="23"/>
      <c r="WEL137" s="23"/>
      <c r="WEM137" s="23"/>
      <c r="WEN137" s="23"/>
      <c r="WEO137" s="23"/>
      <c r="WEP137" s="23"/>
      <c r="WEQ137" s="23"/>
      <c r="WER137" s="23"/>
      <c r="WES137" s="23"/>
      <c r="WET137" s="23"/>
      <c r="WEU137" s="23"/>
      <c r="WEV137" s="23"/>
      <c r="WEW137" s="23"/>
      <c r="WEX137" s="23"/>
      <c r="WEY137" s="23"/>
      <c r="WEZ137" s="23"/>
      <c r="WFA137" s="23"/>
      <c r="WFB137" s="23"/>
      <c r="WFC137" s="23"/>
      <c r="WFD137" s="23"/>
      <c r="WFE137" s="23"/>
      <c r="WFF137" s="23"/>
      <c r="WFG137" s="23"/>
      <c r="WFH137" s="23"/>
      <c r="WFI137" s="23"/>
      <c r="WFJ137" s="23"/>
      <c r="WFK137" s="23"/>
      <c r="WFL137" s="23"/>
      <c r="WFM137" s="23"/>
      <c r="WFN137" s="23"/>
      <c r="WFO137" s="23"/>
      <c r="WFP137" s="23"/>
      <c r="WFQ137" s="23"/>
      <c r="WFR137" s="23"/>
      <c r="WFS137" s="23"/>
      <c r="WFT137" s="23"/>
      <c r="WFU137" s="23"/>
      <c r="WFV137" s="23"/>
      <c r="WFW137" s="23"/>
      <c r="WFX137" s="23"/>
      <c r="WFY137" s="23"/>
      <c r="WFZ137" s="23"/>
      <c r="WGA137" s="23"/>
      <c r="WGB137" s="23"/>
      <c r="WGC137" s="23"/>
      <c r="WGD137" s="23"/>
      <c r="WGE137" s="23"/>
      <c r="WGF137" s="23"/>
      <c r="WGG137" s="23"/>
      <c r="WGH137" s="23"/>
      <c r="WGI137" s="23"/>
      <c r="WGJ137" s="23"/>
      <c r="WGK137" s="23"/>
      <c r="WGL137" s="23"/>
      <c r="WGM137" s="23"/>
      <c r="WGN137" s="23"/>
      <c r="WGO137" s="23"/>
      <c r="WGP137" s="23"/>
      <c r="WGQ137" s="23"/>
      <c r="WGR137" s="23"/>
      <c r="WGS137" s="23"/>
      <c r="WGT137" s="23"/>
      <c r="WGU137" s="23"/>
      <c r="WGV137" s="23"/>
      <c r="WGW137" s="23"/>
      <c r="WGX137" s="23"/>
      <c r="WGY137" s="23"/>
      <c r="WGZ137" s="23"/>
      <c r="WHA137" s="23"/>
      <c r="WHB137" s="23"/>
      <c r="WHC137" s="23"/>
      <c r="WHD137" s="23"/>
      <c r="WHE137" s="23"/>
      <c r="WHF137" s="23"/>
      <c r="WHG137" s="23"/>
      <c r="WHH137" s="23"/>
      <c r="WHI137" s="23"/>
      <c r="WHJ137" s="23"/>
      <c r="WHK137" s="23"/>
      <c r="WHL137" s="23"/>
      <c r="WHM137" s="23"/>
      <c r="WHN137" s="23"/>
      <c r="WHO137" s="23"/>
      <c r="WHP137" s="23"/>
      <c r="WHQ137" s="23"/>
      <c r="WHR137" s="23"/>
      <c r="WHS137" s="23"/>
      <c r="WHT137" s="23"/>
      <c r="WHU137" s="23"/>
      <c r="WHV137" s="23"/>
      <c r="WHW137" s="23"/>
      <c r="WHX137" s="23"/>
      <c r="WHY137" s="23"/>
      <c r="WHZ137" s="23"/>
      <c r="WIA137" s="23"/>
      <c r="WIB137" s="23"/>
      <c r="WIC137" s="23"/>
      <c r="WID137" s="23"/>
      <c r="WIE137" s="23"/>
      <c r="WIF137" s="23"/>
      <c r="WIG137" s="23"/>
      <c r="WIH137" s="23"/>
      <c r="WII137" s="23"/>
      <c r="WIJ137" s="23"/>
      <c r="WIK137" s="23"/>
      <c r="WIL137" s="23"/>
      <c r="WIM137" s="23"/>
      <c r="WIN137" s="23"/>
      <c r="WIO137" s="23"/>
      <c r="WIP137" s="23"/>
      <c r="WIQ137" s="23"/>
      <c r="WIR137" s="23"/>
      <c r="WIS137" s="23"/>
      <c r="WIT137" s="23"/>
      <c r="WIU137" s="23"/>
      <c r="WIV137" s="23"/>
      <c r="WIW137" s="23"/>
      <c r="WIX137" s="23"/>
      <c r="WIY137" s="23"/>
      <c r="WIZ137" s="23"/>
      <c r="WJA137" s="23"/>
      <c r="WJB137" s="23"/>
      <c r="WJC137" s="23"/>
      <c r="WJD137" s="23"/>
      <c r="WJE137" s="23"/>
      <c r="WJF137" s="23"/>
      <c r="WJG137" s="23"/>
      <c r="WJH137" s="23"/>
      <c r="WJI137" s="23"/>
      <c r="WJJ137" s="23"/>
      <c r="WJK137" s="23"/>
      <c r="WJL137" s="23"/>
      <c r="WJM137" s="23"/>
      <c r="WJN137" s="23"/>
      <c r="WJO137" s="23"/>
      <c r="WJP137" s="23"/>
      <c r="WJQ137" s="23"/>
      <c r="WJR137" s="23"/>
      <c r="WJS137" s="23"/>
      <c r="WJT137" s="23"/>
      <c r="WJU137" s="23"/>
      <c r="WJV137" s="23"/>
      <c r="WJW137" s="23"/>
      <c r="WJX137" s="23"/>
      <c r="WJY137" s="23"/>
      <c r="WJZ137" s="23"/>
      <c r="WKA137" s="23"/>
      <c r="WKB137" s="23"/>
      <c r="WKC137" s="23"/>
      <c r="WKD137" s="23"/>
      <c r="WKE137" s="23"/>
      <c r="WKF137" s="23"/>
      <c r="WKG137" s="23"/>
      <c r="WKH137" s="23"/>
      <c r="WKI137" s="23"/>
      <c r="WKJ137" s="23"/>
      <c r="WKK137" s="23"/>
      <c r="WKL137" s="23"/>
      <c r="WKM137" s="23"/>
      <c r="WKN137" s="23"/>
      <c r="WKO137" s="23"/>
      <c r="WKP137" s="23"/>
      <c r="WKQ137" s="23"/>
      <c r="WKR137" s="23"/>
      <c r="WKS137" s="23"/>
      <c r="WKT137" s="23"/>
      <c r="WKU137" s="23"/>
      <c r="WKV137" s="23"/>
      <c r="WKW137" s="23"/>
      <c r="WKX137" s="23"/>
      <c r="WKY137" s="23"/>
      <c r="WKZ137" s="23"/>
      <c r="WLA137" s="23"/>
      <c r="WLB137" s="23"/>
      <c r="WLC137" s="23"/>
      <c r="WLD137" s="23"/>
      <c r="WLE137" s="23"/>
      <c r="WLF137" s="23"/>
      <c r="WLG137" s="23"/>
      <c r="WLH137" s="23"/>
      <c r="WLI137" s="23"/>
      <c r="WLJ137" s="23"/>
      <c r="WLK137" s="23"/>
      <c r="WLL137" s="23"/>
      <c r="WLM137" s="23"/>
      <c r="WLN137" s="23"/>
      <c r="WLO137" s="23"/>
      <c r="WLP137" s="23"/>
      <c r="WLQ137" s="23"/>
      <c r="WLR137" s="23"/>
      <c r="WLS137" s="23"/>
      <c r="WLT137" s="23"/>
      <c r="WLU137" s="23"/>
      <c r="WLV137" s="23"/>
      <c r="WLW137" s="23"/>
      <c r="WLX137" s="23"/>
      <c r="WLY137" s="23"/>
      <c r="WLZ137" s="23"/>
      <c r="WMA137" s="23"/>
      <c r="WMB137" s="23"/>
      <c r="WMC137" s="23"/>
      <c r="WMD137" s="23"/>
      <c r="WME137" s="23"/>
      <c r="WMF137" s="23"/>
      <c r="WMG137" s="23"/>
      <c r="WMH137" s="23"/>
      <c r="WMI137" s="23"/>
      <c r="WMJ137" s="23"/>
      <c r="WMK137" s="23"/>
      <c r="WML137" s="23"/>
      <c r="WMM137" s="23"/>
      <c r="WMN137" s="23"/>
      <c r="WMO137" s="23"/>
      <c r="WMP137" s="23"/>
      <c r="WMQ137" s="23"/>
      <c r="WMR137" s="23"/>
      <c r="WMS137" s="23"/>
      <c r="WMT137" s="23"/>
      <c r="WMU137" s="23"/>
      <c r="WMV137" s="23"/>
      <c r="WMW137" s="23"/>
      <c r="WMX137" s="23"/>
      <c r="WMY137" s="23"/>
      <c r="WMZ137" s="23"/>
      <c r="WNA137" s="23"/>
      <c r="WNB137" s="23"/>
      <c r="WNC137" s="23"/>
      <c r="WND137" s="23"/>
      <c r="WNE137" s="23"/>
      <c r="WNF137" s="23"/>
      <c r="WNG137" s="23"/>
      <c r="WNH137" s="23"/>
      <c r="WNI137" s="23"/>
      <c r="WNJ137" s="23"/>
      <c r="WNK137" s="23"/>
      <c r="WNL137" s="23"/>
      <c r="WNM137" s="23"/>
      <c r="WNN137" s="23"/>
      <c r="WNO137" s="23"/>
      <c r="WNP137" s="23"/>
      <c r="WNQ137" s="23"/>
      <c r="WNR137" s="23"/>
      <c r="WNS137" s="23"/>
      <c r="WNT137" s="23"/>
      <c r="WNU137" s="23"/>
      <c r="WNV137" s="23"/>
      <c r="WNW137" s="23"/>
      <c r="WNX137" s="23"/>
      <c r="WNY137" s="23"/>
      <c r="WNZ137" s="23"/>
      <c r="WOA137" s="23"/>
      <c r="WOB137" s="23"/>
      <c r="WOC137" s="23"/>
      <c r="WOD137" s="23"/>
      <c r="WOE137" s="23"/>
      <c r="WOF137" s="23"/>
      <c r="WOG137" s="23"/>
      <c r="WOH137" s="23"/>
      <c r="WOI137" s="23"/>
      <c r="WOJ137" s="23"/>
      <c r="WOK137" s="23"/>
      <c r="WOL137" s="23"/>
      <c r="WOM137" s="23"/>
      <c r="WON137" s="23"/>
      <c r="WOO137" s="23"/>
      <c r="WOP137" s="23"/>
      <c r="WOQ137" s="23"/>
      <c r="WOR137" s="23"/>
      <c r="WOS137" s="23"/>
      <c r="WOT137" s="23"/>
      <c r="WOU137" s="23"/>
      <c r="WOV137" s="23"/>
      <c r="WOW137" s="23"/>
      <c r="WOX137" s="23"/>
      <c r="WOY137" s="23"/>
      <c r="WOZ137" s="23"/>
      <c r="WPA137" s="23"/>
      <c r="WPB137" s="23"/>
      <c r="WPC137" s="23"/>
      <c r="WPD137" s="23"/>
      <c r="WPE137" s="23"/>
      <c r="WPF137" s="23"/>
      <c r="WPG137" s="23"/>
      <c r="WPH137" s="23"/>
      <c r="WPI137" s="23"/>
      <c r="WPJ137" s="23"/>
      <c r="WPK137" s="23"/>
      <c r="WPL137" s="23"/>
      <c r="WPM137" s="23"/>
      <c r="WPN137" s="23"/>
      <c r="WPO137" s="23"/>
      <c r="WPP137" s="23"/>
      <c r="WPQ137" s="23"/>
      <c r="WPR137" s="23"/>
      <c r="WPS137" s="23"/>
      <c r="WPT137" s="23"/>
      <c r="WPU137" s="23"/>
      <c r="WPV137" s="23"/>
      <c r="WPW137" s="23"/>
      <c r="WPX137" s="23"/>
      <c r="WPY137" s="23"/>
      <c r="WPZ137" s="23"/>
      <c r="WQA137" s="23"/>
      <c r="WQB137" s="23"/>
      <c r="WQC137" s="23"/>
      <c r="WQD137" s="23"/>
      <c r="WQE137" s="23"/>
      <c r="WQF137" s="23"/>
      <c r="WQG137" s="23"/>
      <c r="WQH137" s="23"/>
      <c r="WQI137" s="23"/>
      <c r="WQJ137" s="23"/>
      <c r="WQK137" s="23"/>
      <c r="WQL137" s="23"/>
      <c r="WQM137" s="23"/>
      <c r="WQN137" s="23"/>
      <c r="WQO137" s="23"/>
      <c r="WQP137" s="23"/>
      <c r="WQQ137" s="23"/>
      <c r="WQR137" s="23"/>
      <c r="WQS137" s="23"/>
      <c r="WQT137" s="23"/>
      <c r="WQU137" s="23"/>
      <c r="WQV137" s="23"/>
      <c r="WQW137" s="23"/>
      <c r="WQX137" s="23"/>
      <c r="WQY137" s="23"/>
      <c r="WQZ137" s="23"/>
      <c r="WRA137" s="23"/>
      <c r="WRB137" s="23"/>
      <c r="WRC137" s="23"/>
      <c r="WRD137" s="23"/>
      <c r="WRE137" s="23"/>
      <c r="WRF137" s="23"/>
      <c r="WRG137" s="23"/>
      <c r="WRH137" s="23"/>
      <c r="WRI137" s="23"/>
      <c r="WRJ137" s="23"/>
      <c r="WRK137" s="23"/>
      <c r="WRL137" s="23"/>
      <c r="WRM137" s="23"/>
      <c r="WRN137" s="23"/>
      <c r="WRO137" s="23"/>
      <c r="WRP137" s="23"/>
      <c r="WRQ137" s="23"/>
      <c r="WRR137" s="23"/>
      <c r="WRS137" s="23"/>
      <c r="WRT137" s="23"/>
      <c r="WRU137" s="23"/>
      <c r="WRV137" s="23"/>
      <c r="WRW137" s="23"/>
      <c r="WRX137" s="23"/>
      <c r="WRY137" s="23"/>
      <c r="WRZ137" s="23"/>
      <c r="WSA137" s="23"/>
      <c r="WSB137" s="23"/>
      <c r="WSC137" s="23"/>
      <c r="WSD137" s="23"/>
      <c r="WSE137" s="23"/>
      <c r="WSF137" s="23"/>
      <c r="WSG137" s="23"/>
      <c r="WSH137" s="23"/>
      <c r="WSI137" s="23"/>
      <c r="WSJ137" s="23"/>
      <c r="WSK137" s="23"/>
      <c r="WSL137" s="23"/>
      <c r="WSM137" s="23"/>
      <c r="WSN137" s="23"/>
      <c r="WSO137" s="23"/>
      <c r="WSP137" s="23"/>
      <c r="WSQ137" s="23"/>
      <c r="WSR137" s="23"/>
      <c r="WSS137" s="23"/>
      <c r="WST137" s="23"/>
      <c r="WSU137" s="23"/>
      <c r="WSV137" s="23"/>
      <c r="WSW137" s="23"/>
      <c r="WSX137" s="23"/>
      <c r="WSY137" s="23"/>
      <c r="WSZ137" s="23"/>
      <c r="WTA137" s="23"/>
      <c r="WTB137" s="23"/>
      <c r="WTC137" s="23"/>
      <c r="WTD137" s="23"/>
      <c r="WTE137" s="23"/>
      <c r="WTF137" s="23"/>
      <c r="WTG137" s="23"/>
      <c r="WTH137" s="23"/>
      <c r="WTI137" s="23"/>
      <c r="WTJ137" s="23"/>
      <c r="WTK137" s="23"/>
      <c r="WTL137" s="23"/>
      <c r="WTM137" s="23"/>
      <c r="WTN137" s="23"/>
      <c r="WTO137" s="23"/>
      <c r="WTP137" s="23"/>
      <c r="WTQ137" s="23"/>
      <c r="WTR137" s="23"/>
      <c r="WTS137" s="23"/>
      <c r="WTT137" s="23"/>
      <c r="WTU137" s="23"/>
      <c r="WTV137" s="23"/>
      <c r="WTW137" s="23"/>
      <c r="WTX137" s="23"/>
      <c r="WTY137" s="23"/>
      <c r="WTZ137" s="23"/>
      <c r="WUA137" s="23"/>
      <c r="WUB137" s="23"/>
      <c r="WUC137" s="23"/>
      <c r="WUD137" s="23"/>
      <c r="WUE137" s="23"/>
      <c r="WUF137" s="23"/>
      <c r="WUG137" s="23"/>
      <c r="WUH137" s="23"/>
      <c r="WUI137" s="23"/>
      <c r="WUJ137" s="23"/>
      <c r="WUK137" s="23"/>
      <c r="WUL137" s="23"/>
      <c r="WUM137" s="23"/>
      <c r="WUN137" s="23"/>
      <c r="WUO137" s="23"/>
      <c r="WUP137" s="23"/>
      <c r="WUQ137" s="23"/>
      <c r="WUR137" s="23"/>
      <c r="WUS137" s="23"/>
      <c r="WUT137" s="23"/>
      <c r="WUU137" s="23"/>
      <c r="WUV137" s="23"/>
      <c r="WUW137" s="23"/>
      <c r="WUX137" s="23"/>
      <c r="WUY137" s="23"/>
      <c r="WUZ137" s="23"/>
      <c r="WVA137" s="23"/>
      <c r="WVB137" s="23"/>
      <c r="WVC137" s="23"/>
      <c r="WVD137" s="23"/>
      <c r="WVE137" s="23"/>
      <c r="WVF137" s="23"/>
      <c r="WVG137" s="23"/>
      <c r="WVH137" s="23"/>
      <c r="WVI137" s="23"/>
      <c r="WVJ137" s="23"/>
      <c r="WVK137" s="23"/>
      <c r="WVL137" s="23"/>
      <c r="WVM137" s="23"/>
      <c r="WVN137" s="23"/>
      <c r="WVO137" s="23"/>
      <c r="WVP137" s="23"/>
      <c r="WVQ137" s="23"/>
      <c r="WVR137" s="23"/>
      <c r="WVS137" s="23"/>
      <c r="WVT137" s="23"/>
      <c r="WVU137" s="23"/>
      <c r="WVV137" s="23"/>
      <c r="WVW137" s="23"/>
      <c r="WVX137" s="23"/>
      <c r="WVY137" s="23"/>
      <c r="WVZ137" s="23"/>
      <c r="WWA137" s="23"/>
      <c r="WWB137" s="23"/>
      <c r="WWC137" s="23"/>
      <c r="WWD137" s="23"/>
      <c r="WWE137" s="23"/>
      <c r="WWF137" s="23"/>
      <c r="WWG137" s="23"/>
      <c r="WWH137" s="23"/>
      <c r="WWI137" s="23"/>
      <c r="WWJ137" s="23"/>
      <c r="WWK137" s="23"/>
      <c r="WWL137" s="23"/>
      <c r="WWM137" s="23"/>
      <c r="WWN137" s="23"/>
      <c r="WWO137" s="23"/>
      <c r="WWP137" s="23"/>
      <c r="WWQ137" s="23"/>
      <c r="WWR137" s="23"/>
      <c r="WWS137" s="23"/>
      <c r="WWT137" s="23"/>
      <c r="WWU137" s="23"/>
      <c r="WWV137" s="23"/>
      <c r="WWW137" s="23"/>
      <c r="WWX137" s="23"/>
      <c r="WWY137" s="23"/>
      <c r="WWZ137" s="23"/>
      <c r="WXA137" s="23"/>
      <c r="WXB137" s="23"/>
      <c r="WXC137" s="23"/>
      <c r="WXD137" s="23"/>
      <c r="WXE137" s="23"/>
      <c r="WXF137" s="23"/>
      <c r="WXG137" s="23"/>
      <c r="WXH137" s="23"/>
      <c r="WXI137" s="23"/>
      <c r="WXJ137" s="23"/>
      <c r="WXK137" s="23"/>
      <c r="WXL137" s="23"/>
      <c r="WXM137" s="23"/>
      <c r="WXN137" s="23"/>
      <c r="WXO137" s="23"/>
      <c r="WXP137" s="23"/>
      <c r="WXQ137" s="23"/>
      <c r="WXR137" s="23"/>
      <c r="WXS137" s="23"/>
      <c r="WXT137" s="23"/>
      <c r="WXU137" s="23"/>
      <c r="WXV137" s="23"/>
      <c r="WXW137" s="23"/>
      <c r="WXX137" s="23"/>
      <c r="WXY137" s="23"/>
      <c r="WXZ137" s="23"/>
      <c r="WYA137" s="23"/>
      <c r="WYB137" s="23"/>
      <c r="WYC137" s="23"/>
      <c r="WYD137" s="23"/>
      <c r="WYE137" s="23"/>
      <c r="WYF137" s="23"/>
      <c r="WYG137" s="23"/>
      <c r="WYH137" s="23"/>
      <c r="WYI137" s="23"/>
      <c r="WYJ137" s="23"/>
      <c r="WYK137" s="23"/>
      <c r="WYL137" s="23"/>
      <c r="WYM137" s="23"/>
      <c r="WYN137" s="23"/>
      <c r="WYO137" s="23"/>
      <c r="WYP137" s="23"/>
      <c r="WYQ137" s="23"/>
      <c r="WYR137" s="23"/>
      <c r="WYS137" s="23"/>
      <c r="WYT137" s="23"/>
      <c r="WYU137" s="23"/>
      <c r="WYV137" s="23"/>
      <c r="WYW137" s="23"/>
      <c r="WYX137" s="23"/>
      <c r="WYY137" s="23"/>
      <c r="WYZ137" s="23"/>
      <c r="WZA137" s="23"/>
      <c r="WZB137" s="23"/>
      <c r="WZC137" s="23"/>
      <c r="WZD137" s="23"/>
      <c r="WZE137" s="23"/>
      <c r="WZF137" s="23"/>
      <c r="WZG137" s="23"/>
      <c r="WZH137" s="23"/>
      <c r="WZI137" s="23"/>
      <c r="WZJ137" s="23"/>
      <c r="WZK137" s="23"/>
      <c r="WZL137" s="23"/>
      <c r="WZM137" s="23"/>
      <c r="WZN137" s="23"/>
      <c r="WZO137" s="23"/>
      <c r="WZP137" s="23"/>
      <c r="WZQ137" s="23"/>
      <c r="WZR137" s="23"/>
      <c r="WZS137" s="23"/>
      <c r="WZT137" s="23"/>
      <c r="WZU137" s="23"/>
      <c r="WZV137" s="23"/>
      <c r="WZW137" s="23"/>
      <c r="WZX137" s="23"/>
      <c r="WZY137" s="23"/>
      <c r="WZZ137" s="23"/>
      <c r="XAA137" s="23"/>
      <c r="XAB137" s="23"/>
      <c r="XAC137" s="23"/>
      <c r="XAD137" s="23"/>
      <c r="XAE137" s="23"/>
      <c r="XAF137" s="23"/>
      <c r="XAG137" s="23"/>
      <c r="XAH137" s="23"/>
      <c r="XAI137" s="23"/>
      <c r="XAJ137" s="23"/>
      <c r="XAK137" s="23"/>
      <c r="XAL137" s="23"/>
      <c r="XAM137" s="23"/>
      <c r="XAN137" s="23"/>
      <c r="XAO137" s="23"/>
      <c r="XAP137" s="23"/>
      <c r="XAQ137" s="23"/>
      <c r="XAR137" s="23"/>
      <c r="XAS137" s="23"/>
      <c r="XAT137" s="23"/>
      <c r="XAU137" s="23"/>
      <c r="XAV137" s="23"/>
      <c r="XAW137" s="23"/>
      <c r="XAX137" s="23"/>
      <c r="XAY137" s="23"/>
      <c r="XAZ137" s="23"/>
      <c r="XBA137" s="23"/>
      <c r="XBB137" s="23"/>
      <c r="XBC137" s="23"/>
      <c r="XBD137" s="23"/>
      <c r="XBE137" s="23"/>
      <c r="XBF137" s="23"/>
      <c r="XBG137" s="23"/>
      <c r="XBH137" s="23"/>
      <c r="XBI137" s="23"/>
      <c r="XBJ137" s="23"/>
      <c r="XBK137" s="23"/>
      <c r="XBL137" s="23"/>
      <c r="XBM137" s="23"/>
      <c r="XBN137" s="23"/>
      <c r="XBO137" s="23"/>
      <c r="XBP137" s="23"/>
      <c r="XBQ137" s="23"/>
      <c r="XBR137" s="23"/>
      <c r="XBS137" s="23"/>
      <c r="XBT137" s="23"/>
      <c r="XBU137" s="23"/>
      <c r="XBV137" s="23"/>
      <c r="XBW137" s="23"/>
      <c r="XBX137" s="23"/>
      <c r="XBY137" s="23"/>
      <c r="XBZ137" s="23"/>
      <c r="XCA137" s="23"/>
      <c r="XCB137" s="23"/>
      <c r="XCC137" s="23"/>
      <c r="XCD137" s="23"/>
      <c r="XCE137" s="23"/>
      <c r="XCF137" s="23"/>
      <c r="XCG137" s="23"/>
      <c r="XCH137" s="23"/>
      <c r="XCI137" s="23"/>
      <c r="XCJ137" s="23"/>
      <c r="XCK137" s="23"/>
      <c r="XCL137" s="23"/>
      <c r="XCM137" s="23"/>
      <c r="XCN137" s="23"/>
      <c r="XCO137" s="23"/>
      <c r="XCP137" s="23"/>
      <c r="XCQ137" s="23"/>
      <c r="XCR137" s="23"/>
      <c r="XCS137" s="23"/>
      <c r="XCT137" s="23"/>
      <c r="XCU137" s="23"/>
      <c r="XCV137" s="23"/>
      <c r="XCW137" s="23"/>
      <c r="XCX137" s="23"/>
      <c r="XCY137" s="23"/>
      <c r="XCZ137" s="23"/>
      <c r="XDA137" s="23"/>
      <c r="XDB137" s="23"/>
      <c r="XDC137" s="23"/>
      <c r="XDD137" s="23"/>
      <c r="XDE137" s="23"/>
      <c r="XDF137" s="23"/>
      <c r="XDG137" s="23"/>
      <c r="XDH137" s="23"/>
      <c r="XDI137" s="23"/>
      <c r="XDJ137" s="23"/>
      <c r="XDK137" s="23"/>
      <c r="XDL137" s="23"/>
      <c r="XDM137" s="23"/>
      <c r="XDN137" s="23"/>
      <c r="XDO137" s="23"/>
      <c r="XDP137" s="23"/>
      <c r="XDQ137" s="23"/>
      <c r="XDR137" s="23"/>
      <c r="XDS137" s="23"/>
      <c r="XDT137" s="23"/>
      <c r="XDU137" s="23"/>
      <c r="XDV137" s="23"/>
      <c r="XDW137" s="23"/>
      <c r="XDX137" s="23"/>
      <c r="XDY137" s="23"/>
      <c r="XDZ137" s="23"/>
      <c r="XEA137" s="23"/>
      <c r="XEB137" s="23"/>
      <c r="XEC137" s="23"/>
      <c r="XED137" s="23"/>
      <c r="XEE137" s="23"/>
      <c r="XEF137" s="23"/>
      <c r="XEG137" s="23"/>
      <c r="XEH137" s="23"/>
      <c r="XEI137" s="23"/>
      <c r="XEJ137" s="23"/>
      <c r="XEK137" s="23"/>
      <c r="XEL137" s="23"/>
      <c r="XEM137" s="23"/>
      <c r="XEN137" s="23"/>
      <c r="XEO137" s="23"/>
      <c r="XEP137" s="23"/>
      <c r="XEQ137" s="23"/>
      <c r="XER137" s="23"/>
      <c r="XES137" s="23"/>
      <c r="XET137" s="23"/>
      <c r="XEU137" s="23"/>
      <c r="XEV137" s="23"/>
      <c r="XEW137" s="23"/>
      <c r="XEX137" s="23"/>
      <c r="XEY137" s="23"/>
      <c r="XEZ137" s="23"/>
      <c r="XFA137" s="23"/>
      <c r="XFB137" s="23"/>
      <c r="XFC137" s="23"/>
    </row>
    <row r="138" spans="1:16383" s="23" customFormat="1" ht="15" customHeight="1">
      <c r="A138" s="36"/>
      <c r="B138" s="227"/>
      <c r="C138" s="227"/>
      <c r="D138" s="227"/>
      <c r="E138" s="156"/>
      <c r="F138" s="156"/>
      <c r="G138" s="157"/>
      <c r="H138" s="156"/>
      <c r="I138" s="157"/>
      <c r="J138" s="156"/>
      <c r="K138" s="157"/>
      <c r="L138" s="156"/>
      <c r="M138" s="157"/>
      <c r="N138" s="156"/>
      <c r="O138" s="157"/>
      <c r="P138" s="156"/>
      <c r="Q138" s="157"/>
      <c r="R138" s="156"/>
      <c r="S138" s="157"/>
      <c r="T138" s="156"/>
      <c r="U138" s="157"/>
      <c r="V138" s="156"/>
      <c r="W138" s="157"/>
      <c r="X138" s="156"/>
      <c r="Y138" s="157"/>
      <c r="Z138" s="156"/>
      <c r="AA138" s="157"/>
      <c r="AB138" s="156"/>
      <c r="AC138" s="158"/>
      <c r="AD138" s="156"/>
      <c r="AE138" s="227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215"/>
      <c r="AU138" s="35"/>
      <c r="AV138" s="35"/>
      <c r="AW138" s="35"/>
      <c r="AX138" s="35"/>
      <c r="AY138" s="35"/>
      <c r="AZ138" s="35"/>
      <c r="BA138" s="35"/>
      <c r="BB138" s="35"/>
      <c r="BC138" s="34"/>
      <c r="BD138" s="35"/>
      <c r="BE138" s="35"/>
      <c r="BH138" s="310"/>
      <c r="BI138" s="311"/>
    </row>
    <row r="139" spans="1:16383" s="23" customFormat="1" ht="15" customHeight="1">
      <c r="A139" s="36"/>
      <c r="B139" s="227"/>
      <c r="C139" s="227"/>
      <c r="D139" s="227"/>
      <c r="E139" s="156"/>
      <c r="F139" s="156"/>
      <c r="G139" s="157"/>
      <c r="H139" s="156"/>
      <c r="I139" s="157"/>
      <c r="J139" s="156"/>
      <c r="K139" s="157"/>
      <c r="L139" s="156"/>
      <c r="M139" s="157"/>
      <c r="N139" s="156"/>
      <c r="O139" s="157"/>
      <c r="P139" s="156"/>
      <c r="Q139" s="157"/>
      <c r="R139" s="156"/>
      <c r="S139" s="157"/>
      <c r="T139" s="156"/>
      <c r="U139" s="157"/>
      <c r="V139" s="156"/>
      <c r="W139" s="157"/>
      <c r="X139" s="156"/>
      <c r="Y139" s="157"/>
      <c r="Z139" s="156"/>
      <c r="AA139" s="157"/>
      <c r="AB139" s="156"/>
      <c r="AD139" s="222"/>
      <c r="AE139" s="225"/>
      <c r="AF139" s="35"/>
      <c r="AG139" s="220"/>
      <c r="AH139" s="35"/>
      <c r="AI139" s="220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215"/>
      <c r="AU139" s="35"/>
      <c r="AV139" s="35"/>
      <c r="AW139" s="35"/>
      <c r="AX139" s="35"/>
      <c r="AY139" s="35"/>
      <c r="AZ139" s="35"/>
      <c r="BA139" s="35"/>
      <c r="BB139" s="35"/>
      <c r="BC139" s="34"/>
      <c r="BD139" s="35"/>
      <c r="BE139" s="35"/>
    </row>
    <row r="140" spans="1:16383" s="23" customFormat="1" ht="15" customHeight="1">
      <c r="A140" s="36"/>
      <c r="B140" s="227"/>
      <c r="C140" s="227"/>
      <c r="D140" s="227"/>
      <c r="E140" s="156"/>
      <c r="F140" s="156"/>
      <c r="G140" s="157"/>
      <c r="H140" s="156"/>
      <c r="I140" s="157"/>
      <c r="J140" s="156"/>
      <c r="K140" s="157"/>
      <c r="L140" s="156"/>
      <c r="M140" s="157"/>
      <c r="N140" s="156"/>
      <c r="O140" s="157"/>
      <c r="P140" s="156"/>
      <c r="Q140" s="157"/>
      <c r="R140" s="156"/>
      <c r="S140" s="157"/>
      <c r="T140" s="156"/>
      <c r="U140" s="157"/>
      <c r="V140" s="156"/>
      <c r="W140" s="157"/>
      <c r="X140" s="156"/>
      <c r="Y140" s="157"/>
      <c r="Z140" s="156"/>
      <c r="AA140" s="157"/>
      <c r="AB140" s="156"/>
      <c r="AC140" s="225"/>
      <c r="AD140" s="156"/>
      <c r="AE140" s="383"/>
      <c r="AF140" s="383"/>
      <c r="AG140" s="383"/>
      <c r="AH140" s="383"/>
      <c r="AI140" s="383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215"/>
      <c r="AU140" s="35"/>
      <c r="AV140" s="35"/>
      <c r="AW140" s="35"/>
      <c r="AX140" s="35"/>
      <c r="AY140" s="35"/>
      <c r="AZ140" s="35"/>
      <c r="BA140" s="35"/>
      <c r="BB140" s="35"/>
      <c r="BC140" s="387"/>
      <c r="BD140" s="387"/>
      <c r="BE140" s="387"/>
      <c r="BF140" s="387"/>
      <c r="BG140" s="387"/>
    </row>
    <row r="141" spans="1:16383" s="23" customFormat="1" ht="15" customHeight="1">
      <c r="A141" s="36"/>
      <c r="B141" s="227"/>
      <c r="C141" s="227"/>
      <c r="D141" s="227"/>
      <c r="E141" s="156"/>
      <c r="F141" s="156"/>
      <c r="G141" s="157"/>
      <c r="H141" s="156"/>
      <c r="I141" s="157"/>
      <c r="J141" s="156"/>
      <c r="K141" s="157"/>
      <c r="L141" s="156"/>
      <c r="M141" s="157"/>
      <c r="N141" s="156"/>
      <c r="O141" s="157"/>
      <c r="P141" s="156"/>
      <c r="Q141" s="157"/>
      <c r="R141" s="156"/>
      <c r="S141" s="157"/>
      <c r="T141" s="156"/>
      <c r="U141" s="157"/>
      <c r="V141" s="156"/>
      <c r="W141" s="157"/>
      <c r="X141" s="156"/>
      <c r="Y141" s="157"/>
      <c r="Z141" s="156"/>
      <c r="AA141" s="157"/>
      <c r="AB141" s="156"/>
      <c r="AC141" s="158"/>
      <c r="AD141" s="156"/>
      <c r="AE141" s="227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215"/>
      <c r="AU141" s="35"/>
      <c r="AV141" s="35"/>
      <c r="AW141" s="35"/>
      <c r="AY141" s="156"/>
      <c r="AZ141" s="35"/>
      <c r="BA141" s="156"/>
      <c r="BB141" s="158"/>
      <c r="BC141" s="223"/>
      <c r="BD141" s="35"/>
      <c r="BE141" s="35"/>
      <c r="BF141" s="223"/>
    </row>
    <row r="142" spans="1:16383" s="23" customFormat="1" ht="15" customHeight="1">
      <c r="A142" s="36"/>
      <c r="B142" s="227"/>
      <c r="C142" s="227"/>
      <c r="D142" s="227"/>
      <c r="E142" s="156"/>
      <c r="F142" s="156"/>
      <c r="G142" s="157"/>
      <c r="H142" s="156"/>
      <c r="I142" s="157"/>
      <c r="J142" s="156"/>
      <c r="K142" s="157"/>
      <c r="L142" s="156"/>
      <c r="M142" s="157"/>
      <c r="N142" s="156"/>
      <c r="O142" s="157"/>
      <c r="P142" s="156"/>
      <c r="Q142" s="157"/>
      <c r="R142" s="156"/>
      <c r="S142" s="157"/>
      <c r="T142" s="156"/>
      <c r="U142" s="157"/>
      <c r="V142" s="156"/>
      <c r="W142" s="157"/>
      <c r="X142" s="156"/>
      <c r="Y142" s="157"/>
      <c r="Z142" s="156"/>
      <c r="AA142" s="157"/>
      <c r="AB142" s="156"/>
      <c r="AC142" s="158"/>
      <c r="AD142" s="156"/>
      <c r="AE142" s="227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215"/>
      <c r="AU142" s="35"/>
      <c r="AV142" s="35"/>
      <c r="AW142" s="35"/>
      <c r="AX142" s="225"/>
      <c r="AY142" s="340"/>
      <c r="AZ142" s="225"/>
      <c r="BA142" s="156"/>
      <c r="BB142" s="383"/>
      <c r="BC142" s="383"/>
      <c r="BD142" s="383"/>
      <c r="BE142" s="383"/>
      <c r="BF142" s="383"/>
    </row>
    <row r="143" spans="1:16383" s="23" customFormat="1" ht="15" customHeight="1">
      <c r="A143" s="36"/>
      <c r="B143" s="227"/>
      <c r="C143" s="227"/>
      <c r="D143" s="227"/>
      <c r="E143" s="156"/>
      <c r="F143" s="156"/>
      <c r="G143" s="157"/>
      <c r="H143" s="156"/>
      <c r="I143" s="157"/>
      <c r="J143" s="156"/>
      <c r="K143" s="157"/>
      <c r="L143" s="156"/>
      <c r="M143" s="157"/>
      <c r="N143" s="156"/>
      <c r="O143" s="157"/>
      <c r="P143" s="156"/>
      <c r="Q143" s="157"/>
      <c r="R143" s="156"/>
      <c r="S143" s="157"/>
      <c r="T143" s="156"/>
      <c r="U143" s="157"/>
      <c r="V143" s="156"/>
      <c r="W143" s="157"/>
      <c r="X143" s="156"/>
      <c r="Y143" s="157"/>
      <c r="Z143" s="156"/>
      <c r="AA143" s="157"/>
      <c r="AB143" s="156"/>
      <c r="AC143" s="158"/>
      <c r="AD143" s="156"/>
      <c r="AE143" s="227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215"/>
      <c r="AU143" s="35"/>
      <c r="AV143" s="35"/>
      <c r="AW143" s="35"/>
      <c r="AX143" s="35"/>
      <c r="AY143" s="35"/>
      <c r="AZ143" s="35"/>
      <c r="BA143" s="35"/>
      <c r="BB143" s="35"/>
      <c r="BC143" s="34"/>
      <c r="BD143" s="35"/>
      <c r="BE143" s="35"/>
    </row>
    <row r="144" spans="1:16383" s="23" customFormat="1" ht="15" customHeight="1">
      <c r="A144" s="36"/>
      <c r="B144" s="236"/>
      <c r="C144" s="236"/>
      <c r="D144" s="236"/>
      <c r="E144" s="22"/>
      <c r="F144" s="22"/>
      <c r="G144" s="37"/>
      <c r="I144" s="155" t="s">
        <v>0</v>
      </c>
      <c r="J144" s="1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E144" s="222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215"/>
      <c r="AU144" s="35"/>
      <c r="AV144" s="35"/>
      <c r="AW144" s="35"/>
      <c r="AX144" s="35"/>
      <c r="AY144" s="35"/>
      <c r="AZ144" s="35"/>
      <c r="BA144" s="35"/>
      <c r="BB144" s="35"/>
      <c r="BC144" s="34"/>
      <c r="BD144" s="35"/>
      <c r="BE144" s="35"/>
    </row>
    <row r="145" spans="1:59" s="23" customFormat="1" ht="15" customHeight="1">
      <c r="A145" s="36"/>
      <c r="B145" s="236"/>
      <c r="C145" s="236"/>
      <c r="D145" s="236"/>
      <c r="E145" s="22"/>
      <c r="F145" s="22"/>
      <c r="G145" s="37"/>
      <c r="I145"/>
      <c r="J145" s="155"/>
      <c r="K145" s="155"/>
      <c r="L145" s="155"/>
      <c r="M145" s="155" t="s">
        <v>254</v>
      </c>
      <c r="N145" s="155"/>
      <c r="O145" s="155"/>
      <c r="P145" s="155"/>
      <c r="Q145"/>
      <c r="R145"/>
      <c r="S145"/>
      <c r="T145"/>
      <c r="U145"/>
      <c r="V145"/>
      <c r="X145"/>
      <c r="Y145"/>
      <c r="Z145"/>
      <c r="AA145"/>
      <c r="AB145"/>
      <c r="AC145"/>
      <c r="AE145" s="222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215"/>
      <c r="AU145" s="35"/>
      <c r="AV145" s="35"/>
      <c r="AW145" s="35"/>
      <c r="AX145" s="35"/>
      <c r="AY145" s="35"/>
      <c r="AZ145" s="35"/>
      <c r="BA145" s="35"/>
      <c r="BB145" s="35"/>
      <c r="BC145" s="34"/>
      <c r="BD145" s="35"/>
      <c r="BE145" s="35"/>
    </row>
    <row r="146" spans="1:59" s="30" customFormat="1" ht="16.5">
      <c r="A146" s="38"/>
      <c r="B146" s="38"/>
      <c r="C146" s="38"/>
      <c r="D146" s="38"/>
      <c r="E146" s="38"/>
      <c r="F146" s="38"/>
      <c r="G146" s="38"/>
      <c r="H146" s="38"/>
      <c r="I146"/>
      <c r="J146" s="155"/>
      <c r="K146" s="155"/>
      <c r="L146" s="155"/>
      <c r="M146" s="155" t="s">
        <v>227</v>
      </c>
      <c r="N146" s="155"/>
      <c r="O146" s="155"/>
      <c r="P146" s="155"/>
      <c r="Q146" s="155"/>
      <c r="R146" s="155"/>
      <c r="S146" s="155"/>
      <c r="T146" s="155"/>
      <c r="U146" s="155"/>
      <c r="V146" s="155"/>
      <c r="W146" s="155"/>
      <c r="X146" s="155"/>
      <c r="Y146" s="155"/>
      <c r="Z146" s="155"/>
      <c r="AA146" s="155"/>
      <c r="AB146"/>
      <c r="AC146"/>
      <c r="AD146" s="6"/>
      <c r="AE146" s="5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25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6"/>
      <c r="BG146" s="6"/>
    </row>
    <row r="147" spans="1:59" s="156" customFormat="1" ht="16.5">
      <c r="A147" s="300"/>
      <c r="B147" s="300"/>
      <c r="C147" s="300"/>
      <c r="D147" s="300"/>
      <c r="E147" s="300"/>
      <c r="F147" s="300"/>
      <c r="G147" s="300"/>
      <c r="H147" s="300"/>
      <c r="I147" s="300"/>
      <c r="J147" s="30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159"/>
      <c r="Z147" s="159"/>
      <c r="AA147" s="159"/>
      <c r="AB147" s="159"/>
      <c r="AC147" s="159"/>
      <c r="AD147" s="159"/>
      <c r="AE147" s="338"/>
      <c r="AF147" s="300"/>
      <c r="AG147" s="300"/>
      <c r="AH147" s="300"/>
      <c r="AI147" s="300"/>
      <c r="AJ147" s="300"/>
      <c r="AK147" s="300"/>
      <c r="AL147" s="300"/>
      <c r="AM147" s="300"/>
      <c r="AN147" s="300"/>
      <c r="AO147" s="300"/>
      <c r="AP147" s="300"/>
      <c r="AQ147" s="300"/>
      <c r="AR147" s="300"/>
      <c r="AS147" s="300"/>
      <c r="AT147" s="261"/>
      <c r="AU147" s="300"/>
      <c r="AV147" s="300"/>
      <c r="AW147" s="300"/>
      <c r="AX147" s="300"/>
      <c r="AY147" s="300"/>
      <c r="AZ147" s="300"/>
      <c r="BA147" s="300"/>
      <c r="BB147" s="300"/>
      <c r="BC147" s="300"/>
      <c r="BD147" s="300"/>
      <c r="BE147" s="300"/>
      <c r="BF147" s="159"/>
      <c r="BG147" s="159"/>
    </row>
    <row r="148" spans="1:59" s="30" customFormat="1" ht="8.25" customHeight="1">
      <c r="A148" s="27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1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25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6"/>
      <c r="BG148" s="6"/>
    </row>
    <row r="149" spans="1:59" s="30" customFormat="1" ht="16.5">
      <c r="A149" s="26" t="s">
        <v>255</v>
      </c>
      <c r="B149" s="26"/>
      <c r="C149" s="26"/>
      <c r="D149" s="26"/>
      <c r="E149" s="26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28" t="s">
        <v>145</v>
      </c>
      <c r="U149" s="38"/>
      <c r="V149" s="38"/>
      <c r="W149" s="28"/>
      <c r="X149" s="28"/>
      <c r="Y149" s="26"/>
      <c r="Z149" s="26"/>
      <c r="AA149" s="26"/>
      <c r="AB149" s="26"/>
      <c r="AC149" s="38"/>
      <c r="AD149" s="38"/>
      <c r="AE149" s="31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258"/>
      <c r="AU149" s="38"/>
      <c r="AV149" s="38"/>
      <c r="AW149" s="38"/>
      <c r="AX149" s="38"/>
      <c r="AY149" s="38"/>
      <c r="BA149" s="38"/>
      <c r="BB149" s="38"/>
      <c r="BC149" s="38"/>
      <c r="BD149" s="38"/>
      <c r="BE149" s="38"/>
      <c r="BF149" s="6"/>
      <c r="BG149" s="6"/>
    </row>
    <row r="150" spans="1:59" s="30" customFormat="1" ht="16.5">
      <c r="A150" s="26" t="s">
        <v>393</v>
      </c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8" t="s">
        <v>151</v>
      </c>
      <c r="U150" s="26"/>
      <c r="V150" s="26"/>
      <c r="W150" s="28"/>
      <c r="X150" s="28"/>
      <c r="Y150" s="26"/>
      <c r="Z150" s="26"/>
      <c r="AA150" s="29"/>
      <c r="AB150" s="29"/>
      <c r="AC150" s="26"/>
      <c r="AD150" s="26"/>
      <c r="AE150" s="5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58"/>
      <c r="AU150" s="26"/>
      <c r="AV150" s="26"/>
      <c r="AW150" s="26"/>
      <c r="AX150" s="6"/>
      <c r="AY150" s="6"/>
      <c r="BA150" s="33"/>
      <c r="BB150" s="6"/>
      <c r="BD150" s="26"/>
      <c r="BE150" s="26"/>
      <c r="BF150" s="6"/>
      <c r="BG150" s="6"/>
    </row>
    <row r="151" spans="1:59" s="30" customFormat="1" ht="16.5">
      <c r="B151" s="5"/>
      <c r="C151" s="5"/>
      <c r="D151" s="5"/>
      <c r="E151" s="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5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58"/>
      <c r="AU151" s="26"/>
      <c r="AV151" s="26"/>
      <c r="AW151" s="26"/>
      <c r="AX151" s="6"/>
      <c r="AY151" s="6"/>
      <c r="AZ151" s="6"/>
      <c r="BA151" s="6"/>
      <c r="BB151" s="6"/>
      <c r="BC151" s="26"/>
      <c r="BD151" s="26"/>
      <c r="BE151" s="26"/>
      <c r="BF151" s="6"/>
      <c r="BG151" s="6"/>
    </row>
    <row r="152" spans="1:59" ht="30" customHeight="1">
      <c r="A152" s="388" t="s">
        <v>968</v>
      </c>
      <c r="B152" s="388"/>
      <c r="C152" s="388"/>
      <c r="D152" s="388"/>
      <c r="E152" s="388"/>
      <c r="F152" s="388"/>
      <c r="G152" s="388"/>
      <c r="H152" s="388"/>
      <c r="I152" s="388"/>
      <c r="J152" s="388"/>
      <c r="K152" s="388"/>
      <c r="L152" s="388"/>
      <c r="M152" s="388"/>
      <c r="N152" s="388"/>
      <c r="O152" s="388"/>
      <c r="P152" s="388"/>
      <c r="Q152" s="388"/>
      <c r="R152" s="388"/>
      <c r="S152" s="388"/>
      <c r="T152" s="388"/>
      <c r="U152" s="388"/>
      <c r="V152" s="388"/>
      <c r="W152" s="388"/>
      <c r="X152" s="388"/>
      <c r="Y152" s="388"/>
      <c r="Z152" s="388"/>
      <c r="AA152" s="388"/>
      <c r="AB152" s="388"/>
      <c r="AC152" s="388"/>
      <c r="AD152" s="388"/>
      <c r="AE152" s="388"/>
      <c r="AF152" s="388"/>
      <c r="AG152" s="388"/>
      <c r="AH152" s="388"/>
      <c r="AI152" s="388"/>
      <c r="AJ152" s="388"/>
      <c r="AK152" s="388"/>
      <c r="AL152" s="388"/>
      <c r="AM152" s="388"/>
      <c r="AN152" s="388"/>
      <c r="AO152" s="388"/>
      <c r="AP152" s="388"/>
      <c r="AQ152" s="388"/>
      <c r="AR152" s="388"/>
      <c r="AS152" s="388"/>
      <c r="AT152" s="388"/>
      <c r="AU152" s="388"/>
      <c r="AV152" s="388"/>
      <c r="AW152" s="388"/>
      <c r="AX152" s="388"/>
      <c r="AY152" s="388"/>
      <c r="AZ152" s="388"/>
      <c r="BA152" s="301"/>
      <c r="BB152" s="301"/>
      <c r="BC152" s="301"/>
      <c r="BD152" s="301"/>
      <c r="BE152" s="301"/>
    </row>
    <row r="153" spans="1:59" ht="17.25" customHeight="1" thickBot="1">
      <c r="A153" s="26" t="s">
        <v>979</v>
      </c>
      <c r="B153" s="31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302"/>
      <c r="AS153" s="302"/>
      <c r="AT153" s="259"/>
      <c r="AU153" s="302"/>
      <c r="AV153" s="302"/>
      <c r="AW153" s="302"/>
      <c r="AX153" s="302"/>
      <c r="AY153" s="302"/>
      <c r="AZ153" s="302"/>
      <c r="BA153" s="302"/>
      <c r="BB153" s="302"/>
      <c r="BC153" s="302"/>
      <c r="BD153" s="302"/>
      <c r="BE153" s="302"/>
    </row>
    <row r="154" spans="1:59" ht="24" customHeight="1" thickBot="1">
      <c r="A154" s="33" t="s">
        <v>222</v>
      </c>
      <c r="B154" s="31"/>
      <c r="G154" s="384" t="s">
        <v>96</v>
      </c>
      <c r="H154" s="385"/>
      <c r="I154" s="385"/>
      <c r="J154" s="385"/>
      <c r="K154" s="385"/>
      <c r="L154" s="385"/>
      <c r="M154" s="385"/>
      <c r="N154" s="385"/>
      <c r="O154" s="385"/>
      <c r="P154" s="385"/>
      <c r="Q154" s="385"/>
      <c r="R154" s="385"/>
      <c r="S154" s="385"/>
      <c r="T154" s="385"/>
      <c r="U154" s="385"/>
      <c r="V154" s="385"/>
      <c r="W154" s="385"/>
      <c r="X154" s="385"/>
      <c r="Y154" s="385"/>
      <c r="Z154" s="385"/>
      <c r="AA154" s="386"/>
      <c r="AB154" s="32"/>
      <c r="AF154" s="384" t="s">
        <v>97</v>
      </c>
      <c r="AG154" s="385"/>
      <c r="AH154" s="385"/>
      <c r="AI154" s="385"/>
      <c r="AJ154" s="385"/>
      <c r="AK154" s="385"/>
      <c r="AL154" s="385"/>
      <c r="AM154" s="385"/>
      <c r="AN154" s="385"/>
      <c r="AO154" s="385"/>
      <c r="AP154" s="385"/>
      <c r="AQ154" s="385"/>
      <c r="AR154" s="385"/>
      <c r="AS154" s="385"/>
      <c r="AT154" s="385"/>
      <c r="AU154" s="385"/>
      <c r="AV154" s="385"/>
      <c r="AW154" s="385"/>
      <c r="AX154" s="385"/>
      <c r="AY154" s="385"/>
      <c r="AZ154" s="386"/>
      <c r="BA154" s="32"/>
      <c r="BB154" s="298"/>
      <c r="BC154" s="31"/>
    </row>
    <row r="155" spans="1:59" ht="28.5" customHeight="1" thickBot="1">
      <c r="A155" s="10"/>
      <c r="E155" s="10"/>
      <c r="F155" s="10"/>
      <c r="G155" s="380" t="s">
        <v>228</v>
      </c>
      <c r="H155" s="381"/>
      <c r="I155" s="381"/>
      <c r="J155" s="381"/>
      <c r="K155" s="381"/>
      <c r="L155" s="381"/>
      <c r="M155" s="381"/>
      <c r="N155" s="293"/>
      <c r="O155" s="380" t="s">
        <v>229</v>
      </c>
      <c r="P155" s="381"/>
      <c r="Q155" s="381"/>
      <c r="R155" s="381"/>
      <c r="S155" s="381"/>
      <c r="T155" s="293"/>
      <c r="U155" s="292" t="s">
        <v>230</v>
      </c>
      <c r="V155" s="293"/>
      <c r="W155" s="303"/>
      <c r="X155" s="293"/>
      <c r="Y155" s="380" t="s">
        <v>231</v>
      </c>
      <c r="Z155" s="381"/>
      <c r="AA155" s="382"/>
      <c r="AB155" s="168"/>
      <c r="AF155" s="380" t="s">
        <v>98</v>
      </c>
      <c r="AG155" s="381"/>
      <c r="AH155" s="381"/>
      <c r="AI155" s="381"/>
      <c r="AJ155" s="381"/>
      <c r="AK155" s="381"/>
      <c r="AL155" s="382"/>
      <c r="AM155" s="291"/>
      <c r="AN155" s="380" t="s">
        <v>99</v>
      </c>
      <c r="AO155" s="381"/>
      <c r="AP155" s="381"/>
      <c r="AQ155" s="381"/>
      <c r="AR155" s="382"/>
      <c r="AS155" s="291"/>
      <c r="AT155" s="380" t="s">
        <v>100</v>
      </c>
      <c r="AU155" s="381"/>
      <c r="AV155" s="382"/>
      <c r="AW155" s="291"/>
      <c r="AX155" s="380" t="s">
        <v>101</v>
      </c>
      <c r="AY155" s="381"/>
      <c r="AZ155" s="382"/>
      <c r="BA155" s="256"/>
      <c r="BB155" s="205"/>
      <c r="BC155" s="205"/>
      <c r="BD155" s="10"/>
      <c r="BE155" s="10"/>
    </row>
    <row r="156" spans="1:59" ht="27.75" customHeight="1" thickBot="1">
      <c r="A156" s="179" t="s">
        <v>7</v>
      </c>
      <c r="B156" s="179" t="s">
        <v>8</v>
      </c>
      <c r="C156" s="185" t="s">
        <v>117</v>
      </c>
      <c r="D156" s="206" t="s">
        <v>10</v>
      </c>
      <c r="E156" s="348" t="s">
        <v>129</v>
      </c>
      <c r="F156" s="331" t="s">
        <v>130</v>
      </c>
      <c r="G156" s="185" t="s">
        <v>103</v>
      </c>
      <c r="H156" s="182" t="s">
        <v>111</v>
      </c>
      <c r="I156" s="180" t="s">
        <v>104</v>
      </c>
      <c r="J156" s="186" t="s">
        <v>111</v>
      </c>
      <c r="K156" s="185" t="s">
        <v>105</v>
      </c>
      <c r="L156" s="182" t="s">
        <v>111</v>
      </c>
      <c r="M156" s="183" t="s">
        <v>237</v>
      </c>
      <c r="N156" s="186" t="s">
        <v>111</v>
      </c>
      <c r="O156" s="187" t="s">
        <v>106</v>
      </c>
      <c r="P156" s="182" t="s">
        <v>111</v>
      </c>
      <c r="Q156" s="183" t="s">
        <v>107</v>
      </c>
      <c r="R156" s="186" t="s">
        <v>111</v>
      </c>
      <c r="S156" s="187" t="s">
        <v>238</v>
      </c>
      <c r="T156" s="182" t="s">
        <v>111</v>
      </c>
      <c r="U156" s="183" t="s">
        <v>108</v>
      </c>
      <c r="V156" s="186" t="s">
        <v>111</v>
      </c>
      <c r="W156" s="187" t="s">
        <v>239</v>
      </c>
      <c r="X156" s="182" t="s">
        <v>111</v>
      </c>
      <c r="Y156" s="183" t="s">
        <v>109</v>
      </c>
      <c r="Z156" s="186" t="s">
        <v>111</v>
      </c>
      <c r="AA156" s="187" t="s">
        <v>240</v>
      </c>
      <c r="AB156" s="186" t="s">
        <v>111</v>
      </c>
      <c r="AC156" s="185" t="s">
        <v>110</v>
      </c>
      <c r="AD156" s="185" t="s">
        <v>111</v>
      </c>
      <c r="AE156" s="185" t="s">
        <v>253</v>
      </c>
      <c r="AF156" s="184" t="s">
        <v>143</v>
      </c>
      <c r="AG156" s="189"/>
      <c r="AH156" s="187" t="s">
        <v>104</v>
      </c>
      <c r="AI156" s="189"/>
      <c r="AJ156" s="189" t="s">
        <v>243</v>
      </c>
      <c r="AK156" s="189"/>
      <c r="AL156" s="187" t="s">
        <v>238</v>
      </c>
      <c r="AM156" s="189"/>
      <c r="AN156" s="189" t="s">
        <v>112</v>
      </c>
      <c r="AO156" s="189"/>
      <c r="AP156" s="187" t="s">
        <v>144</v>
      </c>
      <c r="AQ156" s="189"/>
      <c r="AR156" s="189" t="s">
        <v>238</v>
      </c>
      <c r="AS156" s="189"/>
      <c r="AT156" s="260" t="s">
        <v>244</v>
      </c>
      <c r="AU156" s="189"/>
      <c r="AV156" s="189" t="s">
        <v>241</v>
      </c>
      <c r="AW156" s="189"/>
      <c r="AX156" s="187" t="s">
        <v>245</v>
      </c>
      <c r="AY156" s="189"/>
      <c r="AZ156" s="189" t="s">
        <v>242</v>
      </c>
      <c r="BA156" s="189"/>
      <c r="BB156" s="185" t="s">
        <v>113</v>
      </c>
      <c r="BC156" s="182" t="s">
        <v>111</v>
      </c>
      <c r="BD156" s="181" t="s">
        <v>114</v>
      </c>
      <c r="BE156" s="182" t="s">
        <v>102</v>
      </c>
      <c r="BF156" s="203" t="s">
        <v>115</v>
      </c>
      <c r="BG156" s="185" t="s">
        <v>116</v>
      </c>
    </row>
    <row r="157" spans="1:59" ht="22.5" customHeight="1">
      <c r="A157" s="25">
        <v>1</v>
      </c>
      <c r="B157" s="349" t="s">
        <v>323</v>
      </c>
      <c r="C157" s="350" t="s">
        <v>324</v>
      </c>
      <c r="D157" s="350" t="s">
        <v>66</v>
      </c>
      <c r="E157" s="234" t="s">
        <v>780</v>
      </c>
      <c r="F157" s="234" t="s">
        <v>118</v>
      </c>
      <c r="G157" s="332">
        <f>'Saisie '!H79</f>
        <v>8.3333333333333339</v>
      </c>
      <c r="H157" s="169"/>
      <c r="I157" s="200">
        <f>'Saisie '!K79</f>
        <v>7.583333333333333</v>
      </c>
      <c r="J157" s="169"/>
      <c r="K157" s="200">
        <f>'Saisie '!N79</f>
        <v>9.8333333333333339</v>
      </c>
      <c r="L157" s="169">
        <f>IF(K157&gt;=9.995,6,0)</f>
        <v>0</v>
      </c>
      <c r="M157" s="201">
        <f>((G157*4)+(I157*4)+(K157*4))/12</f>
        <v>8.5833333333333339</v>
      </c>
      <c r="N157" s="170">
        <f>IF(M157&gt;=9.995,18,H157+J157+L157)</f>
        <v>0</v>
      </c>
      <c r="O157" s="200">
        <f>'Saisie '!P79</f>
        <v>7</v>
      </c>
      <c r="P157" s="169"/>
      <c r="Q157" s="200">
        <f>'Saisie '!R79</f>
        <v>14</v>
      </c>
      <c r="R157" s="169">
        <f>IF(Q157&gt;=9.995,3,0)</f>
        <v>3</v>
      </c>
      <c r="S157" s="201">
        <f>((O157*2)+(Q157*2))/4</f>
        <v>10.5</v>
      </c>
      <c r="T157" s="170">
        <f>IF(S157&gt;=9.995,6,P157+R157)</f>
        <v>6</v>
      </c>
      <c r="U157" s="200">
        <f>'Saisie '!T79</f>
        <v>11</v>
      </c>
      <c r="V157" s="169">
        <f>IF(U157&gt;=9.995,3,0)</f>
        <v>3</v>
      </c>
      <c r="W157" s="201">
        <f>U157</f>
        <v>11</v>
      </c>
      <c r="X157" s="169">
        <f>IF(W157&gt;=9.995,3,0)</f>
        <v>3</v>
      </c>
      <c r="Y157" s="200">
        <f>'Saisie '!V79</f>
        <v>13</v>
      </c>
      <c r="Z157" s="169">
        <f>IF(Y157&gt;=9.995,3,0)</f>
        <v>3</v>
      </c>
      <c r="AA157" s="201">
        <f>Y157</f>
        <v>13</v>
      </c>
      <c r="AB157" s="199">
        <f>IF(AA157&gt;=9.995,3,0)</f>
        <v>3</v>
      </c>
      <c r="AC157" s="201">
        <f>((M157*12)+(S157*4)+(W157*2)+(AA157*2))/20</f>
        <v>9.65</v>
      </c>
      <c r="AD157" s="196">
        <f>IF(AC157&gt;=9.995,30,N157+T157+X157+AB157)</f>
        <v>12</v>
      </c>
      <c r="AE157" s="198" t="str">
        <f t="shared" ref="AE157" si="191">IF(AC157&gt;=9.995,"Admis(e)","Rattrapage")</f>
        <v>Rattrapage</v>
      </c>
      <c r="AF157" s="24">
        <f>'Saisie '!Z79</f>
        <v>6.666666666666667</v>
      </c>
      <c r="AG157" s="175">
        <f t="shared" ref="AG157" si="192">IF(AF157&gt;=9.995,6,0)</f>
        <v>0</v>
      </c>
      <c r="AH157" s="24">
        <f>'Saisie '!AC79</f>
        <v>9</v>
      </c>
      <c r="AI157" s="175">
        <f t="shared" ref="AI157" si="193">IF(AH157&gt;=9.995,6,0)</f>
        <v>0</v>
      </c>
      <c r="AJ157" s="24">
        <f>'Saisie '!AF79</f>
        <v>10.333333333333334</v>
      </c>
      <c r="AK157" s="175">
        <f>IF(AJ157&gt;=9.995,6,0)</f>
        <v>6</v>
      </c>
      <c r="AL157" s="201">
        <f>((AF157*4)+(AH157*4)+(AJ157*4))/12</f>
        <v>8.6666666666666661</v>
      </c>
      <c r="AM157" s="177">
        <f>IF(AL157&gt;=9.995,18,AG157+AI157+AK157)</f>
        <v>6</v>
      </c>
      <c r="AN157" s="24">
        <f>'Saisie '!AH79</f>
        <v>13</v>
      </c>
      <c r="AO157" s="191">
        <f t="shared" ref="AO157" si="194">IF(AN157&gt;=9.995,3,0)</f>
        <v>3</v>
      </c>
      <c r="AP157" s="24">
        <f>'Saisie '!AJ79</f>
        <v>8</v>
      </c>
      <c r="AQ157" s="191">
        <f>IF(AP157&gt;=9.995,3,0)</f>
        <v>0</v>
      </c>
      <c r="AR157" s="201">
        <f>((AN157*2)+(AP157*2))/4</f>
        <v>10.5</v>
      </c>
      <c r="AS157" s="177">
        <f>IF(AR157&gt;=9.995,6,AO157+AQ157)</f>
        <v>6</v>
      </c>
      <c r="AT157" s="200">
        <f>'Saisie '!AL79</f>
        <v>12</v>
      </c>
      <c r="AU157" s="176">
        <f>IF(AT157&gt;=9.995,3,0)</f>
        <v>3</v>
      </c>
      <c r="AV157" s="201">
        <f>AT157</f>
        <v>12</v>
      </c>
      <c r="AW157" s="176">
        <f>IF(AV157&gt;=9.995,3,0)</f>
        <v>3</v>
      </c>
      <c r="AX157" s="24">
        <f>'Saisie '!AN79</f>
        <v>12.5</v>
      </c>
      <c r="AY157" s="176">
        <f>IF(AX157&gt;=9.995,3,0)</f>
        <v>3</v>
      </c>
      <c r="AZ157" s="201">
        <f>AX157</f>
        <v>12.5</v>
      </c>
      <c r="BA157" s="193">
        <f>IF(AZ157&gt;=9.995,3,0)</f>
        <v>3</v>
      </c>
      <c r="BB157" s="194">
        <f>((AL157*12)+(AR157*4)+(AV157*2)+(AZ157*2))/20</f>
        <v>9.75</v>
      </c>
      <c r="BC157" s="196">
        <f>IF(BB157&gt;=9.995,30,AM157+AS157+AW157+BA157)</f>
        <v>18</v>
      </c>
      <c r="BD157" s="178">
        <f>(AC157+BB157)/2</f>
        <v>9.6999999999999993</v>
      </c>
      <c r="BE157" s="198" t="str">
        <f t="shared" ref="BE157" si="195">IF(BB157&gt;=9.995,"Admis(e)","Rattrapage")</f>
        <v>Rattrapage</v>
      </c>
      <c r="BF157" s="192">
        <f>AD157+BC157</f>
        <v>30</v>
      </c>
      <c r="BG157" s="198" t="str">
        <f t="shared" ref="BG157:BG170" si="196">IF(AND(AC157&gt;=9.995,BB157&gt;=9.995),"Admis(e)","Ajourné( e)")</f>
        <v>Ajourné( e)</v>
      </c>
    </row>
    <row r="158" spans="1:59" ht="22.5" customHeight="1">
      <c r="A158" s="25">
        <v>2</v>
      </c>
      <c r="B158" s="323" t="s">
        <v>615</v>
      </c>
      <c r="C158" s="234" t="s">
        <v>613</v>
      </c>
      <c r="D158" s="234" t="s">
        <v>616</v>
      </c>
      <c r="E158" s="234" t="s">
        <v>879</v>
      </c>
      <c r="F158" s="234" t="s">
        <v>880</v>
      </c>
      <c r="G158" s="332">
        <f>'Saisie '!H80</f>
        <v>12.166666666666666</v>
      </c>
      <c r="H158" s="169"/>
      <c r="I158" s="200">
        <f>'Saisie '!K80</f>
        <v>7.666666666666667</v>
      </c>
      <c r="J158" s="169"/>
      <c r="K158" s="200">
        <f>'Saisie '!N80</f>
        <v>9.1666666666666661</v>
      </c>
      <c r="L158" s="169">
        <f t="shared" ref="L158:L171" si="197">IF(K158&gt;=9.995,6,0)</f>
        <v>0</v>
      </c>
      <c r="M158" s="201">
        <f t="shared" ref="M158:M171" si="198">((G158*4)+(I158*4)+(K158*4))/12</f>
        <v>9.6666666666666661</v>
      </c>
      <c r="N158" s="170">
        <f t="shared" ref="N158:N171" si="199">IF(M158&gt;=9.995,18,H158+J158+L158)</f>
        <v>0</v>
      </c>
      <c r="O158" s="200">
        <f>'Saisie '!P80</f>
        <v>5</v>
      </c>
      <c r="P158" s="169"/>
      <c r="Q158" s="200">
        <f>'Saisie '!R80</f>
        <v>6</v>
      </c>
      <c r="R158" s="169">
        <f t="shared" ref="R158:R171" si="200">IF(Q158&gt;=9.995,3,0)</f>
        <v>0</v>
      </c>
      <c r="S158" s="201">
        <f t="shared" ref="S158:S171" si="201">((O158*2)+(Q158*2))/4</f>
        <v>5.5</v>
      </c>
      <c r="T158" s="170">
        <f t="shared" ref="T158:T171" si="202">IF(S158&gt;=9.995,6,P158+R158)</f>
        <v>0</v>
      </c>
      <c r="U158" s="200">
        <f>'Saisie '!T80</f>
        <v>10</v>
      </c>
      <c r="V158" s="169">
        <f t="shared" ref="V158:V171" si="203">IF(U158&gt;=9.995,3,0)</f>
        <v>3</v>
      </c>
      <c r="W158" s="201">
        <f t="shared" ref="W158:W171" si="204">U158</f>
        <v>10</v>
      </c>
      <c r="X158" s="169">
        <f t="shared" ref="X158:X171" si="205">IF(W158&gt;=9.995,3,0)</f>
        <v>3</v>
      </c>
      <c r="Y158" s="200">
        <f>'Saisie '!V80</f>
        <v>1.5</v>
      </c>
      <c r="Z158" s="169">
        <f t="shared" ref="Z158:Z171" si="206">IF(Y158&gt;=9.995,3,0)</f>
        <v>0</v>
      </c>
      <c r="AA158" s="201">
        <f t="shared" ref="AA158:AA171" si="207">Y158</f>
        <v>1.5</v>
      </c>
      <c r="AB158" s="199">
        <f t="shared" ref="AB158:AB171" si="208">IF(AA158&gt;=9.995,3,0)</f>
        <v>0</v>
      </c>
      <c r="AC158" s="201">
        <f t="shared" ref="AC158:AC171" si="209">((M158*12)+(S158*4)+(W158*2)+(AA158*2))/20</f>
        <v>8.0500000000000007</v>
      </c>
      <c r="AD158" s="196">
        <f t="shared" ref="AD158:AD171" si="210">IF(AC158&gt;=9.995,30,N158+T158+X158+AB158)</f>
        <v>3</v>
      </c>
      <c r="AE158" s="198" t="str">
        <f t="shared" ref="AE158:AE171" si="211">IF(AC158&gt;=9.995,"Admis(e)","Rattrapage")</f>
        <v>Rattrapage</v>
      </c>
      <c r="AF158" s="24">
        <f>'Saisie '!Z80</f>
        <v>7.333333333333333</v>
      </c>
      <c r="AG158" s="175">
        <f t="shared" ref="AG158:AG171" si="212">IF(AF158&gt;=9.995,6,0)</f>
        <v>0</v>
      </c>
      <c r="AH158" s="24">
        <f>'Saisie '!AC80</f>
        <v>11</v>
      </c>
      <c r="AI158" s="175">
        <f t="shared" ref="AI158:AI171" si="213">IF(AH158&gt;=9.995,6,0)</f>
        <v>6</v>
      </c>
      <c r="AJ158" s="24">
        <f>'Saisie '!AF80</f>
        <v>12</v>
      </c>
      <c r="AK158" s="175">
        <f t="shared" ref="AK158:AK171" si="214">IF(AJ158&gt;=9.995,6,0)</f>
        <v>6</v>
      </c>
      <c r="AL158" s="201">
        <f t="shared" ref="AL158:AL171" si="215">((AF158*4)+(AH158*4)+(AJ158*4))/12</f>
        <v>10.111111111111111</v>
      </c>
      <c r="AM158" s="177">
        <f t="shared" ref="AM158:AM171" si="216">IF(AL158&gt;=9.995,18,AG158+AI158+AK158)</f>
        <v>18</v>
      </c>
      <c r="AN158" s="24">
        <f>'Saisie '!AH80</f>
        <v>13.5</v>
      </c>
      <c r="AO158" s="191">
        <f t="shared" ref="AO158:AO171" si="217">IF(AN158&gt;=9.995,3,0)</f>
        <v>3</v>
      </c>
      <c r="AP158" s="24">
        <f>'Saisie '!AJ80</f>
        <v>11</v>
      </c>
      <c r="AQ158" s="191">
        <f t="shared" ref="AQ158:AQ171" si="218">IF(AP158&gt;=9.995,3,0)</f>
        <v>3</v>
      </c>
      <c r="AR158" s="201">
        <f t="shared" ref="AR158:AR171" si="219">((AN158*2)+(AP158*2))/4</f>
        <v>12.25</v>
      </c>
      <c r="AS158" s="177">
        <f t="shared" ref="AS158:AS171" si="220">IF(AR158&gt;=9.995,6,AO158+AQ158)</f>
        <v>6</v>
      </c>
      <c r="AT158" s="200">
        <f>'Saisie '!AL80</f>
        <v>10.5</v>
      </c>
      <c r="AU158" s="176">
        <f t="shared" ref="AU158:AU171" si="221">IF(AT158&gt;=9.995,3,0)</f>
        <v>3</v>
      </c>
      <c r="AV158" s="201">
        <f t="shared" ref="AV158:AV171" si="222">AT158</f>
        <v>10.5</v>
      </c>
      <c r="AW158" s="176">
        <f t="shared" ref="AW158:AW171" si="223">IF(AV158&gt;=9.995,3,0)</f>
        <v>3</v>
      </c>
      <c r="AX158" s="24">
        <f>'Saisie '!AN80</f>
        <v>13.5</v>
      </c>
      <c r="AY158" s="176">
        <f t="shared" ref="AY158:AY171" si="224">IF(AX158&gt;=9.995,3,0)</f>
        <v>3</v>
      </c>
      <c r="AZ158" s="201">
        <f t="shared" ref="AZ158:AZ171" si="225">AX158</f>
        <v>13.5</v>
      </c>
      <c r="BA158" s="193">
        <f t="shared" ref="BA158:BA171" si="226">IF(AZ158&gt;=9.995,3,0)</f>
        <v>3</v>
      </c>
      <c r="BB158" s="194">
        <f t="shared" ref="BB158:BB171" si="227">((AL158*12)+(AR158*4)+(AV158*2)+(AZ158*2))/20</f>
        <v>10.916666666666666</v>
      </c>
      <c r="BC158" s="196">
        <f t="shared" ref="BC158:BC171" si="228">IF(BB158&gt;=9.995,30,AM158+AS158+AW158+BA158)</f>
        <v>30</v>
      </c>
      <c r="BD158" s="178">
        <f t="shared" ref="BD158:BD171" si="229">(AC158+BB158)/2</f>
        <v>9.4833333333333343</v>
      </c>
      <c r="BE158" s="198" t="str">
        <f t="shared" ref="BE158:BE171" si="230">IF(BB158&gt;=9.995,"Admis(e)","Rattrapage")</f>
        <v>Admis(e)</v>
      </c>
      <c r="BF158" s="192">
        <f t="shared" ref="BF158:BF171" si="231">AD158+BC158</f>
        <v>33</v>
      </c>
      <c r="BG158" s="198" t="str">
        <f t="shared" si="196"/>
        <v>Ajourné( e)</v>
      </c>
    </row>
    <row r="159" spans="1:59" s="23" customFormat="1" ht="22.5" customHeight="1">
      <c r="A159" s="25">
        <v>3</v>
      </c>
      <c r="B159" s="323" t="s">
        <v>624</v>
      </c>
      <c r="C159" s="234" t="s">
        <v>625</v>
      </c>
      <c r="D159" s="234" t="s">
        <v>377</v>
      </c>
      <c r="E159" s="234" t="s">
        <v>885</v>
      </c>
      <c r="F159" s="234" t="s">
        <v>886</v>
      </c>
      <c r="G159" s="332">
        <f>'Saisie '!H81</f>
        <v>10.5</v>
      </c>
      <c r="H159" s="169"/>
      <c r="I159" s="200">
        <f>'Saisie '!K81</f>
        <v>7.333333333333333</v>
      </c>
      <c r="J159" s="169"/>
      <c r="K159" s="200">
        <f>'Saisie '!N81</f>
        <v>9.8333333333333339</v>
      </c>
      <c r="L159" s="169">
        <f t="shared" si="197"/>
        <v>0</v>
      </c>
      <c r="M159" s="201">
        <f t="shared" si="198"/>
        <v>9.2222222222222214</v>
      </c>
      <c r="N159" s="170">
        <f t="shared" si="199"/>
        <v>0</v>
      </c>
      <c r="O159" s="200">
        <f>'Saisie '!P81</f>
        <v>11</v>
      </c>
      <c r="P159" s="169"/>
      <c r="Q159" s="200">
        <f>'Saisie '!R81</f>
        <v>10</v>
      </c>
      <c r="R159" s="169">
        <f t="shared" si="200"/>
        <v>3</v>
      </c>
      <c r="S159" s="201">
        <f t="shared" si="201"/>
        <v>10.5</v>
      </c>
      <c r="T159" s="170">
        <f t="shared" si="202"/>
        <v>6</v>
      </c>
      <c r="U159" s="200">
        <f>'Saisie '!T81</f>
        <v>13.5</v>
      </c>
      <c r="V159" s="169">
        <f t="shared" si="203"/>
        <v>3</v>
      </c>
      <c r="W159" s="201">
        <f t="shared" si="204"/>
        <v>13.5</v>
      </c>
      <c r="X159" s="169">
        <f t="shared" si="205"/>
        <v>3</v>
      </c>
      <c r="Y159" s="200">
        <f>'Saisie '!V81</f>
        <v>5</v>
      </c>
      <c r="Z159" s="169">
        <f t="shared" si="206"/>
        <v>0</v>
      </c>
      <c r="AA159" s="201">
        <f t="shared" si="207"/>
        <v>5</v>
      </c>
      <c r="AB159" s="199">
        <f t="shared" si="208"/>
        <v>0</v>
      </c>
      <c r="AC159" s="201">
        <f t="shared" si="209"/>
        <v>9.4833333333333325</v>
      </c>
      <c r="AD159" s="196">
        <f t="shared" si="210"/>
        <v>9</v>
      </c>
      <c r="AE159" s="198" t="str">
        <f t="shared" si="211"/>
        <v>Rattrapage</v>
      </c>
      <c r="AF159" s="24">
        <f>'Saisie '!Z81</f>
        <v>9.6666666666666661</v>
      </c>
      <c r="AG159" s="175">
        <f t="shared" si="212"/>
        <v>0</v>
      </c>
      <c r="AH159" s="24">
        <f>'Saisie '!AC81</f>
        <v>11.833333333333334</v>
      </c>
      <c r="AI159" s="175">
        <f t="shared" si="213"/>
        <v>6</v>
      </c>
      <c r="AJ159" s="24">
        <f>'Saisie '!AF81</f>
        <v>7.666666666666667</v>
      </c>
      <c r="AK159" s="175">
        <f t="shared" si="214"/>
        <v>0</v>
      </c>
      <c r="AL159" s="201">
        <f t="shared" si="215"/>
        <v>9.7222222222222232</v>
      </c>
      <c r="AM159" s="177">
        <f t="shared" si="216"/>
        <v>6</v>
      </c>
      <c r="AN159" s="24">
        <f>'Saisie '!AH81</f>
        <v>13</v>
      </c>
      <c r="AO159" s="191">
        <f t="shared" si="217"/>
        <v>3</v>
      </c>
      <c r="AP159" s="24">
        <f>'Saisie '!AJ81</f>
        <v>10</v>
      </c>
      <c r="AQ159" s="191">
        <f t="shared" si="218"/>
        <v>3</v>
      </c>
      <c r="AR159" s="201">
        <f t="shared" si="219"/>
        <v>11.5</v>
      </c>
      <c r="AS159" s="177">
        <f t="shared" si="220"/>
        <v>6</v>
      </c>
      <c r="AT159" s="200">
        <f>'Saisie '!AL81</f>
        <v>12</v>
      </c>
      <c r="AU159" s="176">
        <f t="shared" si="221"/>
        <v>3</v>
      </c>
      <c r="AV159" s="201">
        <f t="shared" si="222"/>
        <v>12</v>
      </c>
      <c r="AW159" s="176">
        <f t="shared" si="223"/>
        <v>3</v>
      </c>
      <c r="AX159" s="24">
        <f>'Saisie '!AN81</f>
        <v>12</v>
      </c>
      <c r="AY159" s="176">
        <f t="shared" si="224"/>
        <v>3</v>
      </c>
      <c r="AZ159" s="201">
        <f t="shared" si="225"/>
        <v>12</v>
      </c>
      <c r="BA159" s="193">
        <f t="shared" si="226"/>
        <v>3</v>
      </c>
      <c r="BB159" s="194">
        <f t="shared" si="227"/>
        <v>10.533333333333335</v>
      </c>
      <c r="BC159" s="196">
        <f t="shared" si="228"/>
        <v>30</v>
      </c>
      <c r="BD159" s="178">
        <f t="shared" si="229"/>
        <v>10.008333333333333</v>
      </c>
      <c r="BE159" s="198" t="str">
        <f t="shared" si="230"/>
        <v>Admis(e)</v>
      </c>
      <c r="BF159" s="192">
        <f t="shared" si="231"/>
        <v>39</v>
      </c>
      <c r="BG159" s="198" t="str">
        <f t="shared" si="196"/>
        <v>Ajourné( e)</v>
      </c>
    </row>
    <row r="160" spans="1:59" s="23" customFormat="1" ht="22.5" customHeight="1">
      <c r="A160" s="25">
        <v>4</v>
      </c>
      <c r="B160" s="323" t="s">
        <v>626</v>
      </c>
      <c r="C160" s="234" t="s">
        <v>339</v>
      </c>
      <c r="D160" s="234" t="s">
        <v>627</v>
      </c>
      <c r="E160" s="234" t="s">
        <v>887</v>
      </c>
      <c r="F160" s="234" t="s">
        <v>120</v>
      </c>
      <c r="G160" s="332">
        <f>'Saisie '!H82</f>
        <v>15</v>
      </c>
      <c r="H160" s="169"/>
      <c r="I160" s="200">
        <f>'Saisie '!K82</f>
        <v>8.25</v>
      </c>
      <c r="J160" s="169"/>
      <c r="K160" s="200">
        <f>'Saisie '!N82</f>
        <v>10.333333333333334</v>
      </c>
      <c r="L160" s="169">
        <f t="shared" si="197"/>
        <v>6</v>
      </c>
      <c r="M160" s="201">
        <f t="shared" si="198"/>
        <v>11.194444444444445</v>
      </c>
      <c r="N160" s="170">
        <f t="shared" si="199"/>
        <v>18</v>
      </c>
      <c r="O160" s="200">
        <f>'Saisie '!P82</f>
        <v>6</v>
      </c>
      <c r="P160" s="169"/>
      <c r="Q160" s="200">
        <f>'Saisie '!R82</f>
        <v>5</v>
      </c>
      <c r="R160" s="169">
        <f t="shared" si="200"/>
        <v>0</v>
      </c>
      <c r="S160" s="201">
        <f t="shared" si="201"/>
        <v>5.5</v>
      </c>
      <c r="T160" s="170">
        <f t="shared" si="202"/>
        <v>0</v>
      </c>
      <c r="U160" s="200">
        <f>'Saisie '!T82</f>
        <v>11</v>
      </c>
      <c r="V160" s="169">
        <f t="shared" si="203"/>
        <v>3</v>
      </c>
      <c r="W160" s="201">
        <f t="shared" si="204"/>
        <v>11</v>
      </c>
      <c r="X160" s="169">
        <f t="shared" si="205"/>
        <v>3</v>
      </c>
      <c r="Y160" s="200">
        <f>'Saisie '!V82</f>
        <v>13.5</v>
      </c>
      <c r="Z160" s="169">
        <f t="shared" si="206"/>
        <v>3</v>
      </c>
      <c r="AA160" s="201">
        <f t="shared" si="207"/>
        <v>13.5</v>
      </c>
      <c r="AB160" s="199">
        <f t="shared" si="208"/>
        <v>3</v>
      </c>
      <c r="AC160" s="201">
        <f t="shared" si="209"/>
        <v>10.266666666666667</v>
      </c>
      <c r="AD160" s="196">
        <f t="shared" si="210"/>
        <v>30</v>
      </c>
      <c r="AE160" s="198" t="str">
        <f t="shared" si="211"/>
        <v>Admis(e)</v>
      </c>
      <c r="AF160" s="24">
        <f>'Saisie '!Z82</f>
        <v>5.5</v>
      </c>
      <c r="AG160" s="175">
        <f t="shared" si="212"/>
        <v>0</v>
      </c>
      <c r="AH160" s="24">
        <f>'Saisie '!AC82</f>
        <v>12.833333333333334</v>
      </c>
      <c r="AI160" s="175">
        <f t="shared" si="213"/>
        <v>6</v>
      </c>
      <c r="AJ160" s="24">
        <f>'Saisie '!AF82</f>
        <v>10.333333333333334</v>
      </c>
      <c r="AK160" s="175">
        <f t="shared" si="214"/>
        <v>6</v>
      </c>
      <c r="AL160" s="201">
        <f t="shared" si="215"/>
        <v>9.5555555555555571</v>
      </c>
      <c r="AM160" s="177">
        <f t="shared" si="216"/>
        <v>12</v>
      </c>
      <c r="AN160" s="24">
        <f>'Saisie '!AH82</f>
        <v>8.5</v>
      </c>
      <c r="AO160" s="191">
        <f t="shared" si="217"/>
        <v>0</v>
      </c>
      <c r="AP160" s="24">
        <f>'Saisie '!AJ82</f>
        <v>14.5</v>
      </c>
      <c r="AQ160" s="191">
        <f t="shared" si="218"/>
        <v>3</v>
      </c>
      <c r="AR160" s="201">
        <f t="shared" si="219"/>
        <v>11.5</v>
      </c>
      <c r="AS160" s="177">
        <f t="shared" si="220"/>
        <v>6</v>
      </c>
      <c r="AT160" s="200">
        <f>'Saisie '!AL82</f>
        <v>11</v>
      </c>
      <c r="AU160" s="176">
        <f t="shared" si="221"/>
        <v>3</v>
      </c>
      <c r="AV160" s="201">
        <f t="shared" si="222"/>
        <v>11</v>
      </c>
      <c r="AW160" s="176">
        <f t="shared" si="223"/>
        <v>3</v>
      </c>
      <c r="AX160" s="24">
        <f>'Saisie '!AN82</f>
        <v>14.5</v>
      </c>
      <c r="AY160" s="176">
        <f t="shared" si="224"/>
        <v>3</v>
      </c>
      <c r="AZ160" s="201">
        <f t="shared" si="225"/>
        <v>14.5</v>
      </c>
      <c r="BA160" s="193">
        <f t="shared" si="226"/>
        <v>3</v>
      </c>
      <c r="BB160" s="194">
        <f t="shared" si="227"/>
        <v>10.583333333333334</v>
      </c>
      <c r="BC160" s="196">
        <f t="shared" si="228"/>
        <v>30</v>
      </c>
      <c r="BD160" s="178">
        <f t="shared" si="229"/>
        <v>10.425000000000001</v>
      </c>
      <c r="BE160" s="198" t="str">
        <f t="shared" si="230"/>
        <v>Admis(e)</v>
      </c>
      <c r="BF160" s="192">
        <f t="shared" si="231"/>
        <v>60</v>
      </c>
      <c r="BG160" s="198" t="str">
        <f t="shared" si="196"/>
        <v>Admis(e)</v>
      </c>
    </row>
    <row r="161" spans="1:61" ht="22.5" customHeight="1">
      <c r="A161" s="25">
        <v>5</v>
      </c>
      <c r="B161" s="323" t="s">
        <v>344</v>
      </c>
      <c r="C161" s="234" t="s">
        <v>345</v>
      </c>
      <c r="D161" s="234" t="s">
        <v>346</v>
      </c>
      <c r="E161" s="234" t="s">
        <v>891</v>
      </c>
      <c r="F161" s="234" t="s">
        <v>892</v>
      </c>
      <c r="G161" s="332">
        <f>'Saisie '!H83</f>
        <v>10.333333333333334</v>
      </c>
      <c r="H161" s="169"/>
      <c r="I161" s="200">
        <f>'Saisie '!K83</f>
        <v>10.5</v>
      </c>
      <c r="J161" s="169"/>
      <c r="K161" s="200">
        <f>'Saisie '!N83</f>
        <v>10.33</v>
      </c>
      <c r="L161" s="169">
        <f t="shared" si="197"/>
        <v>6</v>
      </c>
      <c r="M161" s="201">
        <f t="shared" si="198"/>
        <v>10.387777777777778</v>
      </c>
      <c r="N161" s="170">
        <f t="shared" si="199"/>
        <v>18</v>
      </c>
      <c r="O161" s="200">
        <f>'Saisie '!P83</f>
        <v>10.5</v>
      </c>
      <c r="P161" s="169"/>
      <c r="Q161" s="200">
        <f>'Saisie '!R83</f>
        <v>10</v>
      </c>
      <c r="R161" s="169">
        <f t="shared" si="200"/>
        <v>3</v>
      </c>
      <c r="S161" s="201">
        <f t="shared" si="201"/>
        <v>10.25</v>
      </c>
      <c r="T161" s="170">
        <f t="shared" si="202"/>
        <v>6</v>
      </c>
      <c r="U161" s="200">
        <f>'Saisie '!T83</f>
        <v>11</v>
      </c>
      <c r="V161" s="169">
        <f t="shared" si="203"/>
        <v>3</v>
      </c>
      <c r="W161" s="201">
        <f t="shared" si="204"/>
        <v>11</v>
      </c>
      <c r="X161" s="169">
        <f t="shared" si="205"/>
        <v>3</v>
      </c>
      <c r="Y161" s="200">
        <f>'Saisie '!V83</f>
        <v>10</v>
      </c>
      <c r="Z161" s="169">
        <f t="shared" si="206"/>
        <v>3</v>
      </c>
      <c r="AA161" s="201">
        <f t="shared" si="207"/>
        <v>10</v>
      </c>
      <c r="AB161" s="199">
        <f t="shared" si="208"/>
        <v>3</v>
      </c>
      <c r="AC161" s="201">
        <f t="shared" si="209"/>
        <v>10.382666666666667</v>
      </c>
      <c r="AD161" s="196">
        <f t="shared" si="210"/>
        <v>30</v>
      </c>
      <c r="AE161" s="198" t="str">
        <f t="shared" si="211"/>
        <v>Admis(e)</v>
      </c>
      <c r="AF161" s="24">
        <f>'Saisie '!Z83</f>
        <v>9.5</v>
      </c>
      <c r="AG161" s="175">
        <f t="shared" si="212"/>
        <v>0</v>
      </c>
      <c r="AH161" s="24">
        <f>'Saisie '!AC83</f>
        <v>10</v>
      </c>
      <c r="AI161" s="175">
        <f t="shared" si="213"/>
        <v>6</v>
      </c>
      <c r="AJ161" s="24">
        <f>'Saisie '!AF83</f>
        <v>8.5</v>
      </c>
      <c r="AK161" s="175">
        <f t="shared" si="214"/>
        <v>0</v>
      </c>
      <c r="AL161" s="201">
        <f t="shared" si="215"/>
        <v>9.3333333333333339</v>
      </c>
      <c r="AM161" s="177">
        <f t="shared" si="216"/>
        <v>6</v>
      </c>
      <c r="AN161" s="24">
        <f>'Saisie '!AH83</f>
        <v>6</v>
      </c>
      <c r="AO161" s="191">
        <f t="shared" si="217"/>
        <v>0</v>
      </c>
      <c r="AP161" s="24">
        <f>'Saisie '!AJ83</f>
        <v>8</v>
      </c>
      <c r="AQ161" s="191">
        <f t="shared" si="218"/>
        <v>0</v>
      </c>
      <c r="AR161" s="201">
        <f t="shared" si="219"/>
        <v>7</v>
      </c>
      <c r="AS161" s="177">
        <f t="shared" si="220"/>
        <v>0</v>
      </c>
      <c r="AT161" s="200">
        <f>'Saisie '!AL83</f>
        <v>12</v>
      </c>
      <c r="AU161" s="176">
        <f t="shared" si="221"/>
        <v>3</v>
      </c>
      <c r="AV161" s="201">
        <f t="shared" si="222"/>
        <v>12</v>
      </c>
      <c r="AW161" s="176">
        <f t="shared" si="223"/>
        <v>3</v>
      </c>
      <c r="AX161" s="24">
        <f>'Saisie '!AN83</f>
        <v>12</v>
      </c>
      <c r="AY161" s="176">
        <f t="shared" si="224"/>
        <v>3</v>
      </c>
      <c r="AZ161" s="201">
        <f t="shared" si="225"/>
        <v>12</v>
      </c>
      <c r="BA161" s="193">
        <f t="shared" si="226"/>
        <v>3</v>
      </c>
      <c r="BB161" s="194">
        <f t="shared" si="227"/>
        <v>9.4</v>
      </c>
      <c r="BC161" s="196">
        <f t="shared" si="228"/>
        <v>12</v>
      </c>
      <c r="BD161" s="178">
        <f t="shared" si="229"/>
        <v>9.8913333333333338</v>
      </c>
      <c r="BE161" s="198" t="str">
        <f t="shared" si="230"/>
        <v>Rattrapage</v>
      </c>
      <c r="BF161" s="192">
        <f t="shared" si="231"/>
        <v>42</v>
      </c>
      <c r="BG161" s="198" t="str">
        <f t="shared" si="196"/>
        <v>Ajourné( e)</v>
      </c>
    </row>
    <row r="162" spans="1:61" ht="22.5" customHeight="1">
      <c r="A162" s="25">
        <v>6</v>
      </c>
      <c r="B162" s="323" t="s">
        <v>632</v>
      </c>
      <c r="C162" s="234" t="s">
        <v>633</v>
      </c>
      <c r="D162" s="234" t="s">
        <v>634</v>
      </c>
      <c r="E162" s="234" t="s">
        <v>895</v>
      </c>
      <c r="F162" s="234" t="s">
        <v>119</v>
      </c>
      <c r="G162" s="332">
        <f>'Saisie '!H84</f>
        <v>11.5</v>
      </c>
      <c r="H162" s="169"/>
      <c r="I162" s="200">
        <f>'Saisie '!K84</f>
        <v>7.333333333333333</v>
      </c>
      <c r="J162" s="169"/>
      <c r="K162" s="200">
        <f>'Saisie '!N84</f>
        <v>11.666666666666666</v>
      </c>
      <c r="L162" s="169">
        <f t="shared" si="197"/>
        <v>6</v>
      </c>
      <c r="M162" s="201">
        <f t="shared" si="198"/>
        <v>10.166666666666666</v>
      </c>
      <c r="N162" s="170">
        <f t="shared" si="199"/>
        <v>18</v>
      </c>
      <c r="O162" s="200">
        <f>'Saisie '!P84</f>
        <v>10.5</v>
      </c>
      <c r="P162" s="169"/>
      <c r="Q162" s="200">
        <f>'Saisie '!R84</f>
        <v>11.5</v>
      </c>
      <c r="R162" s="169">
        <f t="shared" si="200"/>
        <v>3</v>
      </c>
      <c r="S162" s="201">
        <f t="shared" si="201"/>
        <v>11</v>
      </c>
      <c r="T162" s="170">
        <f t="shared" si="202"/>
        <v>6</v>
      </c>
      <c r="U162" s="200">
        <f>'Saisie '!T84</f>
        <v>10</v>
      </c>
      <c r="V162" s="169">
        <f t="shared" si="203"/>
        <v>3</v>
      </c>
      <c r="W162" s="201">
        <f t="shared" si="204"/>
        <v>10</v>
      </c>
      <c r="X162" s="169">
        <f t="shared" si="205"/>
        <v>3</v>
      </c>
      <c r="Y162" s="200">
        <f>'Saisie '!V84</f>
        <v>11</v>
      </c>
      <c r="Z162" s="169">
        <f t="shared" si="206"/>
        <v>3</v>
      </c>
      <c r="AA162" s="201">
        <f t="shared" si="207"/>
        <v>11</v>
      </c>
      <c r="AB162" s="199">
        <f t="shared" si="208"/>
        <v>3</v>
      </c>
      <c r="AC162" s="201">
        <f t="shared" si="209"/>
        <v>10.4</v>
      </c>
      <c r="AD162" s="196">
        <f t="shared" si="210"/>
        <v>30</v>
      </c>
      <c r="AE162" s="198" t="str">
        <f t="shared" si="211"/>
        <v>Admis(e)</v>
      </c>
      <c r="AF162" s="24">
        <f>'Saisie '!Z84</f>
        <v>8.3333333333333339</v>
      </c>
      <c r="AG162" s="175">
        <f t="shared" si="212"/>
        <v>0</v>
      </c>
      <c r="AH162" s="24">
        <f>'Saisie '!AC84</f>
        <v>13.166666666666666</v>
      </c>
      <c r="AI162" s="175">
        <f t="shared" si="213"/>
        <v>6</v>
      </c>
      <c r="AJ162" s="24">
        <f>'Saisie '!AF84</f>
        <v>10</v>
      </c>
      <c r="AK162" s="175">
        <f t="shared" si="214"/>
        <v>6</v>
      </c>
      <c r="AL162" s="201">
        <f t="shared" si="215"/>
        <v>10.5</v>
      </c>
      <c r="AM162" s="177">
        <f t="shared" si="216"/>
        <v>18</v>
      </c>
      <c r="AN162" s="24">
        <f>'Saisie '!AH84</f>
        <v>12.5</v>
      </c>
      <c r="AO162" s="191">
        <f t="shared" si="217"/>
        <v>3</v>
      </c>
      <c r="AP162" s="24">
        <f>'Saisie '!AJ84</f>
        <v>11.5</v>
      </c>
      <c r="AQ162" s="191">
        <f t="shared" si="218"/>
        <v>3</v>
      </c>
      <c r="AR162" s="201">
        <f t="shared" si="219"/>
        <v>12</v>
      </c>
      <c r="AS162" s="177">
        <f t="shared" si="220"/>
        <v>6</v>
      </c>
      <c r="AT162" s="200">
        <f>'Saisie '!AL84</f>
        <v>10.5</v>
      </c>
      <c r="AU162" s="176">
        <f t="shared" si="221"/>
        <v>3</v>
      </c>
      <c r="AV162" s="201">
        <f t="shared" si="222"/>
        <v>10.5</v>
      </c>
      <c r="AW162" s="176">
        <f t="shared" si="223"/>
        <v>3</v>
      </c>
      <c r="AX162" s="24">
        <f>'Saisie '!AN84</f>
        <v>10</v>
      </c>
      <c r="AY162" s="176">
        <f t="shared" si="224"/>
        <v>3</v>
      </c>
      <c r="AZ162" s="201">
        <f t="shared" si="225"/>
        <v>10</v>
      </c>
      <c r="BA162" s="193">
        <f t="shared" si="226"/>
        <v>3</v>
      </c>
      <c r="BB162" s="194">
        <f t="shared" si="227"/>
        <v>10.75</v>
      </c>
      <c r="BC162" s="196">
        <f t="shared" si="228"/>
        <v>30</v>
      </c>
      <c r="BD162" s="178">
        <f t="shared" si="229"/>
        <v>10.574999999999999</v>
      </c>
      <c r="BE162" s="198" t="str">
        <f t="shared" si="230"/>
        <v>Admis(e)</v>
      </c>
      <c r="BF162" s="192">
        <f t="shared" si="231"/>
        <v>60</v>
      </c>
      <c r="BG162" s="198" t="str">
        <f t="shared" si="196"/>
        <v>Admis(e)</v>
      </c>
    </row>
    <row r="163" spans="1:61" ht="22.5" customHeight="1">
      <c r="A163" s="25">
        <v>7</v>
      </c>
      <c r="B163" s="323" t="s">
        <v>637</v>
      </c>
      <c r="C163" s="234" t="s">
        <v>638</v>
      </c>
      <c r="D163" s="234" t="s">
        <v>37</v>
      </c>
      <c r="E163" s="234" t="s">
        <v>898</v>
      </c>
      <c r="F163" s="234" t="s">
        <v>119</v>
      </c>
      <c r="G163" s="332">
        <f>'Saisie '!H85</f>
        <v>11.666666666666666</v>
      </c>
      <c r="H163" s="169"/>
      <c r="I163" s="200">
        <f>'Saisie '!K85</f>
        <v>8.6666666666666661</v>
      </c>
      <c r="J163" s="169"/>
      <c r="K163" s="200">
        <f>'Saisie '!N85</f>
        <v>9.8333333333333339</v>
      </c>
      <c r="L163" s="169">
        <f t="shared" si="197"/>
        <v>0</v>
      </c>
      <c r="M163" s="201">
        <f t="shared" si="198"/>
        <v>10.055555555555555</v>
      </c>
      <c r="N163" s="170">
        <f t="shared" si="199"/>
        <v>18</v>
      </c>
      <c r="O163" s="200">
        <f>'Saisie '!P85</f>
        <v>10</v>
      </c>
      <c r="P163" s="169"/>
      <c r="Q163" s="200">
        <f>'Saisie '!R85</f>
        <v>10</v>
      </c>
      <c r="R163" s="169">
        <f t="shared" si="200"/>
        <v>3</v>
      </c>
      <c r="S163" s="201">
        <f t="shared" si="201"/>
        <v>10</v>
      </c>
      <c r="T163" s="170">
        <f t="shared" si="202"/>
        <v>6</v>
      </c>
      <c r="U163" s="200">
        <f>'Saisie '!T85</f>
        <v>13.5</v>
      </c>
      <c r="V163" s="169">
        <f t="shared" si="203"/>
        <v>3</v>
      </c>
      <c r="W163" s="201">
        <f t="shared" si="204"/>
        <v>13.5</v>
      </c>
      <c r="X163" s="169">
        <f t="shared" si="205"/>
        <v>3</v>
      </c>
      <c r="Y163" s="200">
        <f>'Saisie '!V85</f>
        <v>11</v>
      </c>
      <c r="Z163" s="169">
        <f t="shared" si="206"/>
        <v>3</v>
      </c>
      <c r="AA163" s="201">
        <f t="shared" si="207"/>
        <v>11</v>
      </c>
      <c r="AB163" s="199">
        <f t="shared" si="208"/>
        <v>3</v>
      </c>
      <c r="AC163" s="201">
        <f t="shared" si="209"/>
        <v>10.483333333333333</v>
      </c>
      <c r="AD163" s="196">
        <f t="shared" si="210"/>
        <v>30</v>
      </c>
      <c r="AE163" s="198" t="str">
        <f t="shared" si="211"/>
        <v>Admis(e)</v>
      </c>
      <c r="AF163" s="24">
        <f>'Saisie '!Z85</f>
        <v>8.1666666666666661</v>
      </c>
      <c r="AG163" s="175">
        <f t="shared" si="212"/>
        <v>0</v>
      </c>
      <c r="AH163" s="24">
        <f>'Saisie '!AC85</f>
        <v>10.833333333333334</v>
      </c>
      <c r="AI163" s="175">
        <f t="shared" si="213"/>
        <v>6</v>
      </c>
      <c r="AJ163" s="24">
        <f>'Saisie '!AF85</f>
        <v>10</v>
      </c>
      <c r="AK163" s="175">
        <f t="shared" si="214"/>
        <v>6</v>
      </c>
      <c r="AL163" s="201">
        <f t="shared" si="215"/>
        <v>9.6666666666666661</v>
      </c>
      <c r="AM163" s="177">
        <f t="shared" si="216"/>
        <v>12</v>
      </c>
      <c r="AN163" s="24">
        <f>'Saisie '!AH85</f>
        <v>8.5</v>
      </c>
      <c r="AO163" s="191">
        <f t="shared" si="217"/>
        <v>0</v>
      </c>
      <c r="AP163" s="24">
        <f>'Saisie '!AJ85</f>
        <v>10</v>
      </c>
      <c r="AQ163" s="191">
        <f t="shared" si="218"/>
        <v>3</v>
      </c>
      <c r="AR163" s="201">
        <f t="shared" si="219"/>
        <v>9.25</v>
      </c>
      <c r="AS163" s="177">
        <f t="shared" si="220"/>
        <v>3</v>
      </c>
      <c r="AT163" s="200">
        <f>'Saisie '!AL85</f>
        <v>13.5</v>
      </c>
      <c r="AU163" s="176">
        <f t="shared" si="221"/>
        <v>3</v>
      </c>
      <c r="AV163" s="201">
        <f t="shared" si="222"/>
        <v>13.5</v>
      </c>
      <c r="AW163" s="176">
        <f t="shared" si="223"/>
        <v>3</v>
      </c>
      <c r="AX163" s="24">
        <f>'Saisie '!AN85</f>
        <v>10.5</v>
      </c>
      <c r="AY163" s="176">
        <f t="shared" si="224"/>
        <v>3</v>
      </c>
      <c r="AZ163" s="201">
        <f t="shared" si="225"/>
        <v>10.5</v>
      </c>
      <c r="BA163" s="193">
        <f t="shared" si="226"/>
        <v>3</v>
      </c>
      <c r="BB163" s="194">
        <f t="shared" si="227"/>
        <v>10.050000000000001</v>
      </c>
      <c r="BC163" s="196">
        <f t="shared" si="228"/>
        <v>30</v>
      </c>
      <c r="BD163" s="178">
        <f t="shared" si="229"/>
        <v>10.266666666666666</v>
      </c>
      <c r="BE163" s="198" t="str">
        <f t="shared" si="230"/>
        <v>Admis(e)</v>
      </c>
      <c r="BF163" s="192">
        <f t="shared" si="231"/>
        <v>60</v>
      </c>
      <c r="BG163" s="198" t="str">
        <f t="shared" si="196"/>
        <v>Admis(e)</v>
      </c>
    </row>
    <row r="164" spans="1:61" ht="22.5" customHeight="1">
      <c r="A164" s="25">
        <v>8</v>
      </c>
      <c r="B164" s="323" t="s">
        <v>639</v>
      </c>
      <c r="C164" s="234" t="s">
        <v>640</v>
      </c>
      <c r="D164" s="234" t="s">
        <v>55</v>
      </c>
      <c r="E164" s="234" t="s">
        <v>899</v>
      </c>
      <c r="F164" s="234" t="s">
        <v>128</v>
      </c>
      <c r="G164" s="332">
        <f>'Saisie '!H86</f>
        <v>7.666666666666667</v>
      </c>
      <c r="H164" s="169"/>
      <c r="I164" s="200">
        <f>'Saisie '!K86</f>
        <v>7</v>
      </c>
      <c r="J164" s="169"/>
      <c r="K164" s="200">
        <f>'Saisie '!N86</f>
        <v>9.8333333333333339</v>
      </c>
      <c r="L164" s="169">
        <f t="shared" si="197"/>
        <v>0</v>
      </c>
      <c r="M164" s="201">
        <f t="shared" si="198"/>
        <v>8.1666666666666661</v>
      </c>
      <c r="N164" s="170">
        <f t="shared" si="199"/>
        <v>0</v>
      </c>
      <c r="O164" s="200">
        <f>'Saisie '!P86</f>
        <v>7</v>
      </c>
      <c r="P164" s="169"/>
      <c r="Q164" s="200">
        <f>'Saisie '!R86</f>
        <v>4.5</v>
      </c>
      <c r="R164" s="169">
        <f t="shared" si="200"/>
        <v>0</v>
      </c>
      <c r="S164" s="201">
        <f t="shared" si="201"/>
        <v>5.75</v>
      </c>
      <c r="T164" s="170">
        <f t="shared" si="202"/>
        <v>0</v>
      </c>
      <c r="U164" s="200">
        <f>'Saisie '!T86</f>
        <v>12</v>
      </c>
      <c r="V164" s="169">
        <f t="shared" si="203"/>
        <v>3</v>
      </c>
      <c r="W164" s="201">
        <f t="shared" si="204"/>
        <v>12</v>
      </c>
      <c r="X164" s="169">
        <f t="shared" si="205"/>
        <v>3</v>
      </c>
      <c r="Y164" s="200">
        <f>'Saisie '!V86</f>
        <v>5</v>
      </c>
      <c r="Z164" s="169">
        <f t="shared" si="206"/>
        <v>0</v>
      </c>
      <c r="AA164" s="201">
        <f t="shared" si="207"/>
        <v>5</v>
      </c>
      <c r="AB164" s="199">
        <f t="shared" si="208"/>
        <v>0</v>
      </c>
      <c r="AC164" s="201">
        <f t="shared" si="209"/>
        <v>7.75</v>
      </c>
      <c r="AD164" s="196">
        <f t="shared" si="210"/>
        <v>3</v>
      </c>
      <c r="AE164" s="198" t="str">
        <f t="shared" si="211"/>
        <v>Rattrapage</v>
      </c>
      <c r="AF164" s="24">
        <f>'Saisie '!Z86</f>
        <v>8.5</v>
      </c>
      <c r="AG164" s="175">
        <f t="shared" si="212"/>
        <v>0</v>
      </c>
      <c r="AH164" s="24">
        <f>'Saisie '!AC86</f>
        <v>12.5</v>
      </c>
      <c r="AI164" s="175">
        <f t="shared" si="213"/>
        <v>6</v>
      </c>
      <c r="AJ164" s="24">
        <f>'Saisie '!AF86</f>
        <v>9.5</v>
      </c>
      <c r="AK164" s="175">
        <f t="shared" si="214"/>
        <v>0</v>
      </c>
      <c r="AL164" s="201">
        <f t="shared" si="215"/>
        <v>10.166666666666666</v>
      </c>
      <c r="AM164" s="177">
        <f t="shared" si="216"/>
        <v>18</v>
      </c>
      <c r="AN164" s="24">
        <f>'Saisie '!AH86</f>
        <v>10</v>
      </c>
      <c r="AO164" s="191">
        <f t="shared" si="217"/>
        <v>3</v>
      </c>
      <c r="AP164" s="24">
        <f>'Saisie '!AJ86</f>
        <v>10</v>
      </c>
      <c r="AQ164" s="191">
        <f t="shared" si="218"/>
        <v>3</v>
      </c>
      <c r="AR164" s="201">
        <f t="shared" si="219"/>
        <v>10</v>
      </c>
      <c r="AS164" s="177">
        <f t="shared" si="220"/>
        <v>6</v>
      </c>
      <c r="AT164" s="200">
        <f>'Saisie '!AL86</f>
        <v>12.5</v>
      </c>
      <c r="AU164" s="176">
        <f t="shared" si="221"/>
        <v>3</v>
      </c>
      <c r="AV164" s="201">
        <f t="shared" si="222"/>
        <v>12.5</v>
      </c>
      <c r="AW164" s="176">
        <f t="shared" si="223"/>
        <v>3</v>
      </c>
      <c r="AX164" s="24">
        <f>'Saisie '!AN86</f>
        <v>12</v>
      </c>
      <c r="AY164" s="176">
        <f t="shared" si="224"/>
        <v>3</v>
      </c>
      <c r="AZ164" s="201">
        <f t="shared" si="225"/>
        <v>12</v>
      </c>
      <c r="BA164" s="193">
        <f t="shared" si="226"/>
        <v>3</v>
      </c>
      <c r="BB164" s="194">
        <f t="shared" si="227"/>
        <v>10.55</v>
      </c>
      <c r="BC164" s="196">
        <f t="shared" si="228"/>
        <v>30</v>
      </c>
      <c r="BD164" s="178">
        <f t="shared" si="229"/>
        <v>9.15</v>
      </c>
      <c r="BE164" s="198" t="str">
        <f t="shared" si="230"/>
        <v>Admis(e)</v>
      </c>
      <c r="BF164" s="192">
        <f t="shared" si="231"/>
        <v>33</v>
      </c>
      <c r="BG164" s="198" t="str">
        <f t="shared" si="196"/>
        <v>Ajourné( e)</v>
      </c>
    </row>
    <row r="165" spans="1:61" s="23" customFormat="1" ht="22.5" customHeight="1">
      <c r="A165" s="25">
        <v>9</v>
      </c>
      <c r="B165" s="323" t="s">
        <v>641</v>
      </c>
      <c r="C165" s="234" t="s">
        <v>642</v>
      </c>
      <c r="D165" s="234" t="s">
        <v>643</v>
      </c>
      <c r="E165" s="234" t="s">
        <v>851</v>
      </c>
      <c r="F165" s="234" t="s">
        <v>900</v>
      </c>
      <c r="G165" s="332">
        <f>'Saisie '!H87</f>
        <v>10.333333333333334</v>
      </c>
      <c r="H165" s="169"/>
      <c r="I165" s="200">
        <f>'Saisie '!K87</f>
        <v>9.9166666666666661</v>
      </c>
      <c r="J165" s="169"/>
      <c r="K165" s="200">
        <f>'Saisie '!N87</f>
        <v>9</v>
      </c>
      <c r="L165" s="169">
        <f t="shared" si="197"/>
        <v>0</v>
      </c>
      <c r="M165" s="201">
        <f t="shared" si="198"/>
        <v>9.75</v>
      </c>
      <c r="N165" s="170">
        <f t="shared" si="199"/>
        <v>0</v>
      </c>
      <c r="O165" s="200">
        <f>'Saisie '!P87</f>
        <v>12</v>
      </c>
      <c r="P165" s="169"/>
      <c r="Q165" s="200">
        <f>'Saisie '!R87</f>
        <v>10</v>
      </c>
      <c r="R165" s="169">
        <f t="shared" si="200"/>
        <v>3</v>
      </c>
      <c r="S165" s="201">
        <f t="shared" si="201"/>
        <v>11</v>
      </c>
      <c r="T165" s="170">
        <f t="shared" si="202"/>
        <v>6</v>
      </c>
      <c r="U165" s="200">
        <f>'Saisie '!T87</f>
        <v>12</v>
      </c>
      <c r="V165" s="169">
        <f t="shared" si="203"/>
        <v>3</v>
      </c>
      <c r="W165" s="201">
        <f t="shared" si="204"/>
        <v>12</v>
      </c>
      <c r="X165" s="169">
        <f t="shared" si="205"/>
        <v>3</v>
      </c>
      <c r="Y165" s="200">
        <f>'Saisie '!V87</f>
        <v>15</v>
      </c>
      <c r="Z165" s="169">
        <f t="shared" si="206"/>
        <v>3</v>
      </c>
      <c r="AA165" s="201">
        <f t="shared" si="207"/>
        <v>15</v>
      </c>
      <c r="AB165" s="199">
        <f t="shared" si="208"/>
        <v>3</v>
      </c>
      <c r="AC165" s="201">
        <f t="shared" si="209"/>
        <v>10.75</v>
      </c>
      <c r="AD165" s="196">
        <f t="shared" si="210"/>
        <v>30</v>
      </c>
      <c r="AE165" s="198" t="str">
        <f t="shared" si="211"/>
        <v>Admis(e)</v>
      </c>
      <c r="AF165" s="24">
        <f>'Saisie '!Z87</f>
        <v>10.166666666666666</v>
      </c>
      <c r="AG165" s="175">
        <f t="shared" si="212"/>
        <v>6</v>
      </c>
      <c r="AH165" s="24">
        <f>'Saisie '!AC87</f>
        <v>11.666666666666666</v>
      </c>
      <c r="AI165" s="175">
        <f t="shared" si="213"/>
        <v>6</v>
      </c>
      <c r="AJ165" s="24">
        <f>'Saisie '!AF87</f>
        <v>11.166666666666666</v>
      </c>
      <c r="AK165" s="175">
        <f t="shared" si="214"/>
        <v>6</v>
      </c>
      <c r="AL165" s="201">
        <f t="shared" si="215"/>
        <v>11</v>
      </c>
      <c r="AM165" s="177">
        <f t="shared" si="216"/>
        <v>18</v>
      </c>
      <c r="AN165" s="24">
        <f>'Saisie '!AH87</f>
        <v>9</v>
      </c>
      <c r="AO165" s="191">
        <f t="shared" si="217"/>
        <v>0</v>
      </c>
      <c r="AP165" s="24">
        <f>'Saisie '!AJ87</f>
        <v>10</v>
      </c>
      <c r="AQ165" s="191">
        <f t="shared" si="218"/>
        <v>3</v>
      </c>
      <c r="AR165" s="201">
        <f t="shared" si="219"/>
        <v>9.5</v>
      </c>
      <c r="AS165" s="177">
        <f t="shared" si="220"/>
        <v>3</v>
      </c>
      <c r="AT165" s="200">
        <f>'Saisie '!AL87</f>
        <v>12</v>
      </c>
      <c r="AU165" s="176">
        <f t="shared" si="221"/>
        <v>3</v>
      </c>
      <c r="AV165" s="201">
        <f t="shared" si="222"/>
        <v>12</v>
      </c>
      <c r="AW165" s="176">
        <f t="shared" si="223"/>
        <v>3</v>
      </c>
      <c r="AX165" s="24">
        <f>'Saisie '!AN87</f>
        <v>10.5</v>
      </c>
      <c r="AY165" s="176">
        <f t="shared" si="224"/>
        <v>3</v>
      </c>
      <c r="AZ165" s="201">
        <f t="shared" si="225"/>
        <v>10.5</v>
      </c>
      <c r="BA165" s="193">
        <f t="shared" si="226"/>
        <v>3</v>
      </c>
      <c r="BB165" s="194">
        <f t="shared" si="227"/>
        <v>10.75</v>
      </c>
      <c r="BC165" s="196">
        <f t="shared" si="228"/>
        <v>30</v>
      </c>
      <c r="BD165" s="178">
        <f t="shared" si="229"/>
        <v>10.75</v>
      </c>
      <c r="BE165" s="198" t="str">
        <f t="shared" si="230"/>
        <v>Admis(e)</v>
      </c>
      <c r="BF165" s="192">
        <f t="shared" si="231"/>
        <v>60</v>
      </c>
      <c r="BG165" s="198" t="str">
        <f t="shared" si="196"/>
        <v>Admis(e)</v>
      </c>
    </row>
    <row r="166" spans="1:61" s="23" customFormat="1" ht="22.5" customHeight="1">
      <c r="A166" s="25">
        <v>10</v>
      </c>
      <c r="B166" s="323" t="s">
        <v>349</v>
      </c>
      <c r="C166" s="234" t="s">
        <v>350</v>
      </c>
      <c r="D166" s="234" t="s">
        <v>351</v>
      </c>
      <c r="E166" s="234" t="s">
        <v>903</v>
      </c>
      <c r="F166" s="234" t="s">
        <v>892</v>
      </c>
      <c r="G166" s="332">
        <f>'Saisie '!H88</f>
        <v>11.67</v>
      </c>
      <c r="H166" s="169"/>
      <c r="I166" s="200">
        <f>'Saisie '!K88</f>
        <v>5.083333333333333</v>
      </c>
      <c r="J166" s="169"/>
      <c r="K166" s="200">
        <f>'Saisie '!N88</f>
        <v>11.5</v>
      </c>
      <c r="L166" s="169">
        <f t="shared" si="197"/>
        <v>6</v>
      </c>
      <c r="M166" s="201">
        <f t="shared" si="198"/>
        <v>9.4177777777777774</v>
      </c>
      <c r="N166" s="170">
        <f t="shared" si="199"/>
        <v>6</v>
      </c>
      <c r="O166" s="200">
        <f>'Saisie '!P88</f>
        <v>12</v>
      </c>
      <c r="P166" s="169"/>
      <c r="Q166" s="200">
        <f>'Saisie '!R88</f>
        <v>10</v>
      </c>
      <c r="R166" s="169">
        <f t="shared" si="200"/>
        <v>3</v>
      </c>
      <c r="S166" s="201">
        <f t="shared" si="201"/>
        <v>11</v>
      </c>
      <c r="T166" s="170">
        <f t="shared" si="202"/>
        <v>6</v>
      </c>
      <c r="U166" s="200">
        <f>'Saisie '!T88</f>
        <v>10</v>
      </c>
      <c r="V166" s="169">
        <f t="shared" si="203"/>
        <v>3</v>
      </c>
      <c r="W166" s="201">
        <f t="shared" si="204"/>
        <v>10</v>
      </c>
      <c r="X166" s="169">
        <f t="shared" si="205"/>
        <v>3</v>
      </c>
      <c r="Y166" s="200">
        <f>'Saisie '!V88</f>
        <v>3.5</v>
      </c>
      <c r="Z166" s="169">
        <f t="shared" si="206"/>
        <v>0</v>
      </c>
      <c r="AA166" s="201">
        <f t="shared" si="207"/>
        <v>3.5</v>
      </c>
      <c r="AB166" s="199">
        <f t="shared" si="208"/>
        <v>0</v>
      </c>
      <c r="AC166" s="201">
        <f t="shared" si="209"/>
        <v>9.2006666666666668</v>
      </c>
      <c r="AD166" s="196">
        <f t="shared" si="210"/>
        <v>15</v>
      </c>
      <c r="AE166" s="198" t="str">
        <f t="shared" si="211"/>
        <v>Rattrapage</v>
      </c>
      <c r="AF166" s="24">
        <f>'Saisie '!Z88</f>
        <v>5.833333333333333</v>
      </c>
      <c r="AG166" s="175">
        <f t="shared" si="212"/>
        <v>0</v>
      </c>
      <c r="AH166" s="24">
        <f>'Saisie '!AC88</f>
        <v>6.833333333333333</v>
      </c>
      <c r="AI166" s="175">
        <f t="shared" si="213"/>
        <v>0</v>
      </c>
      <c r="AJ166" s="24">
        <f>'Saisie '!AF88</f>
        <v>5.166666666666667</v>
      </c>
      <c r="AK166" s="175">
        <f t="shared" si="214"/>
        <v>0</v>
      </c>
      <c r="AL166" s="201">
        <f t="shared" si="215"/>
        <v>5.9444444444444438</v>
      </c>
      <c r="AM166" s="177">
        <f t="shared" si="216"/>
        <v>0</v>
      </c>
      <c r="AN166" s="24">
        <f>'Saisie '!AH88</f>
        <v>6</v>
      </c>
      <c r="AO166" s="191">
        <f t="shared" si="217"/>
        <v>0</v>
      </c>
      <c r="AP166" s="24">
        <f>'Saisie '!AJ88</f>
        <v>8</v>
      </c>
      <c r="AQ166" s="191">
        <f t="shared" si="218"/>
        <v>0</v>
      </c>
      <c r="AR166" s="201">
        <f t="shared" si="219"/>
        <v>7</v>
      </c>
      <c r="AS166" s="177">
        <f t="shared" si="220"/>
        <v>0</v>
      </c>
      <c r="AT166" s="200">
        <f>'Saisie '!AL88</f>
        <v>10.5</v>
      </c>
      <c r="AU166" s="176">
        <f t="shared" si="221"/>
        <v>3</v>
      </c>
      <c r="AV166" s="201">
        <f t="shared" si="222"/>
        <v>10.5</v>
      </c>
      <c r="AW166" s="176">
        <f t="shared" si="223"/>
        <v>3</v>
      </c>
      <c r="AX166" s="24">
        <f>'Saisie '!AN88</f>
        <v>11</v>
      </c>
      <c r="AY166" s="176">
        <f t="shared" si="224"/>
        <v>3</v>
      </c>
      <c r="AZ166" s="201">
        <f t="shared" si="225"/>
        <v>11</v>
      </c>
      <c r="BA166" s="193">
        <f t="shared" si="226"/>
        <v>3</v>
      </c>
      <c r="BB166" s="194">
        <f t="shared" si="227"/>
        <v>7.1166666666666654</v>
      </c>
      <c r="BC166" s="196">
        <f t="shared" si="228"/>
        <v>6</v>
      </c>
      <c r="BD166" s="178">
        <f t="shared" si="229"/>
        <v>8.1586666666666652</v>
      </c>
      <c r="BE166" s="198" t="str">
        <f t="shared" si="230"/>
        <v>Rattrapage</v>
      </c>
      <c r="BF166" s="192">
        <f t="shared" si="231"/>
        <v>21</v>
      </c>
      <c r="BG166" s="198" t="str">
        <f t="shared" si="196"/>
        <v>Ajourné( e)</v>
      </c>
    </row>
    <row r="167" spans="1:61" s="23" customFormat="1" ht="22.5" customHeight="1">
      <c r="A167" s="25">
        <v>11</v>
      </c>
      <c r="B167" s="323" t="s">
        <v>352</v>
      </c>
      <c r="C167" s="234" t="s">
        <v>353</v>
      </c>
      <c r="D167" s="234" t="s">
        <v>21</v>
      </c>
      <c r="E167" s="234" t="s">
        <v>904</v>
      </c>
      <c r="F167" s="234" t="s">
        <v>119</v>
      </c>
      <c r="G167" s="332">
        <f>'Saisie '!H89</f>
        <v>10.333333333333334</v>
      </c>
      <c r="H167" s="169"/>
      <c r="I167" s="200">
        <f>'Saisie '!K89</f>
        <v>6.583333333333333</v>
      </c>
      <c r="J167" s="169"/>
      <c r="K167" s="200">
        <f>'Saisie '!N89</f>
        <v>11.67</v>
      </c>
      <c r="L167" s="169">
        <f t="shared" si="197"/>
        <v>6</v>
      </c>
      <c r="M167" s="201">
        <f t="shared" si="198"/>
        <v>9.5288888888888881</v>
      </c>
      <c r="N167" s="170">
        <f t="shared" si="199"/>
        <v>6</v>
      </c>
      <c r="O167" s="200">
        <f>'Saisie '!P89</f>
        <v>10</v>
      </c>
      <c r="P167" s="169"/>
      <c r="Q167" s="200">
        <f>'Saisie '!R89</f>
        <v>14</v>
      </c>
      <c r="R167" s="169">
        <f t="shared" si="200"/>
        <v>3</v>
      </c>
      <c r="S167" s="201">
        <f t="shared" si="201"/>
        <v>12</v>
      </c>
      <c r="T167" s="170">
        <f t="shared" si="202"/>
        <v>6</v>
      </c>
      <c r="U167" s="200">
        <f>'Saisie '!T89</f>
        <v>10.5</v>
      </c>
      <c r="V167" s="169">
        <f t="shared" si="203"/>
        <v>3</v>
      </c>
      <c r="W167" s="201">
        <f t="shared" si="204"/>
        <v>10.5</v>
      </c>
      <c r="X167" s="169">
        <f t="shared" si="205"/>
        <v>3</v>
      </c>
      <c r="Y167" s="200">
        <f>'Saisie '!V89</f>
        <v>11</v>
      </c>
      <c r="Z167" s="169">
        <f t="shared" si="206"/>
        <v>3</v>
      </c>
      <c r="AA167" s="201">
        <f t="shared" si="207"/>
        <v>11</v>
      </c>
      <c r="AB167" s="199">
        <f t="shared" si="208"/>
        <v>3</v>
      </c>
      <c r="AC167" s="201">
        <f t="shared" si="209"/>
        <v>10.267333333333333</v>
      </c>
      <c r="AD167" s="196">
        <f t="shared" si="210"/>
        <v>30</v>
      </c>
      <c r="AE167" s="198" t="str">
        <f t="shared" si="211"/>
        <v>Admis(e)</v>
      </c>
      <c r="AF167" s="24">
        <f>'Saisie '!Z89</f>
        <v>8.5</v>
      </c>
      <c r="AG167" s="175">
        <f t="shared" si="212"/>
        <v>0</v>
      </c>
      <c r="AH167" s="24">
        <f>'Saisie '!AC89</f>
        <v>10.67</v>
      </c>
      <c r="AI167" s="175">
        <f t="shared" si="213"/>
        <v>6</v>
      </c>
      <c r="AJ167" s="24">
        <f>'Saisie '!AF89</f>
        <v>11</v>
      </c>
      <c r="AK167" s="175">
        <f t="shared" si="214"/>
        <v>6</v>
      </c>
      <c r="AL167" s="201">
        <f t="shared" si="215"/>
        <v>10.056666666666667</v>
      </c>
      <c r="AM167" s="177">
        <f t="shared" si="216"/>
        <v>18</v>
      </c>
      <c r="AN167" s="24">
        <f>'Saisie '!AH89</f>
        <v>15</v>
      </c>
      <c r="AO167" s="191">
        <f t="shared" si="217"/>
        <v>3</v>
      </c>
      <c r="AP167" s="24">
        <f>'Saisie '!AJ89</f>
        <v>11.5</v>
      </c>
      <c r="AQ167" s="191">
        <f t="shared" si="218"/>
        <v>3</v>
      </c>
      <c r="AR167" s="201">
        <f t="shared" si="219"/>
        <v>13.25</v>
      </c>
      <c r="AS167" s="177">
        <f t="shared" si="220"/>
        <v>6</v>
      </c>
      <c r="AT167" s="200">
        <f>'Saisie '!AL89</f>
        <v>11.5</v>
      </c>
      <c r="AU167" s="176">
        <f t="shared" si="221"/>
        <v>3</v>
      </c>
      <c r="AV167" s="201">
        <f t="shared" si="222"/>
        <v>11.5</v>
      </c>
      <c r="AW167" s="176">
        <f t="shared" si="223"/>
        <v>3</v>
      </c>
      <c r="AX167" s="24">
        <f>'Saisie '!AN89</f>
        <v>12</v>
      </c>
      <c r="AY167" s="176">
        <f t="shared" si="224"/>
        <v>3</v>
      </c>
      <c r="AZ167" s="201">
        <f t="shared" si="225"/>
        <v>12</v>
      </c>
      <c r="BA167" s="193">
        <f t="shared" si="226"/>
        <v>3</v>
      </c>
      <c r="BB167" s="194">
        <f t="shared" si="227"/>
        <v>11.034000000000001</v>
      </c>
      <c r="BC167" s="196">
        <f t="shared" si="228"/>
        <v>30</v>
      </c>
      <c r="BD167" s="178">
        <f t="shared" si="229"/>
        <v>10.650666666666666</v>
      </c>
      <c r="BE167" s="198" t="str">
        <f t="shared" si="230"/>
        <v>Admis(e)</v>
      </c>
      <c r="BF167" s="192">
        <f t="shared" si="231"/>
        <v>60</v>
      </c>
      <c r="BG167" s="198" t="str">
        <f t="shared" si="196"/>
        <v>Admis(e)</v>
      </c>
    </row>
    <row r="168" spans="1:61" s="23" customFormat="1" ht="22.5" customHeight="1">
      <c r="A168" s="25">
        <v>12</v>
      </c>
      <c r="B168" s="323" t="s">
        <v>649</v>
      </c>
      <c r="C168" s="234" t="s">
        <v>650</v>
      </c>
      <c r="D168" s="234" t="s">
        <v>651</v>
      </c>
      <c r="E168" s="234" t="s">
        <v>906</v>
      </c>
      <c r="F168" s="234" t="s">
        <v>120</v>
      </c>
      <c r="G168" s="332">
        <f>'Saisie '!H90</f>
        <v>10.833333333333334</v>
      </c>
      <c r="H168" s="169"/>
      <c r="I168" s="200">
        <f>'Saisie '!K90</f>
        <v>7.333333333333333</v>
      </c>
      <c r="J168" s="169"/>
      <c r="K168" s="200">
        <f>'Saisie '!N90</f>
        <v>8.6666666666666661</v>
      </c>
      <c r="L168" s="169">
        <f t="shared" si="197"/>
        <v>0</v>
      </c>
      <c r="M168" s="201">
        <f t="shared" si="198"/>
        <v>8.9444444444444446</v>
      </c>
      <c r="N168" s="170">
        <f t="shared" si="199"/>
        <v>0</v>
      </c>
      <c r="O168" s="200">
        <f>'Saisie '!P90</f>
        <v>10</v>
      </c>
      <c r="P168" s="169"/>
      <c r="Q168" s="200">
        <f>'Saisie '!R90</f>
        <v>6</v>
      </c>
      <c r="R168" s="169">
        <f t="shared" si="200"/>
        <v>0</v>
      </c>
      <c r="S168" s="201">
        <f t="shared" si="201"/>
        <v>8</v>
      </c>
      <c r="T168" s="170">
        <f t="shared" si="202"/>
        <v>0</v>
      </c>
      <c r="U168" s="200">
        <f>'Saisie '!T90</f>
        <v>13.5</v>
      </c>
      <c r="V168" s="169">
        <f t="shared" si="203"/>
        <v>3</v>
      </c>
      <c r="W168" s="201">
        <f t="shared" si="204"/>
        <v>13.5</v>
      </c>
      <c r="X168" s="169">
        <f t="shared" si="205"/>
        <v>3</v>
      </c>
      <c r="Y168" s="200">
        <f>'Saisie '!V90</f>
        <v>3.5</v>
      </c>
      <c r="Z168" s="169">
        <f t="shared" si="206"/>
        <v>0</v>
      </c>
      <c r="AA168" s="201">
        <f t="shared" si="207"/>
        <v>3.5</v>
      </c>
      <c r="AB168" s="199">
        <f t="shared" si="208"/>
        <v>0</v>
      </c>
      <c r="AC168" s="201">
        <f t="shared" si="209"/>
        <v>8.6666666666666679</v>
      </c>
      <c r="AD168" s="196">
        <f t="shared" si="210"/>
        <v>3</v>
      </c>
      <c r="AE168" s="198" t="str">
        <f t="shared" si="211"/>
        <v>Rattrapage</v>
      </c>
      <c r="AF168" s="24">
        <f>'Saisie '!Z90</f>
        <v>5.666666666666667</v>
      </c>
      <c r="AG168" s="175">
        <f t="shared" si="212"/>
        <v>0</v>
      </c>
      <c r="AH168" s="24">
        <f>'Saisie '!AC90</f>
        <v>8</v>
      </c>
      <c r="AI168" s="175">
        <f t="shared" si="213"/>
        <v>0</v>
      </c>
      <c r="AJ168" s="24">
        <f>'Saisie '!AF90</f>
        <v>9.8333333333333339</v>
      </c>
      <c r="AK168" s="175">
        <f t="shared" si="214"/>
        <v>0</v>
      </c>
      <c r="AL168" s="201">
        <f t="shared" si="215"/>
        <v>7.833333333333333</v>
      </c>
      <c r="AM168" s="177">
        <f t="shared" si="216"/>
        <v>0</v>
      </c>
      <c r="AN168" s="24">
        <f>'Saisie '!AH90</f>
        <v>9</v>
      </c>
      <c r="AO168" s="191">
        <f t="shared" si="217"/>
        <v>0</v>
      </c>
      <c r="AP168" s="24">
        <f>'Saisie '!AJ90</f>
        <v>13</v>
      </c>
      <c r="AQ168" s="191">
        <f t="shared" si="218"/>
        <v>3</v>
      </c>
      <c r="AR168" s="201">
        <f t="shared" si="219"/>
        <v>11</v>
      </c>
      <c r="AS168" s="177">
        <f t="shared" si="220"/>
        <v>6</v>
      </c>
      <c r="AT168" s="200">
        <f>'Saisie '!AL90</f>
        <v>13.5</v>
      </c>
      <c r="AU168" s="176">
        <f t="shared" si="221"/>
        <v>3</v>
      </c>
      <c r="AV168" s="201">
        <f t="shared" si="222"/>
        <v>13.5</v>
      </c>
      <c r="AW168" s="176">
        <f t="shared" si="223"/>
        <v>3</v>
      </c>
      <c r="AX168" s="24">
        <f>'Saisie '!AN90</f>
        <v>12</v>
      </c>
      <c r="AY168" s="176">
        <f t="shared" si="224"/>
        <v>3</v>
      </c>
      <c r="AZ168" s="201">
        <f t="shared" si="225"/>
        <v>12</v>
      </c>
      <c r="BA168" s="193">
        <f t="shared" si="226"/>
        <v>3</v>
      </c>
      <c r="BB168" s="194">
        <f t="shared" si="227"/>
        <v>9.4499999999999993</v>
      </c>
      <c r="BC168" s="196">
        <f t="shared" si="228"/>
        <v>12</v>
      </c>
      <c r="BD168" s="178">
        <f t="shared" si="229"/>
        <v>9.0583333333333336</v>
      </c>
      <c r="BE168" s="198" t="str">
        <f t="shared" si="230"/>
        <v>Rattrapage</v>
      </c>
      <c r="BF168" s="192">
        <f t="shared" si="231"/>
        <v>15</v>
      </c>
      <c r="BG168" s="198" t="str">
        <f t="shared" si="196"/>
        <v>Ajourné( e)</v>
      </c>
    </row>
    <row r="169" spans="1:61" s="23" customFormat="1" ht="22.5" customHeight="1">
      <c r="A169" s="25">
        <v>13</v>
      </c>
      <c r="B169" s="323" t="s">
        <v>74</v>
      </c>
      <c r="C169" s="234" t="s">
        <v>75</v>
      </c>
      <c r="D169" s="234" t="s">
        <v>64</v>
      </c>
      <c r="E169" s="234" t="s">
        <v>907</v>
      </c>
      <c r="F169" s="234" t="s">
        <v>119</v>
      </c>
      <c r="G169" s="332">
        <f>'Saisie '!H91</f>
        <v>10.67</v>
      </c>
      <c r="H169" s="169"/>
      <c r="I169" s="200">
        <f>'Saisie '!K91</f>
        <v>5.666666666666667</v>
      </c>
      <c r="J169" s="169"/>
      <c r="K169" s="200">
        <f>'Saisie '!N91</f>
        <v>10</v>
      </c>
      <c r="L169" s="169">
        <f t="shared" si="197"/>
        <v>6</v>
      </c>
      <c r="M169" s="201">
        <f t="shared" si="198"/>
        <v>8.7788888888888881</v>
      </c>
      <c r="N169" s="170">
        <f t="shared" si="199"/>
        <v>6</v>
      </c>
      <c r="O169" s="200">
        <f>'Saisie '!P91</f>
        <v>8.5</v>
      </c>
      <c r="P169" s="169"/>
      <c r="Q169" s="200">
        <f>'Saisie '!R91</f>
        <v>13</v>
      </c>
      <c r="R169" s="169">
        <f t="shared" si="200"/>
        <v>3</v>
      </c>
      <c r="S169" s="201">
        <f t="shared" si="201"/>
        <v>10.75</v>
      </c>
      <c r="T169" s="170">
        <f t="shared" si="202"/>
        <v>6</v>
      </c>
      <c r="U169" s="200">
        <f>'Saisie '!T91</f>
        <v>10</v>
      </c>
      <c r="V169" s="169">
        <f t="shared" si="203"/>
        <v>3</v>
      </c>
      <c r="W169" s="201">
        <f t="shared" si="204"/>
        <v>10</v>
      </c>
      <c r="X169" s="169">
        <f t="shared" si="205"/>
        <v>3</v>
      </c>
      <c r="Y169" s="200">
        <f>'Saisie '!V91</f>
        <v>3</v>
      </c>
      <c r="Z169" s="169">
        <f t="shared" si="206"/>
        <v>0</v>
      </c>
      <c r="AA169" s="201">
        <f t="shared" si="207"/>
        <v>3</v>
      </c>
      <c r="AB169" s="199">
        <f t="shared" si="208"/>
        <v>0</v>
      </c>
      <c r="AC169" s="201">
        <f t="shared" si="209"/>
        <v>8.7173333333333325</v>
      </c>
      <c r="AD169" s="196">
        <f t="shared" si="210"/>
        <v>15</v>
      </c>
      <c r="AE169" s="198" t="str">
        <f t="shared" si="211"/>
        <v>Rattrapage</v>
      </c>
      <c r="AF169" s="24">
        <f>'Saisie '!Z91</f>
        <v>10.17</v>
      </c>
      <c r="AG169" s="175">
        <f t="shared" si="212"/>
        <v>6</v>
      </c>
      <c r="AH169" s="24">
        <f>'Saisie '!AC91</f>
        <v>10.5</v>
      </c>
      <c r="AI169" s="175">
        <f t="shared" si="213"/>
        <v>6</v>
      </c>
      <c r="AJ169" s="24">
        <f>'Saisie '!AF91</f>
        <v>8</v>
      </c>
      <c r="AK169" s="175">
        <f t="shared" si="214"/>
        <v>0</v>
      </c>
      <c r="AL169" s="201">
        <f t="shared" si="215"/>
        <v>9.5566666666666666</v>
      </c>
      <c r="AM169" s="177">
        <f t="shared" si="216"/>
        <v>12</v>
      </c>
      <c r="AN169" s="24">
        <f>'Saisie '!AH91</f>
        <v>5</v>
      </c>
      <c r="AO169" s="191">
        <f t="shared" si="217"/>
        <v>0</v>
      </c>
      <c r="AP169" s="24">
        <f>'Saisie '!AJ91</f>
        <v>10</v>
      </c>
      <c r="AQ169" s="191">
        <f t="shared" si="218"/>
        <v>3</v>
      </c>
      <c r="AR169" s="201">
        <f t="shared" si="219"/>
        <v>7.5</v>
      </c>
      <c r="AS169" s="177">
        <f t="shared" si="220"/>
        <v>3</v>
      </c>
      <c r="AT169" s="200">
        <f>'Saisie '!AL91</f>
        <v>10</v>
      </c>
      <c r="AU169" s="176">
        <f t="shared" si="221"/>
        <v>3</v>
      </c>
      <c r="AV169" s="201">
        <f t="shared" si="222"/>
        <v>10</v>
      </c>
      <c r="AW169" s="176">
        <f t="shared" si="223"/>
        <v>3</v>
      </c>
      <c r="AX169" s="24">
        <f>'Saisie '!AN91</f>
        <v>13</v>
      </c>
      <c r="AY169" s="176">
        <f t="shared" si="224"/>
        <v>3</v>
      </c>
      <c r="AZ169" s="201">
        <f t="shared" si="225"/>
        <v>13</v>
      </c>
      <c r="BA169" s="193">
        <f t="shared" si="226"/>
        <v>3</v>
      </c>
      <c r="BB169" s="194">
        <f t="shared" si="227"/>
        <v>9.5340000000000007</v>
      </c>
      <c r="BC169" s="196">
        <f t="shared" si="228"/>
        <v>21</v>
      </c>
      <c r="BD169" s="178">
        <f t="shared" si="229"/>
        <v>9.1256666666666675</v>
      </c>
      <c r="BE169" s="198" t="str">
        <f t="shared" si="230"/>
        <v>Rattrapage</v>
      </c>
      <c r="BF169" s="192">
        <f t="shared" si="231"/>
        <v>36</v>
      </c>
      <c r="BG169" s="198" t="str">
        <f t="shared" si="196"/>
        <v>Ajourné( e)</v>
      </c>
    </row>
    <row r="170" spans="1:61" s="23" customFormat="1" ht="22.5" customHeight="1">
      <c r="A170" s="25">
        <v>14</v>
      </c>
      <c r="B170" s="323" t="s">
        <v>652</v>
      </c>
      <c r="C170" s="234" t="s">
        <v>653</v>
      </c>
      <c r="D170" s="234" t="s">
        <v>654</v>
      </c>
      <c r="E170" s="234" t="s">
        <v>908</v>
      </c>
      <c r="F170" s="234" t="s">
        <v>119</v>
      </c>
      <c r="G170" s="332">
        <f>'Saisie '!H92</f>
        <v>6.333333333333333</v>
      </c>
      <c r="H170" s="169"/>
      <c r="I170" s="200">
        <f>'Saisie '!K92</f>
        <v>4.833333333333333</v>
      </c>
      <c r="J170" s="169"/>
      <c r="K170" s="200">
        <f>'Saisie '!N92</f>
        <v>9.3333333333333339</v>
      </c>
      <c r="L170" s="169">
        <f t="shared" si="197"/>
        <v>0</v>
      </c>
      <c r="M170" s="201">
        <f t="shared" si="198"/>
        <v>6.833333333333333</v>
      </c>
      <c r="N170" s="170">
        <f t="shared" si="199"/>
        <v>0</v>
      </c>
      <c r="O170" s="200">
        <f>'Saisie '!P92</f>
        <v>11</v>
      </c>
      <c r="P170" s="169"/>
      <c r="Q170" s="200">
        <f>'Saisie '!R92</f>
        <v>10</v>
      </c>
      <c r="R170" s="169">
        <f t="shared" si="200"/>
        <v>3</v>
      </c>
      <c r="S170" s="201">
        <f t="shared" si="201"/>
        <v>10.5</v>
      </c>
      <c r="T170" s="170">
        <f t="shared" si="202"/>
        <v>6</v>
      </c>
      <c r="U170" s="200">
        <f>'Saisie '!T92</f>
        <v>11.5</v>
      </c>
      <c r="V170" s="169">
        <f t="shared" si="203"/>
        <v>3</v>
      </c>
      <c r="W170" s="201">
        <f t="shared" si="204"/>
        <v>11.5</v>
      </c>
      <c r="X170" s="169">
        <f t="shared" si="205"/>
        <v>3</v>
      </c>
      <c r="Y170" s="200">
        <f>'Saisie '!V92</f>
        <v>2</v>
      </c>
      <c r="Z170" s="169">
        <f t="shared" si="206"/>
        <v>0</v>
      </c>
      <c r="AA170" s="201">
        <f t="shared" si="207"/>
        <v>2</v>
      </c>
      <c r="AB170" s="199">
        <f t="shared" si="208"/>
        <v>0</v>
      </c>
      <c r="AC170" s="201">
        <f t="shared" si="209"/>
        <v>7.55</v>
      </c>
      <c r="AD170" s="196">
        <f t="shared" si="210"/>
        <v>9</v>
      </c>
      <c r="AE170" s="198" t="str">
        <f t="shared" si="211"/>
        <v>Rattrapage</v>
      </c>
      <c r="AF170" s="24">
        <f>'Saisie '!Z92</f>
        <v>7.5</v>
      </c>
      <c r="AG170" s="175">
        <f t="shared" si="212"/>
        <v>0</v>
      </c>
      <c r="AH170" s="24">
        <f>'Saisie '!AC92</f>
        <v>9.3333333333333339</v>
      </c>
      <c r="AI170" s="175">
        <f t="shared" si="213"/>
        <v>0</v>
      </c>
      <c r="AJ170" s="24">
        <f>'Saisie '!AF92</f>
        <v>9</v>
      </c>
      <c r="AK170" s="175">
        <f t="shared" si="214"/>
        <v>0</v>
      </c>
      <c r="AL170" s="201">
        <f t="shared" si="215"/>
        <v>8.6111111111111125</v>
      </c>
      <c r="AM170" s="177">
        <f t="shared" si="216"/>
        <v>0</v>
      </c>
      <c r="AN170" s="24">
        <f>'Saisie '!AH92</f>
        <v>4</v>
      </c>
      <c r="AO170" s="191">
        <f t="shared" si="217"/>
        <v>0</v>
      </c>
      <c r="AP170" s="24">
        <f>'Saisie '!AJ92</f>
        <v>12</v>
      </c>
      <c r="AQ170" s="191">
        <f t="shared" si="218"/>
        <v>3</v>
      </c>
      <c r="AR170" s="201">
        <f t="shared" si="219"/>
        <v>8</v>
      </c>
      <c r="AS170" s="177">
        <f t="shared" si="220"/>
        <v>3</v>
      </c>
      <c r="AT170" s="200">
        <f>'Saisie '!AL92</f>
        <v>11.5</v>
      </c>
      <c r="AU170" s="176">
        <f t="shared" si="221"/>
        <v>3</v>
      </c>
      <c r="AV170" s="201">
        <f t="shared" si="222"/>
        <v>11.5</v>
      </c>
      <c r="AW170" s="176">
        <f t="shared" si="223"/>
        <v>3</v>
      </c>
      <c r="AX170" s="24">
        <f>'Saisie '!AN92</f>
        <v>10</v>
      </c>
      <c r="AY170" s="176">
        <f t="shared" si="224"/>
        <v>3</v>
      </c>
      <c r="AZ170" s="201">
        <f t="shared" si="225"/>
        <v>10</v>
      </c>
      <c r="BA170" s="193">
        <f t="shared" si="226"/>
        <v>3</v>
      </c>
      <c r="BB170" s="194">
        <f t="shared" si="227"/>
        <v>8.9166666666666679</v>
      </c>
      <c r="BC170" s="196">
        <f t="shared" si="228"/>
        <v>9</v>
      </c>
      <c r="BD170" s="178">
        <f t="shared" si="229"/>
        <v>8.2333333333333343</v>
      </c>
      <c r="BE170" s="198" t="str">
        <f t="shared" si="230"/>
        <v>Rattrapage</v>
      </c>
      <c r="BF170" s="192">
        <f t="shared" si="231"/>
        <v>18</v>
      </c>
      <c r="BG170" s="198" t="str">
        <f t="shared" si="196"/>
        <v>Ajourné( e)</v>
      </c>
      <c r="BH170" s="310"/>
      <c r="BI170" s="311"/>
    </row>
    <row r="171" spans="1:61" ht="22.5" customHeight="1">
      <c r="A171" s="25">
        <v>15</v>
      </c>
      <c r="B171" s="323" t="s">
        <v>76</v>
      </c>
      <c r="C171" s="234" t="s">
        <v>77</v>
      </c>
      <c r="D171" s="234" t="s">
        <v>56</v>
      </c>
      <c r="E171" s="234" t="s">
        <v>909</v>
      </c>
      <c r="F171" s="234" t="s">
        <v>119</v>
      </c>
      <c r="G171" s="332">
        <f>'Saisie '!H93</f>
        <v>10.166666666666666</v>
      </c>
      <c r="H171" s="169"/>
      <c r="I171" s="200">
        <f>'Saisie '!K93</f>
        <v>4.833333333333333</v>
      </c>
      <c r="J171" s="169"/>
      <c r="K171" s="200">
        <f>'Saisie '!N93</f>
        <v>9.6666666666666661</v>
      </c>
      <c r="L171" s="169">
        <f t="shared" si="197"/>
        <v>0</v>
      </c>
      <c r="M171" s="201">
        <f t="shared" si="198"/>
        <v>8.2222222222222214</v>
      </c>
      <c r="N171" s="170">
        <f t="shared" si="199"/>
        <v>0</v>
      </c>
      <c r="O171" s="200">
        <f>'Saisie '!P93</f>
        <v>5</v>
      </c>
      <c r="P171" s="169"/>
      <c r="Q171" s="200">
        <f>'Saisie '!R93</f>
        <v>13</v>
      </c>
      <c r="R171" s="169">
        <f t="shared" si="200"/>
        <v>3</v>
      </c>
      <c r="S171" s="201">
        <f t="shared" si="201"/>
        <v>9</v>
      </c>
      <c r="T171" s="170">
        <f t="shared" si="202"/>
        <v>3</v>
      </c>
      <c r="U171" s="200">
        <f>'Saisie '!T93</f>
        <v>10</v>
      </c>
      <c r="V171" s="169">
        <f t="shared" si="203"/>
        <v>3</v>
      </c>
      <c r="W171" s="201">
        <f t="shared" si="204"/>
        <v>10</v>
      </c>
      <c r="X171" s="169">
        <f t="shared" si="205"/>
        <v>3</v>
      </c>
      <c r="Y171" s="200">
        <f>'Saisie '!V93</f>
        <v>2</v>
      </c>
      <c r="Z171" s="169">
        <f t="shared" si="206"/>
        <v>0</v>
      </c>
      <c r="AA171" s="201">
        <f t="shared" si="207"/>
        <v>2</v>
      </c>
      <c r="AB171" s="199">
        <f t="shared" si="208"/>
        <v>0</v>
      </c>
      <c r="AC171" s="201">
        <f t="shared" si="209"/>
        <v>7.9333333333333327</v>
      </c>
      <c r="AD171" s="196">
        <f t="shared" si="210"/>
        <v>6</v>
      </c>
      <c r="AE171" s="198" t="str">
        <f t="shared" si="211"/>
        <v>Rattrapage</v>
      </c>
      <c r="AF171" s="24" t="e">
        <f>'Saisie '!Z93</f>
        <v>#VALUE!</v>
      </c>
      <c r="AG171" s="175" t="e">
        <f t="shared" si="212"/>
        <v>#VALUE!</v>
      </c>
      <c r="AH171" s="24">
        <f>'Saisie '!AC93</f>
        <v>12</v>
      </c>
      <c r="AI171" s="175">
        <f t="shared" si="213"/>
        <v>6</v>
      </c>
      <c r="AJ171" s="24" t="e">
        <f>'Saisie '!AF93</f>
        <v>#VALUE!</v>
      </c>
      <c r="AK171" s="175" t="e">
        <f t="shared" si="214"/>
        <v>#VALUE!</v>
      </c>
      <c r="AL171" s="201" t="e">
        <f t="shared" si="215"/>
        <v>#VALUE!</v>
      </c>
      <c r="AM171" s="177" t="e">
        <f t="shared" si="216"/>
        <v>#VALUE!</v>
      </c>
      <c r="AN171" s="24">
        <f>'Saisie '!AH93</f>
        <v>13</v>
      </c>
      <c r="AO171" s="191">
        <f t="shared" si="217"/>
        <v>3</v>
      </c>
      <c r="AP171" s="24">
        <f>'Saisie '!AJ93</f>
        <v>10</v>
      </c>
      <c r="AQ171" s="191">
        <f t="shared" si="218"/>
        <v>3</v>
      </c>
      <c r="AR171" s="201">
        <f t="shared" si="219"/>
        <v>11.5</v>
      </c>
      <c r="AS171" s="177">
        <f t="shared" si="220"/>
        <v>6</v>
      </c>
      <c r="AT171" s="200">
        <f>'Saisie '!AL93</f>
        <v>10</v>
      </c>
      <c r="AU171" s="176">
        <f t="shared" si="221"/>
        <v>3</v>
      </c>
      <c r="AV171" s="201">
        <f t="shared" si="222"/>
        <v>10</v>
      </c>
      <c r="AW171" s="176">
        <f t="shared" si="223"/>
        <v>3</v>
      </c>
      <c r="AX171" s="24">
        <f>'Saisie '!AN93</f>
        <v>10.5</v>
      </c>
      <c r="AY171" s="176">
        <f t="shared" si="224"/>
        <v>3</v>
      </c>
      <c r="AZ171" s="201">
        <f t="shared" si="225"/>
        <v>10.5</v>
      </c>
      <c r="BA171" s="193">
        <f t="shared" si="226"/>
        <v>3</v>
      </c>
      <c r="BB171" s="194" t="e">
        <f t="shared" si="227"/>
        <v>#VALUE!</v>
      </c>
      <c r="BC171" s="196" t="e">
        <f t="shared" si="228"/>
        <v>#VALUE!</v>
      </c>
      <c r="BD171" s="178" t="e">
        <f t="shared" si="229"/>
        <v>#VALUE!</v>
      </c>
      <c r="BE171" s="198" t="e">
        <f t="shared" si="230"/>
        <v>#VALUE!</v>
      </c>
      <c r="BF171" s="192" t="e">
        <f t="shared" si="231"/>
        <v>#VALUE!</v>
      </c>
      <c r="BG171" s="198" t="s">
        <v>981</v>
      </c>
    </row>
    <row r="173" spans="1:61">
      <c r="AC173" s="23"/>
      <c r="AD173" s="222"/>
      <c r="AE173" s="225"/>
      <c r="AF173" s="35"/>
      <c r="AG173" s="220"/>
      <c r="AH173" s="35"/>
      <c r="AI173" s="220"/>
      <c r="AX173" s="23"/>
      <c r="AY173" s="156"/>
      <c r="AZ173" s="35"/>
      <c r="BA173" s="156"/>
      <c r="BB173" s="158"/>
      <c r="BC173" s="223"/>
      <c r="BD173" s="35"/>
      <c r="BE173" s="35"/>
      <c r="BF173" s="223"/>
    </row>
    <row r="174" spans="1:61">
      <c r="AC174" s="225"/>
      <c r="AD174" s="156"/>
      <c r="AE174" s="383"/>
      <c r="AF174" s="383"/>
      <c r="AG174" s="383"/>
      <c r="AH174" s="383"/>
      <c r="AI174" s="383"/>
      <c r="AX174" s="225"/>
      <c r="AY174" s="340"/>
      <c r="AZ174" s="225"/>
      <c r="BA174" s="156"/>
      <c r="BB174" s="383"/>
      <c r="BC174" s="383"/>
      <c r="BD174" s="383"/>
      <c r="BE174" s="383"/>
      <c r="BF174" s="383"/>
    </row>
    <row r="176" spans="1:61" s="23" customFormat="1" ht="15" customHeight="1">
      <c r="A176" s="36"/>
      <c r="B176" s="236"/>
      <c r="C176" s="236"/>
      <c r="D176" s="236"/>
      <c r="E176" s="22"/>
      <c r="F176" s="22"/>
      <c r="G176" s="37"/>
      <c r="I176" s="155" t="s">
        <v>0</v>
      </c>
      <c r="J176" s="1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E176" s="222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215"/>
      <c r="AU176" s="35"/>
      <c r="AV176" s="35"/>
      <c r="AW176" s="35"/>
      <c r="AX176" s="35"/>
      <c r="AY176" s="35"/>
      <c r="AZ176" s="35"/>
      <c r="BA176" s="35"/>
      <c r="BB176" s="35"/>
      <c r="BC176" s="34"/>
      <c r="BD176" s="35"/>
      <c r="BE176" s="35"/>
    </row>
    <row r="177" spans="1:59" s="23" customFormat="1" ht="15" customHeight="1">
      <c r="A177" s="36"/>
      <c r="B177" s="236"/>
      <c r="C177" s="236"/>
      <c r="D177" s="236"/>
      <c r="E177" s="22"/>
      <c r="F177" s="22"/>
      <c r="G177" s="37"/>
      <c r="I177"/>
      <c r="J177" s="155"/>
      <c r="K177" s="155"/>
      <c r="L177" s="155"/>
      <c r="M177" s="155" t="s">
        <v>254</v>
      </c>
      <c r="N177" s="155"/>
      <c r="O177" s="155"/>
      <c r="P177" s="155"/>
      <c r="Q177"/>
      <c r="R177"/>
      <c r="S177"/>
      <c r="T177"/>
      <c r="U177"/>
      <c r="V177"/>
      <c r="X177"/>
      <c r="Y177"/>
      <c r="Z177"/>
      <c r="AA177"/>
      <c r="AB177"/>
      <c r="AC177"/>
      <c r="AE177" s="222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215"/>
      <c r="AU177" s="35"/>
      <c r="AV177" s="35"/>
      <c r="AW177" s="35"/>
      <c r="AX177" s="35"/>
      <c r="AY177" s="35"/>
      <c r="AZ177" s="35"/>
      <c r="BA177" s="35"/>
      <c r="BB177" s="35"/>
      <c r="BC177" s="34"/>
      <c r="BD177" s="35"/>
      <c r="BE177" s="35"/>
    </row>
    <row r="178" spans="1:59" s="30" customFormat="1" ht="16.5">
      <c r="A178" s="38"/>
      <c r="B178" s="38"/>
      <c r="C178" s="38"/>
      <c r="D178" s="38"/>
      <c r="E178" s="38"/>
      <c r="F178" s="38"/>
      <c r="G178" s="38"/>
      <c r="H178" s="38"/>
      <c r="I178"/>
      <c r="J178" s="155"/>
      <c r="K178" s="155"/>
      <c r="L178" s="155"/>
      <c r="M178" s="155" t="s">
        <v>227</v>
      </c>
      <c r="N178" s="155"/>
      <c r="O178" s="155"/>
      <c r="P178" s="155"/>
      <c r="Q178" s="155"/>
      <c r="R178" s="155"/>
      <c r="S178" s="155"/>
      <c r="T178" s="155"/>
      <c r="U178" s="155"/>
      <c r="V178" s="155"/>
      <c r="W178" s="155"/>
      <c r="X178" s="155"/>
      <c r="Y178" s="155"/>
      <c r="Z178" s="155"/>
      <c r="AA178" s="155"/>
      <c r="AB178"/>
      <c r="AC178"/>
      <c r="AD178" s="6"/>
      <c r="AE178" s="5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25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6"/>
      <c r="BG178" s="6"/>
    </row>
    <row r="179" spans="1:59" s="156" customFormat="1" ht="16.5">
      <c r="A179" s="300"/>
      <c r="B179" s="300"/>
      <c r="C179" s="300"/>
      <c r="D179" s="300"/>
      <c r="E179" s="300"/>
      <c r="F179" s="300"/>
      <c r="G179" s="300"/>
      <c r="H179" s="300"/>
      <c r="I179" s="300"/>
      <c r="J179" s="30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  <c r="V179" s="300"/>
      <c r="W179" s="300"/>
      <c r="X179" s="300"/>
      <c r="Y179" s="159"/>
      <c r="Z179" s="159"/>
      <c r="AA179" s="159"/>
      <c r="AB179" s="159"/>
      <c r="AC179" s="159"/>
      <c r="AD179" s="159"/>
      <c r="AE179" s="338"/>
      <c r="AF179" s="300"/>
      <c r="AG179" s="300"/>
      <c r="AH179" s="300"/>
      <c r="AI179" s="300"/>
      <c r="AJ179" s="300"/>
      <c r="AK179" s="300"/>
      <c r="AL179" s="300"/>
      <c r="AM179" s="300"/>
      <c r="AN179" s="300"/>
      <c r="AO179" s="300"/>
      <c r="AP179" s="300"/>
      <c r="AQ179" s="300"/>
      <c r="AR179" s="300"/>
      <c r="AS179" s="300"/>
      <c r="AT179" s="261"/>
      <c r="AU179" s="300"/>
      <c r="AV179" s="300"/>
      <c r="AW179" s="300"/>
      <c r="AX179" s="300"/>
      <c r="AY179" s="300"/>
      <c r="AZ179" s="300"/>
      <c r="BA179" s="300"/>
      <c r="BB179" s="300"/>
      <c r="BC179" s="300"/>
      <c r="BD179" s="300"/>
      <c r="BE179" s="300"/>
      <c r="BF179" s="159"/>
      <c r="BG179" s="159"/>
    </row>
    <row r="180" spans="1:59" s="30" customFormat="1" ht="8.25" customHeight="1">
      <c r="A180" s="27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1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25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6"/>
      <c r="BG180" s="6"/>
    </row>
    <row r="181" spans="1:59" s="30" customFormat="1" ht="16.5">
      <c r="A181" s="26" t="s">
        <v>255</v>
      </c>
      <c r="B181" s="26"/>
      <c r="C181" s="26"/>
      <c r="D181" s="26"/>
      <c r="E181" s="26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28" t="s">
        <v>145</v>
      </c>
      <c r="U181" s="38"/>
      <c r="V181" s="38"/>
      <c r="W181" s="28"/>
      <c r="X181" s="28"/>
      <c r="Y181" s="26"/>
      <c r="Z181" s="26"/>
      <c r="AA181" s="26"/>
      <c r="AB181" s="26"/>
      <c r="AC181" s="38"/>
      <c r="AD181" s="38"/>
      <c r="AE181" s="31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258"/>
      <c r="AU181" s="38"/>
      <c r="AV181" s="38"/>
      <c r="AW181" s="38"/>
      <c r="AX181" s="38"/>
      <c r="AY181" s="38"/>
      <c r="BA181" s="38"/>
      <c r="BB181" s="38"/>
      <c r="BC181" s="38"/>
      <c r="BD181" s="38"/>
      <c r="BE181" s="38"/>
      <c r="BF181" s="6"/>
      <c r="BG181" s="6"/>
    </row>
    <row r="182" spans="1:59" s="30" customFormat="1" ht="16.5">
      <c r="A182" s="26" t="s">
        <v>393</v>
      </c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8" t="s">
        <v>151</v>
      </c>
      <c r="U182" s="26"/>
      <c r="V182" s="26"/>
      <c r="W182" s="28"/>
      <c r="X182" s="28"/>
      <c r="Y182" s="26"/>
      <c r="Z182" s="26"/>
      <c r="AA182" s="29"/>
      <c r="AB182" s="29"/>
      <c r="AC182" s="26"/>
      <c r="AD182" s="26"/>
      <c r="AE182" s="5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58"/>
      <c r="AU182" s="26"/>
      <c r="AV182" s="26"/>
      <c r="AW182" s="26"/>
      <c r="AX182" s="6"/>
      <c r="AY182" s="6"/>
      <c r="BA182" s="33"/>
      <c r="BB182" s="6"/>
      <c r="BD182" s="26"/>
      <c r="BE182" s="26"/>
      <c r="BF182" s="6"/>
      <c r="BG182" s="6"/>
    </row>
    <row r="183" spans="1:59" s="30" customFormat="1" ht="16.5">
      <c r="B183" s="5"/>
      <c r="C183" s="5"/>
      <c r="D183" s="5"/>
      <c r="E183" s="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5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58"/>
      <c r="AU183" s="26"/>
      <c r="AV183" s="26"/>
      <c r="AW183" s="26"/>
      <c r="AX183" s="6"/>
      <c r="AY183" s="6"/>
      <c r="AZ183" s="6"/>
      <c r="BA183" s="6"/>
      <c r="BB183" s="6"/>
      <c r="BC183" s="26"/>
      <c r="BD183" s="26"/>
      <c r="BE183" s="26"/>
      <c r="BF183" s="6"/>
      <c r="BG183" s="6"/>
    </row>
    <row r="184" spans="1:59" ht="32.25" customHeight="1">
      <c r="A184" s="388" t="s">
        <v>968</v>
      </c>
      <c r="B184" s="388"/>
      <c r="C184" s="388"/>
      <c r="D184" s="388"/>
      <c r="E184" s="388"/>
      <c r="F184" s="388"/>
      <c r="G184" s="388"/>
      <c r="H184" s="388"/>
      <c r="I184" s="388"/>
      <c r="J184" s="388"/>
      <c r="K184" s="388"/>
      <c r="L184" s="388"/>
      <c r="M184" s="388"/>
      <c r="N184" s="388"/>
      <c r="O184" s="388"/>
      <c r="P184" s="388"/>
      <c r="Q184" s="388"/>
      <c r="R184" s="388"/>
      <c r="S184" s="388"/>
      <c r="T184" s="388"/>
      <c r="U184" s="388"/>
      <c r="V184" s="388"/>
      <c r="W184" s="388"/>
      <c r="X184" s="388"/>
      <c r="Y184" s="388"/>
      <c r="Z184" s="388"/>
      <c r="AA184" s="388"/>
      <c r="AB184" s="388"/>
      <c r="AC184" s="388"/>
      <c r="AD184" s="388"/>
      <c r="AE184" s="388"/>
      <c r="AF184" s="388"/>
      <c r="AG184" s="388"/>
      <c r="AH184" s="388"/>
      <c r="AI184" s="388"/>
      <c r="AJ184" s="388"/>
      <c r="AK184" s="388"/>
      <c r="AL184" s="388"/>
      <c r="AM184" s="388"/>
      <c r="AN184" s="388"/>
      <c r="AO184" s="388"/>
      <c r="AP184" s="388"/>
      <c r="AQ184" s="388"/>
      <c r="AR184" s="388"/>
      <c r="AS184" s="388"/>
      <c r="AT184" s="388"/>
      <c r="AU184" s="388"/>
      <c r="AV184" s="388"/>
      <c r="AW184" s="388"/>
      <c r="AX184" s="388"/>
      <c r="AY184" s="388"/>
      <c r="AZ184" s="388"/>
      <c r="BA184" s="301"/>
      <c r="BB184" s="301"/>
      <c r="BC184" s="301"/>
      <c r="BD184" s="301"/>
      <c r="BE184" s="301"/>
    </row>
    <row r="185" spans="1:59" ht="17.25" customHeight="1" thickBot="1">
      <c r="A185" s="26" t="s">
        <v>979</v>
      </c>
      <c r="B185" s="31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302"/>
      <c r="AS185" s="302"/>
      <c r="AT185" s="259"/>
      <c r="AU185" s="302"/>
      <c r="AV185" s="302"/>
      <c r="AW185" s="302"/>
      <c r="AX185" s="302"/>
      <c r="AY185" s="302"/>
      <c r="AZ185" s="302"/>
      <c r="BA185" s="302"/>
      <c r="BB185" s="302"/>
      <c r="BC185" s="302"/>
      <c r="BD185" s="302"/>
      <c r="BE185" s="302"/>
    </row>
    <row r="186" spans="1:59" ht="21.75" customHeight="1" thickBot="1">
      <c r="A186" s="33" t="s">
        <v>381</v>
      </c>
      <c r="B186" s="31"/>
      <c r="G186" s="384" t="s">
        <v>96</v>
      </c>
      <c r="H186" s="385"/>
      <c r="I186" s="385"/>
      <c r="J186" s="385"/>
      <c r="K186" s="385"/>
      <c r="L186" s="385"/>
      <c r="M186" s="385"/>
      <c r="N186" s="385"/>
      <c r="O186" s="385"/>
      <c r="P186" s="385"/>
      <c r="Q186" s="385"/>
      <c r="R186" s="385"/>
      <c r="S186" s="385"/>
      <c r="T186" s="385"/>
      <c r="U186" s="385"/>
      <c r="V186" s="385"/>
      <c r="W186" s="385"/>
      <c r="X186" s="385"/>
      <c r="Y186" s="385"/>
      <c r="Z186" s="385"/>
      <c r="AA186" s="386"/>
      <c r="AB186" s="32"/>
      <c r="AF186" s="384" t="s">
        <v>97</v>
      </c>
      <c r="AG186" s="385"/>
      <c r="AH186" s="385"/>
      <c r="AI186" s="385"/>
      <c r="AJ186" s="385"/>
      <c r="AK186" s="385"/>
      <c r="AL186" s="385"/>
      <c r="AM186" s="385"/>
      <c r="AN186" s="385"/>
      <c r="AO186" s="385"/>
      <c r="AP186" s="385"/>
      <c r="AQ186" s="385"/>
      <c r="AR186" s="385"/>
      <c r="AS186" s="385"/>
      <c r="AT186" s="385"/>
      <c r="AU186" s="385"/>
      <c r="AV186" s="385"/>
      <c r="AW186" s="385"/>
      <c r="AX186" s="385"/>
      <c r="AY186" s="385"/>
      <c r="AZ186" s="386"/>
      <c r="BA186" s="32"/>
      <c r="BB186" s="298"/>
      <c r="BC186" s="31"/>
    </row>
    <row r="187" spans="1:59" ht="28.5" customHeight="1" thickBot="1">
      <c r="A187" s="10"/>
      <c r="E187" s="10"/>
      <c r="F187" s="10"/>
      <c r="G187" s="380" t="s">
        <v>228</v>
      </c>
      <c r="H187" s="381"/>
      <c r="I187" s="381"/>
      <c r="J187" s="381"/>
      <c r="K187" s="381"/>
      <c r="L187" s="381"/>
      <c r="M187" s="381"/>
      <c r="N187" s="293"/>
      <c r="O187" s="380" t="s">
        <v>229</v>
      </c>
      <c r="P187" s="381"/>
      <c r="Q187" s="381"/>
      <c r="R187" s="381"/>
      <c r="S187" s="381"/>
      <c r="T187" s="293"/>
      <c r="U187" s="292" t="s">
        <v>230</v>
      </c>
      <c r="V187" s="293"/>
      <c r="W187" s="303"/>
      <c r="X187" s="293"/>
      <c r="Y187" s="380" t="s">
        <v>231</v>
      </c>
      <c r="Z187" s="381"/>
      <c r="AA187" s="382"/>
      <c r="AB187" s="168"/>
      <c r="AF187" s="380" t="s">
        <v>98</v>
      </c>
      <c r="AG187" s="381"/>
      <c r="AH187" s="381"/>
      <c r="AI187" s="381"/>
      <c r="AJ187" s="381"/>
      <c r="AK187" s="381"/>
      <c r="AL187" s="382"/>
      <c r="AM187" s="291"/>
      <c r="AN187" s="380" t="s">
        <v>99</v>
      </c>
      <c r="AO187" s="381"/>
      <c r="AP187" s="381"/>
      <c r="AQ187" s="381"/>
      <c r="AR187" s="382"/>
      <c r="AS187" s="291"/>
      <c r="AT187" s="380" t="s">
        <v>100</v>
      </c>
      <c r="AU187" s="381"/>
      <c r="AV187" s="382"/>
      <c r="AW187" s="291"/>
      <c r="AX187" s="380" t="s">
        <v>101</v>
      </c>
      <c r="AY187" s="381"/>
      <c r="AZ187" s="382"/>
      <c r="BA187" s="256"/>
      <c r="BB187" s="205"/>
      <c r="BC187" s="205"/>
      <c r="BD187" s="10"/>
      <c r="BE187" s="10"/>
    </row>
    <row r="188" spans="1:59" ht="27.75" customHeight="1" thickBot="1">
      <c r="A188" s="179" t="s">
        <v>7</v>
      </c>
      <c r="B188" s="179" t="s">
        <v>8</v>
      </c>
      <c r="C188" s="185" t="s">
        <v>117</v>
      </c>
      <c r="D188" s="206" t="s">
        <v>10</v>
      </c>
      <c r="E188" s="348" t="s">
        <v>129</v>
      </c>
      <c r="F188" s="331" t="s">
        <v>130</v>
      </c>
      <c r="G188" s="185" t="s">
        <v>103</v>
      </c>
      <c r="H188" s="182" t="s">
        <v>111</v>
      </c>
      <c r="I188" s="180" t="s">
        <v>104</v>
      </c>
      <c r="J188" s="186" t="s">
        <v>111</v>
      </c>
      <c r="K188" s="185" t="s">
        <v>105</v>
      </c>
      <c r="L188" s="182" t="s">
        <v>111</v>
      </c>
      <c r="M188" s="183" t="s">
        <v>237</v>
      </c>
      <c r="N188" s="186" t="s">
        <v>111</v>
      </c>
      <c r="O188" s="187" t="s">
        <v>106</v>
      </c>
      <c r="P188" s="182" t="s">
        <v>111</v>
      </c>
      <c r="Q188" s="183" t="s">
        <v>107</v>
      </c>
      <c r="R188" s="186" t="s">
        <v>111</v>
      </c>
      <c r="S188" s="187" t="s">
        <v>238</v>
      </c>
      <c r="T188" s="182" t="s">
        <v>111</v>
      </c>
      <c r="U188" s="183" t="s">
        <v>108</v>
      </c>
      <c r="V188" s="186" t="s">
        <v>111</v>
      </c>
      <c r="W188" s="187" t="s">
        <v>239</v>
      </c>
      <c r="X188" s="182" t="s">
        <v>111</v>
      </c>
      <c r="Y188" s="183" t="s">
        <v>109</v>
      </c>
      <c r="Z188" s="186" t="s">
        <v>111</v>
      </c>
      <c r="AA188" s="187" t="s">
        <v>240</v>
      </c>
      <c r="AB188" s="186" t="s">
        <v>111</v>
      </c>
      <c r="AC188" s="185" t="s">
        <v>110</v>
      </c>
      <c r="AD188" s="185" t="s">
        <v>111</v>
      </c>
      <c r="AE188" s="185" t="s">
        <v>253</v>
      </c>
      <c r="AF188" s="184" t="s">
        <v>143</v>
      </c>
      <c r="AG188" s="189"/>
      <c r="AH188" s="187" t="s">
        <v>104</v>
      </c>
      <c r="AI188" s="189"/>
      <c r="AJ188" s="189" t="s">
        <v>243</v>
      </c>
      <c r="AK188" s="189"/>
      <c r="AL188" s="187" t="s">
        <v>238</v>
      </c>
      <c r="AM188" s="189"/>
      <c r="AN188" s="189" t="s">
        <v>112</v>
      </c>
      <c r="AO188" s="189"/>
      <c r="AP188" s="187" t="s">
        <v>144</v>
      </c>
      <c r="AQ188" s="189"/>
      <c r="AR188" s="189" t="s">
        <v>238</v>
      </c>
      <c r="AS188" s="189"/>
      <c r="AT188" s="260" t="s">
        <v>244</v>
      </c>
      <c r="AU188" s="189"/>
      <c r="AV188" s="189" t="s">
        <v>241</v>
      </c>
      <c r="AW188" s="189"/>
      <c r="AX188" s="187" t="s">
        <v>245</v>
      </c>
      <c r="AY188" s="189"/>
      <c r="AZ188" s="189" t="s">
        <v>242</v>
      </c>
      <c r="BA188" s="189"/>
      <c r="BB188" s="185" t="s">
        <v>113</v>
      </c>
      <c r="BC188" s="182" t="s">
        <v>111</v>
      </c>
      <c r="BD188" s="181" t="s">
        <v>114</v>
      </c>
      <c r="BE188" s="182" t="s">
        <v>102</v>
      </c>
      <c r="BF188" s="203" t="s">
        <v>115</v>
      </c>
      <c r="BG188" s="185" t="s">
        <v>116</v>
      </c>
    </row>
    <row r="189" spans="1:59" ht="22.5" customHeight="1">
      <c r="A189" s="25">
        <v>1</v>
      </c>
      <c r="B189" s="349" t="s">
        <v>655</v>
      </c>
      <c r="C189" s="350" t="s">
        <v>656</v>
      </c>
      <c r="D189" s="350" t="s">
        <v>285</v>
      </c>
      <c r="E189" s="234" t="s">
        <v>910</v>
      </c>
      <c r="F189" s="234" t="s">
        <v>124</v>
      </c>
      <c r="G189" s="200">
        <f>'Saisie '!H94</f>
        <v>11.666666666666666</v>
      </c>
      <c r="H189" s="169"/>
      <c r="I189" s="200">
        <f>'Saisie '!K94</f>
        <v>10.5</v>
      </c>
      <c r="J189" s="169"/>
      <c r="K189" s="200">
        <f>'Saisie '!N94</f>
        <v>10.5</v>
      </c>
      <c r="L189" s="169">
        <f>IF(K189&gt;=9.995,6,0)</f>
        <v>6</v>
      </c>
      <c r="M189" s="201">
        <f>((G189*4)+(I189*4)+(K189*4))/12</f>
        <v>10.888888888888888</v>
      </c>
      <c r="N189" s="170">
        <f>IF(M189&gt;=9.995,18,H189+J189+L189)</f>
        <v>18</v>
      </c>
      <c r="O189" s="200">
        <f>'Saisie '!P94</f>
        <v>7</v>
      </c>
      <c r="P189" s="169"/>
      <c r="Q189" s="200">
        <f>'Saisie '!R94</f>
        <v>6.5</v>
      </c>
      <c r="R189" s="169">
        <f>IF(Q189&gt;=9.995,3,0)</f>
        <v>0</v>
      </c>
      <c r="S189" s="201">
        <f>((O189*2)+(Q189*2))/4</f>
        <v>6.75</v>
      </c>
      <c r="T189" s="170">
        <f>IF(S189&gt;=9.995,6,P189+R189)</f>
        <v>0</v>
      </c>
      <c r="U189" s="200">
        <f>'Saisie '!T94</f>
        <v>12</v>
      </c>
      <c r="V189" s="169">
        <f>IF(U189&gt;=9.995,3,0)</f>
        <v>3</v>
      </c>
      <c r="W189" s="201">
        <f>U189</f>
        <v>12</v>
      </c>
      <c r="X189" s="169">
        <f>IF(W189&gt;=9.995,3,0)</f>
        <v>3</v>
      </c>
      <c r="Y189" s="200">
        <f>'Saisie '!V94</f>
        <v>4</v>
      </c>
      <c r="Z189" s="169">
        <f>IF(Y189&gt;=9.995,3,0)</f>
        <v>0</v>
      </c>
      <c r="AA189" s="201">
        <f>Y189</f>
        <v>4</v>
      </c>
      <c r="AB189" s="199">
        <f>IF(AA189&gt;=9.995,3,0)</f>
        <v>0</v>
      </c>
      <c r="AC189" s="201">
        <f>((M189*12)+(S189*4)+(W189*2)+(AA189*2))/20</f>
        <v>9.4833333333333325</v>
      </c>
      <c r="AD189" s="196">
        <f>IF(AC189&gt;=9.995,30,N189+T189+X189+AB189)</f>
        <v>21</v>
      </c>
      <c r="AE189" s="198" t="str">
        <f t="shared" ref="AE189" si="232">IF(AC189&gt;=9.995,"Admis(e)","Rattrapage")</f>
        <v>Rattrapage</v>
      </c>
      <c r="AF189" s="24">
        <f>'Saisie '!Z94</f>
        <v>7</v>
      </c>
      <c r="AG189" s="175">
        <f t="shared" ref="AG189" si="233">IF(AF189&gt;=9.995,6,0)</f>
        <v>0</v>
      </c>
      <c r="AH189" s="24">
        <f>'Saisie '!AC94</f>
        <v>10.166666666666666</v>
      </c>
      <c r="AI189" s="175">
        <f t="shared" ref="AI189" si="234">IF(AH189&gt;=9.995,6,0)</f>
        <v>6</v>
      </c>
      <c r="AJ189" s="24">
        <f>'Saisie '!AF94</f>
        <v>10.333333333333334</v>
      </c>
      <c r="AK189" s="175">
        <f>IF(AJ189&gt;=9.995,6,0)</f>
        <v>6</v>
      </c>
      <c r="AL189" s="201">
        <f>((AF189*4)+(AH189*4)+(AJ189*4))/12</f>
        <v>9.1666666666666661</v>
      </c>
      <c r="AM189" s="177">
        <f>IF(AL189&gt;=9.995,18,AG189+AI189+AK189)</f>
        <v>12</v>
      </c>
      <c r="AN189" s="24">
        <f>'Saisie '!AH94</f>
        <v>7.5</v>
      </c>
      <c r="AO189" s="191">
        <f t="shared" ref="AO189" si="235">IF(AN189&gt;=9.995,3,0)</f>
        <v>0</v>
      </c>
      <c r="AP189" s="24">
        <f>'Saisie '!AJ94</f>
        <v>11</v>
      </c>
      <c r="AQ189" s="191">
        <f>IF(AP189&gt;=9.995,3,0)</f>
        <v>3</v>
      </c>
      <c r="AR189" s="201">
        <f>((AN189*2)+(AP189*2))/4</f>
        <v>9.25</v>
      </c>
      <c r="AS189" s="177">
        <f>IF(AR189&gt;=9.995,6,AO189+AQ189)</f>
        <v>3</v>
      </c>
      <c r="AT189" s="200">
        <f>'Saisie '!AL94</f>
        <v>11</v>
      </c>
      <c r="AU189" s="176">
        <f>IF(AT189&gt;=9.995,3,0)</f>
        <v>3</v>
      </c>
      <c r="AV189" s="201">
        <f>AT189</f>
        <v>11</v>
      </c>
      <c r="AW189" s="176">
        <f>IF(AV189&gt;=9.995,3,0)</f>
        <v>3</v>
      </c>
      <c r="AX189" s="24">
        <f>'Saisie '!AN94</f>
        <v>15.5</v>
      </c>
      <c r="AY189" s="176">
        <f>IF(AX189&gt;=9.995,3,0)</f>
        <v>3</v>
      </c>
      <c r="AZ189" s="201">
        <f>AX189</f>
        <v>15.5</v>
      </c>
      <c r="BA189" s="193">
        <f>IF(AZ189&gt;=9.995,3,0)</f>
        <v>3</v>
      </c>
      <c r="BB189" s="194">
        <f>((AL189*12)+(AR189*4)+(AV189*2)+(AZ189*2))/20</f>
        <v>10</v>
      </c>
      <c r="BC189" s="196">
        <f>IF(BB189&gt;=9.995,30,AM189+AS189+AW189+BA189)</f>
        <v>30</v>
      </c>
      <c r="BD189" s="178">
        <f>(AC189+BB189)/2</f>
        <v>9.7416666666666671</v>
      </c>
      <c r="BE189" s="198" t="str">
        <f t="shared" ref="BE189" si="236">IF(BB189&gt;=9.995,"Admis(e)","Rattrapage")</f>
        <v>Admis(e)</v>
      </c>
      <c r="BF189" s="192">
        <f>AD189+BC189</f>
        <v>51</v>
      </c>
      <c r="BG189" s="198" t="str">
        <f t="shared" ref="BG189:BG202" si="237">IF(AND(AC189&gt;=9.995,BB189&gt;=9.995),"Admis(e)","Ajourné( e)")</f>
        <v>Ajourné( e)</v>
      </c>
    </row>
    <row r="190" spans="1:59" ht="22.5" customHeight="1">
      <c r="A190" s="25">
        <v>2</v>
      </c>
      <c r="B190" s="323" t="s">
        <v>658</v>
      </c>
      <c r="C190" s="234" t="s">
        <v>659</v>
      </c>
      <c r="D190" s="234" t="s">
        <v>50</v>
      </c>
      <c r="E190" s="234" t="s">
        <v>911</v>
      </c>
      <c r="F190" s="234" t="s">
        <v>120</v>
      </c>
      <c r="G190" s="200">
        <f>'Saisie '!H95</f>
        <v>11.666666666666666</v>
      </c>
      <c r="H190" s="169"/>
      <c r="I190" s="200">
        <f>'Saisie '!K95</f>
        <v>9</v>
      </c>
      <c r="J190" s="169"/>
      <c r="K190" s="200">
        <f>'Saisie '!N95</f>
        <v>13.5</v>
      </c>
      <c r="L190" s="169">
        <f t="shared" ref="L190:L202" si="238">IF(K190&gt;=9.995,6,0)</f>
        <v>6</v>
      </c>
      <c r="M190" s="201">
        <f t="shared" ref="M190:M202" si="239">((G190*4)+(I190*4)+(K190*4))/12</f>
        <v>11.388888888888888</v>
      </c>
      <c r="N190" s="170">
        <f t="shared" ref="N190:N202" si="240">IF(M190&gt;=9.995,18,H190+J190+L190)</f>
        <v>18</v>
      </c>
      <c r="O190" s="200">
        <f>'Saisie '!P95</f>
        <v>8</v>
      </c>
      <c r="P190" s="169"/>
      <c r="Q190" s="200">
        <f>'Saisie '!R95</f>
        <v>10</v>
      </c>
      <c r="R190" s="169">
        <f t="shared" ref="R190:R202" si="241">IF(Q190&gt;=9.995,3,0)</f>
        <v>3</v>
      </c>
      <c r="S190" s="201">
        <f t="shared" ref="S190:S202" si="242">((O190*2)+(Q190*2))/4</f>
        <v>9</v>
      </c>
      <c r="T190" s="170">
        <f t="shared" ref="T190:T202" si="243">IF(S190&gt;=9.995,6,P190+R190)</f>
        <v>3</v>
      </c>
      <c r="U190" s="200">
        <f>'Saisie '!T95</f>
        <v>11.5</v>
      </c>
      <c r="V190" s="169">
        <f t="shared" ref="V190:V202" si="244">IF(U190&gt;=9.995,3,0)</f>
        <v>3</v>
      </c>
      <c r="W190" s="201">
        <f t="shared" ref="W190:W202" si="245">U190</f>
        <v>11.5</v>
      </c>
      <c r="X190" s="169">
        <f t="shared" ref="X190:X202" si="246">IF(W190&gt;=9.995,3,0)</f>
        <v>3</v>
      </c>
      <c r="Y190" s="200">
        <f>'Saisie '!V95</f>
        <v>12.5</v>
      </c>
      <c r="Z190" s="169">
        <f t="shared" ref="Z190:Z202" si="247">IF(Y190&gt;=9.995,3,0)</f>
        <v>3</v>
      </c>
      <c r="AA190" s="201">
        <f t="shared" ref="AA190:AA202" si="248">Y190</f>
        <v>12.5</v>
      </c>
      <c r="AB190" s="199">
        <f t="shared" ref="AB190:AB202" si="249">IF(AA190&gt;=9.995,3,0)</f>
        <v>3</v>
      </c>
      <c r="AC190" s="201">
        <f t="shared" ref="AC190:AC202" si="250">((M190*12)+(S190*4)+(W190*2)+(AA190*2))/20</f>
        <v>11.033333333333333</v>
      </c>
      <c r="AD190" s="196">
        <f t="shared" ref="AD190:AD202" si="251">IF(AC190&gt;=9.995,30,N190+T190+X190+AB190)</f>
        <v>30</v>
      </c>
      <c r="AE190" s="198" t="str">
        <f t="shared" ref="AE190:AE202" si="252">IF(AC190&gt;=9.995,"Admis(e)","Rattrapage")</f>
        <v>Admis(e)</v>
      </c>
      <c r="AF190" s="24">
        <f>'Saisie '!Z95</f>
        <v>8.5</v>
      </c>
      <c r="AG190" s="175">
        <f t="shared" ref="AG190:AG202" si="253">IF(AF190&gt;=9.995,6,0)</f>
        <v>0</v>
      </c>
      <c r="AH190" s="24">
        <f>'Saisie '!AC95</f>
        <v>12.5</v>
      </c>
      <c r="AI190" s="175">
        <f t="shared" ref="AI190:AI202" si="254">IF(AH190&gt;=9.995,6,0)</f>
        <v>6</v>
      </c>
      <c r="AJ190" s="24">
        <f>'Saisie '!AF95</f>
        <v>13.666666666666666</v>
      </c>
      <c r="AK190" s="175">
        <f t="shared" ref="AK190:AK202" si="255">IF(AJ190&gt;=9.995,6,0)</f>
        <v>6</v>
      </c>
      <c r="AL190" s="201">
        <f t="shared" ref="AL190:AL202" si="256">((AF190*4)+(AH190*4)+(AJ190*4))/12</f>
        <v>11.555555555555555</v>
      </c>
      <c r="AM190" s="177">
        <f t="shared" ref="AM190:AM202" si="257">IF(AL190&gt;=9.995,18,AG190+AI190+AK190)</f>
        <v>18</v>
      </c>
      <c r="AN190" s="24">
        <f>'Saisie '!AH95</f>
        <v>11.5</v>
      </c>
      <c r="AO190" s="191">
        <f t="shared" ref="AO190:AO202" si="258">IF(AN190&gt;=9.995,3,0)</f>
        <v>3</v>
      </c>
      <c r="AP190" s="24">
        <f>'Saisie '!AJ95</f>
        <v>15.5</v>
      </c>
      <c r="AQ190" s="191">
        <f t="shared" ref="AQ190:AQ202" si="259">IF(AP190&gt;=9.995,3,0)</f>
        <v>3</v>
      </c>
      <c r="AR190" s="201">
        <f t="shared" ref="AR190:AR202" si="260">((AN190*2)+(AP190*2))/4</f>
        <v>13.5</v>
      </c>
      <c r="AS190" s="177">
        <f t="shared" ref="AS190:AS202" si="261">IF(AR190&gt;=9.995,6,AO190+AQ190)</f>
        <v>6</v>
      </c>
      <c r="AT190" s="200">
        <f>'Saisie '!AL95</f>
        <v>12</v>
      </c>
      <c r="AU190" s="176">
        <f t="shared" ref="AU190:AU202" si="262">IF(AT190&gt;=9.995,3,0)</f>
        <v>3</v>
      </c>
      <c r="AV190" s="201">
        <f t="shared" ref="AV190:AV202" si="263">AT190</f>
        <v>12</v>
      </c>
      <c r="AW190" s="176">
        <f t="shared" ref="AW190:AW202" si="264">IF(AV190&gt;=9.995,3,0)</f>
        <v>3</v>
      </c>
      <c r="AX190" s="24">
        <f>'Saisie '!AN95</f>
        <v>10</v>
      </c>
      <c r="AY190" s="176">
        <f t="shared" ref="AY190:AY202" si="265">IF(AX190&gt;=9.995,3,0)</f>
        <v>3</v>
      </c>
      <c r="AZ190" s="201">
        <f t="shared" ref="AZ190:AZ202" si="266">AX190</f>
        <v>10</v>
      </c>
      <c r="BA190" s="193">
        <f t="shared" ref="BA190:BA202" si="267">IF(AZ190&gt;=9.995,3,0)</f>
        <v>3</v>
      </c>
      <c r="BB190" s="194">
        <f t="shared" ref="BB190:BB202" si="268">((AL190*12)+(AR190*4)+(AV190*2)+(AZ190*2))/20</f>
        <v>11.833333333333332</v>
      </c>
      <c r="BC190" s="196">
        <f t="shared" ref="BC190:BC202" si="269">IF(BB190&gt;=9.995,30,AM190+AS190+AW190+BA190)</f>
        <v>30</v>
      </c>
      <c r="BD190" s="178">
        <f t="shared" ref="BD190:BD202" si="270">(AC190+BB190)/2</f>
        <v>11.433333333333334</v>
      </c>
      <c r="BE190" s="198" t="str">
        <f t="shared" ref="BE190:BE202" si="271">IF(BB190&gt;=9.995,"Admis(e)","Rattrapage")</f>
        <v>Admis(e)</v>
      </c>
      <c r="BF190" s="192">
        <f t="shared" ref="BF190:BF202" si="272">AD190+BC190</f>
        <v>60</v>
      </c>
      <c r="BG190" s="198" t="str">
        <f t="shared" si="237"/>
        <v>Admis(e)</v>
      </c>
    </row>
    <row r="191" spans="1:59" ht="22.5" customHeight="1">
      <c r="A191" s="25">
        <v>3</v>
      </c>
      <c r="B191" s="323" t="s">
        <v>354</v>
      </c>
      <c r="C191" s="234" t="s">
        <v>355</v>
      </c>
      <c r="D191" s="234" t="s">
        <v>29</v>
      </c>
      <c r="E191" s="234" t="s">
        <v>912</v>
      </c>
      <c r="F191" s="234" t="s">
        <v>128</v>
      </c>
      <c r="G191" s="200">
        <f>'Saisie '!H96</f>
        <v>11.83</v>
      </c>
      <c r="H191" s="169"/>
      <c r="I191" s="200">
        <f>'Saisie '!K96</f>
        <v>11</v>
      </c>
      <c r="J191" s="169"/>
      <c r="K191" s="200">
        <f>'Saisie '!N96</f>
        <v>10.33</v>
      </c>
      <c r="L191" s="169">
        <f t="shared" si="238"/>
        <v>6</v>
      </c>
      <c r="M191" s="201">
        <f t="shared" si="239"/>
        <v>11.053333333333333</v>
      </c>
      <c r="N191" s="170">
        <f t="shared" si="240"/>
        <v>18</v>
      </c>
      <c r="O191" s="200">
        <f>'Saisie '!P96</f>
        <v>11.5</v>
      </c>
      <c r="P191" s="169"/>
      <c r="Q191" s="200">
        <f>'Saisie '!R96</f>
        <v>10</v>
      </c>
      <c r="R191" s="169">
        <f t="shared" si="241"/>
        <v>3</v>
      </c>
      <c r="S191" s="201">
        <f t="shared" si="242"/>
        <v>10.75</v>
      </c>
      <c r="T191" s="170">
        <f t="shared" si="243"/>
        <v>6</v>
      </c>
      <c r="U191" s="200">
        <f>'Saisie '!T96</f>
        <v>10</v>
      </c>
      <c r="V191" s="169">
        <f t="shared" si="244"/>
        <v>3</v>
      </c>
      <c r="W191" s="201">
        <f t="shared" si="245"/>
        <v>10</v>
      </c>
      <c r="X191" s="169">
        <f t="shared" si="246"/>
        <v>3</v>
      </c>
      <c r="Y191" s="200">
        <f>'Saisie '!V96</f>
        <v>6</v>
      </c>
      <c r="Z191" s="169">
        <f t="shared" si="247"/>
        <v>0</v>
      </c>
      <c r="AA191" s="201">
        <f t="shared" si="248"/>
        <v>6</v>
      </c>
      <c r="AB191" s="199">
        <f t="shared" si="249"/>
        <v>0</v>
      </c>
      <c r="AC191" s="201">
        <f t="shared" si="250"/>
        <v>10.382</v>
      </c>
      <c r="AD191" s="196">
        <f t="shared" si="251"/>
        <v>30</v>
      </c>
      <c r="AE191" s="198" t="str">
        <f t="shared" si="252"/>
        <v>Admis(e)</v>
      </c>
      <c r="AF191" s="24">
        <f>'Saisie '!Z96</f>
        <v>12</v>
      </c>
      <c r="AG191" s="175">
        <f t="shared" si="253"/>
        <v>6</v>
      </c>
      <c r="AH191" s="24">
        <f>'Saisie '!AC96</f>
        <v>14.67</v>
      </c>
      <c r="AI191" s="175">
        <f t="shared" si="254"/>
        <v>6</v>
      </c>
      <c r="AJ191" s="24">
        <f>'Saisie '!AF96</f>
        <v>10</v>
      </c>
      <c r="AK191" s="175">
        <f t="shared" si="255"/>
        <v>6</v>
      </c>
      <c r="AL191" s="201">
        <f t="shared" si="256"/>
        <v>12.223333333333334</v>
      </c>
      <c r="AM191" s="177">
        <f t="shared" si="257"/>
        <v>18</v>
      </c>
      <c r="AN191" s="24">
        <f>'Saisie '!AH96</f>
        <v>11</v>
      </c>
      <c r="AO191" s="191">
        <f t="shared" si="258"/>
        <v>3</v>
      </c>
      <c r="AP191" s="24">
        <f>'Saisie '!AJ96</f>
        <v>10</v>
      </c>
      <c r="AQ191" s="191">
        <f t="shared" si="259"/>
        <v>3</v>
      </c>
      <c r="AR191" s="201">
        <f t="shared" si="260"/>
        <v>10.5</v>
      </c>
      <c r="AS191" s="177">
        <f t="shared" si="261"/>
        <v>6</v>
      </c>
      <c r="AT191" s="200">
        <f>'Saisie '!AL96</f>
        <v>12</v>
      </c>
      <c r="AU191" s="176">
        <f t="shared" si="262"/>
        <v>3</v>
      </c>
      <c r="AV191" s="201">
        <f t="shared" si="263"/>
        <v>12</v>
      </c>
      <c r="AW191" s="176">
        <f t="shared" si="264"/>
        <v>3</v>
      </c>
      <c r="AX191" s="24">
        <f>'Saisie '!AN96</f>
        <v>15</v>
      </c>
      <c r="AY191" s="176">
        <f t="shared" si="265"/>
        <v>3</v>
      </c>
      <c r="AZ191" s="201">
        <f t="shared" si="266"/>
        <v>15</v>
      </c>
      <c r="BA191" s="193">
        <f t="shared" si="267"/>
        <v>3</v>
      </c>
      <c r="BB191" s="194">
        <f t="shared" si="268"/>
        <v>12.134</v>
      </c>
      <c r="BC191" s="196">
        <f t="shared" si="269"/>
        <v>30</v>
      </c>
      <c r="BD191" s="178">
        <f t="shared" si="270"/>
        <v>11.257999999999999</v>
      </c>
      <c r="BE191" s="198" t="str">
        <f t="shared" si="271"/>
        <v>Admis(e)</v>
      </c>
      <c r="BF191" s="192">
        <f t="shared" si="272"/>
        <v>60</v>
      </c>
      <c r="BG191" s="198" t="str">
        <f t="shared" si="237"/>
        <v>Admis(e)</v>
      </c>
    </row>
    <row r="192" spans="1:59" ht="22.5" customHeight="1">
      <c r="A192" s="25">
        <v>4</v>
      </c>
      <c r="B192" s="323" t="s">
        <v>660</v>
      </c>
      <c r="C192" s="234" t="s">
        <v>661</v>
      </c>
      <c r="D192" s="234" t="s">
        <v>662</v>
      </c>
      <c r="E192" s="234" t="s">
        <v>915</v>
      </c>
      <c r="F192" s="234" t="s">
        <v>916</v>
      </c>
      <c r="G192" s="200">
        <f>'Saisie '!H97</f>
        <v>12.166666666666666</v>
      </c>
      <c r="H192" s="169"/>
      <c r="I192" s="200">
        <f>'Saisie '!K97</f>
        <v>8.1666666666666661</v>
      </c>
      <c r="J192" s="169"/>
      <c r="K192" s="200">
        <f>'Saisie '!N97</f>
        <v>12</v>
      </c>
      <c r="L192" s="169">
        <f t="shared" si="238"/>
        <v>6</v>
      </c>
      <c r="M192" s="201">
        <f t="shared" si="239"/>
        <v>10.777777777777777</v>
      </c>
      <c r="N192" s="170">
        <f t="shared" si="240"/>
        <v>18</v>
      </c>
      <c r="O192" s="200">
        <f>'Saisie '!P97</f>
        <v>10</v>
      </c>
      <c r="P192" s="169"/>
      <c r="Q192" s="200">
        <f>'Saisie '!R97</f>
        <v>6</v>
      </c>
      <c r="R192" s="169">
        <f t="shared" si="241"/>
        <v>0</v>
      </c>
      <c r="S192" s="201">
        <f t="shared" si="242"/>
        <v>8</v>
      </c>
      <c r="T192" s="170">
        <f t="shared" si="243"/>
        <v>0</v>
      </c>
      <c r="U192" s="200">
        <f>'Saisie '!T97</f>
        <v>12</v>
      </c>
      <c r="V192" s="169">
        <f t="shared" si="244"/>
        <v>3</v>
      </c>
      <c r="W192" s="201">
        <f t="shared" si="245"/>
        <v>12</v>
      </c>
      <c r="X192" s="169">
        <f t="shared" si="246"/>
        <v>3</v>
      </c>
      <c r="Y192" s="200">
        <f>'Saisie '!V97</f>
        <v>11</v>
      </c>
      <c r="Z192" s="169">
        <f t="shared" si="247"/>
        <v>3</v>
      </c>
      <c r="AA192" s="201">
        <f t="shared" si="248"/>
        <v>11</v>
      </c>
      <c r="AB192" s="199">
        <f t="shared" si="249"/>
        <v>3</v>
      </c>
      <c r="AC192" s="201">
        <f t="shared" si="250"/>
        <v>10.366666666666665</v>
      </c>
      <c r="AD192" s="196">
        <f t="shared" si="251"/>
        <v>30</v>
      </c>
      <c r="AE192" s="198" t="str">
        <f t="shared" si="252"/>
        <v>Admis(e)</v>
      </c>
      <c r="AF192" s="24">
        <f>'Saisie '!Z97</f>
        <v>10.833333333333334</v>
      </c>
      <c r="AG192" s="175">
        <f t="shared" si="253"/>
        <v>6</v>
      </c>
      <c r="AH192" s="24">
        <f>'Saisie '!AC97</f>
        <v>10.333333333333334</v>
      </c>
      <c r="AI192" s="175">
        <f t="shared" si="254"/>
        <v>6</v>
      </c>
      <c r="AJ192" s="24">
        <f>'Saisie '!AF97</f>
        <v>12.833333333333334</v>
      </c>
      <c r="AK192" s="175">
        <f t="shared" si="255"/>
        <v>6</v>
      </c>
      <c r="AL192" s="201">
        <f t="shared" si="256"/>
        <v>11.333333333333334</v>
      </c>
      <c r="AM192" s="177">
        <f t="shared" si="257"/>
        <v>18</v>
      </c>
      <c r="AN192" s="24">
        <f>'Saisie '!AH97</f>
        <v>13</v>
      </c>
      <c r="AO192" s="191">
        <f t="shared" si="258"/>
        <v>3</v>
      </c>
      <c r="AP192" s="24">
        <f>'Saisie '!AJ97</f>
        <v>14</v>
      </c>
      <c r="AQ192" s="191">
        <f t="shared" si="259"/>
        <v>3</v>
      </c>
      <c r="AR192" s="201">
        <f t="shared" si="260"/>
        <v>13.5</v>
      </c>
      <c r="AS192" s="177">
        <f t="shared" si="261"/>
        <v>6</v>
      </c>
      <c r="AT192" s="200">
        <f>'Saisie '!AL97</f>
        <v>11.5</v>
      </c>
      <c r="AU192" s="176">
        <f t="shared" si="262"/>
        <v>3</v>
      </c>
      <c r="AV192" s="201">
        <f t="shared" si="263"/>
        <v>11.5</v>
      </c>
      <c r="AW192" s="176">
        <f t="shared" si="264"/>
        <v>3</v>
      </c>
      <c r="AX192" s="24">
        <f>'Saisie '!AN97</f>
        <v>10.5</v>
      </c>
      <c r="AY192" s="176">
        <f t="shared" si="265"/>
        <v>3</v>
      </c>
      <c r="AZ192" s="201">
        <f t="shared" si="266"/>
        <v>10.5</v>
      </c>
      <c r="BA192" s="193">
        <f t="shared" si="267"/>
        <v>3</v>
      </c>
      <c r="BB192" s="194">
        <f t="shared" si="268"/>
        <v>11.7</v>
      </c>
      <c r="BC192" s="196">
        <f t="shared" si="269"/>
        <v>30</v>
      </c>
      <c r="BD192" s="178">
        <f t="shared" si="270"/>
        <v>11.033333333333331</v>
      </c>
      <c r="BE192" s="198" t="str">
        <f t="shared" si="271"/>
        <v>Admis(e)</v>
      </c>
      <c r="BF192" s="192">
        <f t="shared" si="272"/>
        <v>60</v>
      </c>
      <c r="BG192" s="198" t="str">
        <f t="shared" si="237"/>
        <v>Admis(e)</v>
      </c>
    </row>
    <row r="193" spans="1:61" s="23" customFormat="1" ht="22.5" customHeight="1">
      <c r="A193" s="25">
        <v>5</v>
      </c>
      <c r="B193" s="323" t="s">
        <v>663</v>
      </c>
      <c r="C193" s="234" t="s">
        <v>664</v>
      </c>
      <c r="D193" s="234" t="s">
        <v>665</v>
      </c>
      <c r="E193" s="234" t="s">
        <v>917</v>
      </c>
      <c r="F193" s="234" t="s">
        <v>124</v>
      </c>
      <c r="G193" s="200">
        <f>'Saisie '!H98</f>
        <v>12.666666666666666</v>
      </c>
      <c r="H193" s="169"/>
      <c r="I193" s="200">
        <f>'Saisie '!K98</f>
        <v>8</v>
      </c>
      <c r="J193" s="169"/>
      <c r="K193" s="200">
        <f>'Saisie '!N98</f>
        <v>10.166666666666666</v>
      </c>
      <c r="L193" s="169">
        <f t="shared" si="238"/>
        <v>6</v>
      </c>
      <c r="M193" s="201">
        <f t="shared" si="239"/>
        <v>10.277777777777777</v>
      </c>
      <c r="N193" s="170">
        <f t="shared" si="240"/>
        <v>18</v>
      </c>
      <c r="O193" s="200">
        <f>'Saisie '!P98</f>
        <v>13</v>
      </c>
      <c r="P193" s="169"/>
      <c r="Q193" s="200">
        <f>'Saisie '!R98</f>
        <v>10</v>
      </c>
      <c r="R193" s="169">
        <f t="shared" si="241"/>
        <v>3</v>
      </c>
      <c r="S193" s="201">
        <f t="shared" si="242"/>
        <v>11.5</v>
      </c>
      <c r="T193" s="170">
        <f t="shared" si="243"/>
        <v>6</v>
      </c>
      <c r="U193" s="200">
        <f>'Saisie '!T98</f>
        <v>13</v>
      </c>
      <c r="V193" s="169">
        <f t="shared" si="244"/>
        <v>3</v>
      </c>
      <c r="W193" s="201">
        <f t="shared" si="245"/>
        <v>13</v>
      </c>
      <c r="X193" s="169">
        <f t="shared" si="246"/>
        <v>3</v>
      </c>
      <c r="Y193" s="200">
        <f>'Saisie '!V98</f>
        <v>6</v>
      </c>
      <c r="Z193" s="169">
        <f t="shared" si="247"/>
        <v>0</v>
      </c>
      <c r="AA193" s="201">
        <f t="shared" si="248"/>
        <v>6</v>
      </c>
      <c r="AB193" s="199">
        <f t="shared" si="249"/>
        <v>0</v>
      </c>
      <c r="AC193" s="201">
        <f t="shared" si="250"/>
        <v>10.366666666666665</v>
      </c>
      <c r="AD193" s="196">
        <f t="shared" si="251"/>
        <v>30</v>
      </c>
      <c r="AE193" s="198" t="str">
        <f t="shared" si="252"/>
        <v>Admis(e)</v>
      </c>
      <c r="AF193" s="24">
        <f>'Saisie '!Z98</f>
        <v>8.6666666666666661</v>
      </c>
      <c r="AG193" s="175">
        <f t="shared" si="253"/>
        <v>0</v>
      </c>
      <c r="AH193" s="24">
        <f>'Saisie '!AC98</f>
        <v>11</v>
      </c>
      <c r="AI193" s="175">
        <f t="shared" si="254"/>
        <v>6</v>
      </c>
      <c r="AJ193" s="24">
        <f>'Saisie '!AF98</f>
        <v>10.166666666666666</v>
      </c>
      <c r="AK193" s="175">
        <f t="shared" si="255"/>
        <v>6</v>
      </c>
      <c r="AL193" s="201">
        <f t="shared" si="256"/>
        <v>9.9444444444444429</v>
      </c>
      <c r="AM193" s="177">
        <f t="shared" si="257"/>
        <v>12</v>
      </c>
      <c r="AN193" s="24">
        <f>'Saisie '!AH98</f>
        <v>10.5</v>
      </c>
      <c r="AO193" s="191">
        <f t="shared" si="258"/>
        <v>3</v>
      </c>
      <c r="AP193" s="24">
        <f>'Saisie '!AJ98</f>
        <v>7.5</v>
      </c>
      <c r="AQ193" s="191">
        <f t="shared" si="259"/>
        <v>0</v>
      </c>
      <c r="AR193" s="201">
        <f t="shared" si="260"/>
        <v>9</v>
      </c>
      <c r="AS193" s="177">
        <f t="shared" si="261"/>
        <v>3</v>
      </c>
      <c r="AT193" s="200">
        <f>'Saisie '!AL98</f>
        <v>11.5</v>
      </c>
      <c r="AU193" s="176">
        <f t="shared" si="262"/>
        <v>3</v>
      </c>
      <c r="AV193" s="201">
        <f t="shared" si="263"/>
        <v>11.5</v>
      </c>
      <c r="AW193" s="176">
        <f t="shared" si="264"/>
        <v>3</v>
      </c>
      <c r="AX193" s="24">
        <f>'Saisie '!AN98</f>
        <v>12</v>
      </c>
      <c r="AY193" s="176">
        <f t="shared" si="265"/>
        <v>3</v>
      </c>
      <c r="AZ193" s="201">
        <f t="shared" si="266"/>
        <v>12</v>
      </c>
      <c r="BA193" s="193">
        <f t="shared" si="267"/>
        <v>3</v>
      </c>
      <c r="BB193" s="194">
        <f t="shared" si="268"/>
        <v>10.116666666666665</v>
      </c>
      <c r="BC193" s="196">
        <f t="shared" si="269"/>
        <v>30</v>
      </c>
      <c r="BD193" s="178">
        <f t="shared" si="270"/>
        <v>10.241666666666665</v>
      </c>
      <c r="BE193" s="198" t="str">
        <f t="shared" si="271"/>
        <v>Admis(e)</v>
      </c>
      <c r="BF193" s="192">
        <f t="shared" si="272"/>
        <v>60</v>
      </c>
      <c r="BG193" s="198" t="str">
        <f t="shared" si="237"/>
        <v>Admis(e)</v>
      </c>
    </row>
    <row r="194" spans="1:61" s="23" customFormat="1" ht="22.5" customHeight="1">
      <c r="A194" s="25">
        <v>6</v>
      </c>
      <c r="B194" s="323" t="s">
        <v>358</v>
      </c>
      <c r="C194" s="234" t="s">
        <v>359</v>
      </c>
      <c r="D194" s="234" t="s">
        <v>347</v>
      </c>
      <c r="E194" s="234" t="s">
        <v>918</v>
      </c>
      <c r="F194" s="234" t="s">
        <v>119</v>
      </c>
      <c r="G194" s="200">
        <f>'Saisie '!H99</f>
        <v>10</v>
      </c>
      <c r="H194" s="169"/>
      <c r="I194" s="200">
        <f>'Saisie '!K99</f>
        <v>10.833333333333334</v>
      </c>
      <c r="J194" s="169"/>
      <c r="K194" s="200">
        <f>'Saisie '!N99</f>
        <v>10.83</v>
      </c>
      <c r="L194" s="169">
        <f t="shared" si="238"/>
        <v>6</v>
      </c>
      <c r="M194" s="201">
        <f t="shared" si="239"/>
        <v>10.554444444444444</v>
      </c>
      <c r="N194" s="170">
        <f t="shared" si="240"/>
        <v>18</v>
      </c>
      <c r="O194" s="200">
        <f>'Saisie '!P99</f>
        <v>8</v>
      </c>
      <c r="P194" s="169"/>
      <c r="Q194" s="200">
        <f>'Saisie '!R99</f>
        <v>13.5</v>
      </c>
      <c r="R194" s="169">
        <f t="shared" si="241"/>
        <v>3</v>
      </c>
      <c r="S194" s="201">
        <f t="shared" si="242"/>
        <v>10.75</v>
      </c>
      <c r="T194" s="170">
        <f t="shared" si="243"/>
        <v>6</v>
      </c>
      <c r="U194" s="200">
        <f>'Saisie '!T99</f>
        <v>10.5</v>
      </c>
      <c r="V194" s="169">
        <f t="shared" si="244"/>
        <v>3</v>
      </c>
      <c r="W194" s="201">
        <f t="shared" si="245"/>
        <v>10.5</v>
      </c>
      <c r="X194" s="169">
        <f t="shared" si="246"/>
        <v>3</v>
      </c>
      <c r="Y194" s="200">
        <f>'Saisie '!V99</f>
        <v>8</v>
      </c>
      <c r="Z194" s="169">
        <f t="shared" si="247"/>
        <v>0</v>
      </c>
      <c r="AA194" s="201">
        <f t="shared" si="248"/>
        <v>8</v>
      </c>
      <c r="AB194" s="199">
        <f t="shared" si="249"/>
        <v>0</v>
      </c>
      <c r="AC194" s="201">
        <f t="shared" si="250"/>
        <v>10.332666666666666</v>
      </c>
      <c r="AD194" s="196">
        <f t="shared" si="251"/>
        <v>30</v>
      </c>
      <c r="AE194" s="198" t="str">
        <f t="shared" si="252"/>
        <v>Admis(e)</v>
      </c>
      <c r="AF194" s="24">
        <f>'Saisie '!Z99</f>
        <v>8</v>
      </c>
      <c r="AG194" s="175">
        <f t="shared" si="253"/>
        <v>0</v>
      </c>
      <c r="AH194" s="24">
        <f>'Saisie '!AC99</f>
        <v>11.67</v>
      </c>
      <c r="AI194" s="175">
        <f t="shared" si="254"/>
        <v>6</v>
      </c>
      <c r="AJ194" s="24">
        <f>'Saisie '!AF99</f>
        <v>11.17</v>
      </c>
      <c r="AK194" s="175">
        <f t="shared" si="255"/>
        <v>6</v>
      </c>
      <c r="AL194" s="201">
        <f t="shared" si="256"/>
        <v>10.280000000000001</v>
      </c>
      <c r="AM194" s="177">
        <f t="shared" si="257"/>
        <v>18</v>
      </c>
      <c r="AN194" s="24">
        <f>'Saisie '!AH99</f>
        <v>13</v>
      </c>
      <c r="AO194" s="191">
        <f t="shared" si="258"/>
        <v>3</v>
      </c>
      <c r="AP194" s="24">
        <f>'Saisie '!AJ99</f>
        <v>14</v>
      </c>
      <c r="AQ194" s="191">
        <f t="shared" si="259"/>
        <v>3</v>
      </c>
      <c r="AR194" s="201">
        <f t="shared" si="260"/>
        <v>13.5</v>
      </c>
      <c r="AS194" s="177">
        <f t="shared" si="261"/>
        <v>6</v>
      </c>
      <c r="AT194" s="200">
        <f>'Saisie '!AL99</f>
        <v>12</v>
      </c>
      <c r="AU194" s="176">
        <f t="shared" si="262"/>
        <v>3</v>
      </c>
      <c r="AV194" s="201">
        <f t="shared" si="263"/>
        <v>12</v>
      </c>
      <c r="AW194" s="176">
        <f t="shared" si="264"/>
        <v>3</v>
      </c>
      <c r="AX194" s="24">
        <f>'Saisie '!AN99</f>
        <v>15</v>
      </c>
      <c r="AY194" s="176">
        <f t="shared" si="265"/>
        <v>3</v>
      </c>
      <c r="AZ194" s="201">
        <f t="shared" si="266"/>
        <v>15</v>
      </c>
      <c r="BA194" s="193">
        <f t="shared" si="267"/>
        <v>3</v>
      </c>
      <c r="BB194" s="194">
        <f t="shared" si="268"/>
        <v>11.568000000000001</v>
      </c>
      <c r="BC194" s="196">
        <f t="shared" si="269"/>
        <v>30</v>
      </c>
      <c r="BD194" s="178">
        <f t="shared" si="270"/>
        <v>10.950333333333333</v>
      </c>
      <c r="BE194" s="198" t="str">
        <f t="shared" si="271"/>
        <v>Admis(e)</v>
      </c>
      <c r="BF194" s="192">
        <f t="shared" si="272"/>
        <v>60</v>
      </c>
      <c r="BG194" s="198" t="str">
        <f t="shared" si="237"/>
        <v>Admis(e)</v>
      </c>
    </row>
    <row r="195" spans="1:61" s="23" customFormat="1" ht="22.5" customHeight="1">
      <c r="A195" s="25">
        <v>7</v>
      </c>
      <c r="B195" s="323" t="s">
        <v>666</v>
      </c>
      <c r="C195" s="234" t="s">
        <v>667</v>
      </c>
      <c r="D195" s="234" t="s">
        <v>451</v>
      </c>
      <c r="E195" s="234" t="s">
        <v>919</v>
      </c>
      <c r="F195" s="234" t="s">
        <v>132</v>
      </c>
      <c r="G195" s="200">
        <f>'Saisie '!H100</f>
        <v>11.5</v>
      </c>
      <c r="H195" s="169"/>
      <c r="I195" s="200">
        <f>'Saisie '!K100</f>
        <v>8.6666666666666661</v>
      </c>
      <c r="J195" s="169"/>
      <c r="K195" s="200">
        <f>'Saisie '!N100</f>
        <v>15.333333333333334</v>
      </c>
      <c r="L195" s="169">
        <f t="shared" si="238"/>
        <v>6</v>
      </c>
      <c r="M195" s="201">
        <f t="shared" si="239"/>
        <v>11.833333333333334</v>
      </c>
      <c r="N195" s="170">
        <f t="shared" si="240"/>
        <v>18</v>
      </c>
      <c r="O195" s="200">
        <f>'Saisie '!P100</f>
        <v>12</v>
      </c>
      <c r="P195" s="169"/>
      <c r="Q195" s="200">
        <f>'Saisie '!R100</f>
        <v>10</v>
      </c>
      <c r="R195" s="169">
        <f t="shared" si="241"/>
        <v>3</v>
      </c>
      <c r="S195" s="201">
        <f t="shared" si="242"/>
        <v>11</v>
      </c>
      <c r="T195" s="170">
        <f t="shared" si="243"/>
        <v>6</v>
      </c>
      <c r="U195" s="200">
        <f>'Saisie '!T100</f>
        <v>12</v>
      </c>
      <c r="V195" s="169">
        <f t="shared" si="244"/>
        <v>3</v>
      </c>
      <c r="W195" s="201">
        <f t="shared" si="245"/>
        <v>12</v>
      </c>
      <c r="X195" s="169">
        <f t="shared" si="246"/>
        <v>3</v>
      </c>
      <c r="Y195" s="200">
        <f>'Saisie '!V100</f>
        <v>10</v>
      </c>
      <c r="Z195" s="169">
        <f t="shared" si="247"/>
        <v>3</v>
      </c>
      <c r="AA195" s="201">
        <f t="shared" si="248"/>
        <v>10</v>
      </c>
      <c r="AB195" s="199">
        <f t="shared" si="249"/>
        <v>3</v>
      </c>
      <c r="AC195" s="201">
        <f t="shared" si="250"/>
        <v>11.5</v>
      </c>
      <c r="AD195" s="196">
        <f t="shared" si="251"/>
        <v>30</v>
      </c>
      <c r="AE195" s="198" t="str">
        <f t="shared" si="252"/>
        <v>Admis(e)</v>
      </c>
      <c r="AF195" s="24">
        <f>'Saisie '!Z100</f>
        <v>8.6666666666666661</v>
      </c>
      <c r="AG195" s="175">
        <f t="shared" si="253"/>
        <v>0</v>
      </c>
      <c r="AH195" s="24">
        <f>'Saisie '!AC100</f>
        <v>8.6666666666666661</v>
      </c>
      <c r="AI195" s="175">
        <f t="shared" si="254"/>
        <v>0</v>
      </c>
      <c r="AJ195" s="24">
        <f>'Saisie '!AF100</f>
        <v>11.333333333333334</v>
      </c>
      <c r="AK195" s="175">
        <f t="shared" si="255"/>
        <v>6</v>
      </c>
      <c r="AL195" s="201">
        <f t="shared" si="256"/>
        <v>9.5555555555555554</v>
      </c>
      <c r="AM195" s="177">
        <f t="shared" si="257"/>
        <v>6</v>
      </c>
      <c r="AN195" s="24">
        <f>'Saisie '!AH100</f>
        <v>12</v>
      </c>
      <c r="AO195" s="191">
        <f t="shared" si="258"/>
        <v>3</v>
      </c>
      <c r="AP195" s="24">
        <f>'Saisie '!AJ100</f>
        <v>11</v>
      </c>
      <c r="AQ195" s="191">
        <f t="shared" si="259"/>
        <v>3</v>
      </c>
      <c r="AR195" s="201">
        <f t="shared" si="260"/>
        <v>11.5</v>
      </c>
      <c r="AS195" s="177">
        <f t="shared" si="261"/>
        <v>6</v>
      </c>
      <c r="AT195" s="200">
        <f>'Saisie '!AL100</f>
        <v>12.5</v>
      </c>
      <c r="AU195" s="176">
        <f t="shared" si="262"/>
        <v>3</v>
      </c>
      <c r="AV195" s="201">
        <f t="shared" si="263"/>
        <v>12.5</v>
      </c>
      <c r="AW195" s="176">
        <f t="shared" si="264"/>
        <v>3</v>
      </c>
      <c r="AX195" s="24">
        <f>'Saisie '!AN100</f>
        <v>13.5</v>
      </c>
      <c r="AY195" s="176">
        <f t="shared" si="265"/>
        <v>3</v>
      </c>
      <c r="AZ195" s="201">
        <f t="shared" si="266"/>
        <v>13.5</v>
      </c>
      <c r="BA195" s="193">
        <f t="shared" si="267"/>
        <v>3</v>
      </c>
      <c r="BB195" s="194">
        <f t="shared" si="268"/>
        <v>10.633333333333333</v>
      </c>
      <c r="BC195" s="196">
        <f t="shared" si="269"/>
        <v>30</v>
      </c>
      <c r="BD195" s="178">
        <f t="shared" si="270"/>
        <v>11.066666666666666</v>
      </c>
      <c r="BE195" s="198" t="str">
        <f t="shared" si="271"/>
        <v>Admis(e)</v>
      </c>
      <c r="BF195" s="192">
        <f t="shared" si="272"/>
        <v>60</v>
      </c>
      <c r="BG195" s="198" t="str">
        <f t="shared" si="237"/>
        <v>Admis(e)</v>
      </c>
    </row>
    <row r="196" spans="1:61" ht="22.5" customHeight="1">
      <c r="A196" s="25">
        <v>8</v>
      </c>
      <c r="B196" s="323" t="s">
        <v>363</v>
      </c>
      <c r="C196" s="234" t="s">
        <v>364</v>
      </c>
      <c r="D196" s="234" t="s">
        <v>57</v>
      </c>
      <c r="E196" s="234" t="s">
        <v>922</v>
      </c>
      <c r="F196" s="234" t="s">
        <v>119</v>
      </c>
      <c r="G196" s="200">
        <f>'Saisie '!H101</f>
        <v>6.833333333333333</v>
      </c>
      <c r="H196" s="169"/>
      <c r="I196" s="200">
        <f>'Saisie '!K101</f>
        <v>6</v>
      </c>
      <c r="J196" s="169"/>
      <c r="K196" s="200">
        <f>'Saisie '!N101</f>
        <v>10.17</v>
      </c>
      <c r="L196" s="169">
        <f t="shared" si="238"/>
        <v>6</v>
      </c>
      <c r="M196" s="201">
        <f t="shared" si="239"/>
        <v>7.6677777777777765</v>
      </c>
      <c r="N196" s="170">
        <f t="shared" si="240"/>
        <v>6</v>
      </c>
      <c r="O196" s="200">
        <f>'Saisie '!P101</f>
        <v>13</v>
      </c>
      <c r="P196" s="169"/>
      <c r="Q196" s="200">
        <f>'Saisie '!R101</f>
        <v>13</v>
      </c>
      <c r="R196" s="169">
        <f t="shared" si="241"/>
        <v>3</v>
      </c>
      <c r="S196" s="201">
        <f t="shared" si="242"/>
        <v>13</v>
      </c>
      <c r="T196" s="170">
        <f t="shared" si="243"/>
        <v>6</v>
      </c>
      <c r="U196" s="200">
        <f>'Saisie '!T101</f>
        <v>12</v>
      </c>
      <c r="V196" s="169">
        <f t="shared" si="244"/>
        <v>3</v>
      </c>
      <c r="W196" s="201">
        <f t="shared" si="245"/>
        <v>12</v>
      </c>
      <c r="X196" s="169">
        <f t="shared" si="246"/>
        <v>3</v>
      </c>
      <c r="Y196" s="200">
        <f>'Saisie '!V101</f>
        <v>11</v>
      </c>
      <c r="Z196" s="169">
        <f t="shared" si="247"/>
        <v>3</v>
      </c>
      <c r="AA196" s="201">
        <f t="shared" si="248"/>
        <v>11</v>
      </c>
      <c r="AB196" s="199">
        <f t="shared" si="249"/>
        <v>3</v>
      </c>
      <c r="AC196" s="201">
        <f t="shared" si="250"/>
        <v>9.5006666666666657</v>
      </c>
      <c r="AD196" s="196">
        <f t="shared" si="251"/>
        <v>18</v>
      </c>
      <c r="AE196" s="198" t="str">
        <f t="shared" si="252"/>
        <v>Rattrapage</v>
      </c>
      <c r="AF196" s="24">
        <f>'Saisie '!Z101</f>
        <v>7.666666666666667</v>
      </c>
      <c r="AG196" s="175">
        <f t="shared" si="253"/>
        <v>0</v>
      </c>
      <c r="AH196" s="24">
        <f>'Saisie '!AC101</f>
        <v>11.5</v>
      </c>
      <c r="AI196" s="175">
        <f t="shared" si="254"/>
        <v>6</v>
      </c>
      <c r="AJ196" s="24">
        <f>'Saisie '!AF101</f>
        <v>8</v>
      </c>
      <c r="AK196" s="175">
        <f t="shared" si="255"/>
        <v>0</v>
      </c>
      <c r="AL196" s="201">
        <f t="shared" si="256"/>
        <v>9.0555555555555554</v>
      </c>
      <c r="AM196" s="177">
        <f t="shared" si="257"/>
        <v>6</v>
      </c>
      <c r="AN196" s="24">
        <f>'Saisie '!AH101</f>
        <v>10</v>
      </c>
      <c r="AO196" s="191">
        <f t="shared" si="258"/>
        <v>3</v>
      </c>
      <c r="AP196" s="24">
        <f>'Saisie '!AJ101</f>
        <v>12.5</v>
      </c>
      <c r="AQ196" s="191">
        <f t="shared" si="259"/>
        <v>3</v>
      </c>
      <c r="AR196" s="201">
        <f t="shared" si="260"/>
        <v>11.25</v>
      </c>
      <c r="AS196" s="177">
        <f t="shared" si="261"/>
        <v>6</v>
      </c>
      <c r="AT196" s="200">
        <f>'Saisie '!AL101</f>
        <v>12.5</v>
      </c>
      <c r="AU196" s="176">
        <f t="shared" si="262"/>
        <v>3</v>
      </c>
      <c r="AV196" s="201">
        <f t="shared" si="263"/>
        <v>12.5</v>
      </c>
      <c r="AW196" s="176">
        <f t="shared" si="264"/>
        <v>3</v>
      </c>
      <c r="AX196" s="24">
        <f>'Saisie '!AN101</f>
        <v>16.5</v>
      </c>
      <c r="AY196" s="176">
        <f t="shared" si="265"/>
        <v>3</v>
      </c>
      <c r="AZ196" s="201">
        <f t="shared" si="266"/>
        <v>16.5</v>
      </c>
      <c r="BA196" s="193">
        <f t="shared" si="267"/>
        <v>3</v>
      </c>
      <c r="BB196" s="194">
        <f t="shared" si="268"/>
        <v>10.583333333333332</v>
      </c>
      <c r="BC196" s="196">
        <f t="shared" si="269"/>
        <v>30</v>
      </c>
      <c r="BD196" s="178">
        <f t="shared" si="270"/>
        <v>10.041999999999998</v>
      </c>
      <c r="BE196" s="198" t="str">
        <f t="shared" si="271"/>
        <v>Admis(e)</v>
      </c>
      <c r="BF196" s="192">
        <f t="shared" si="272"/>
        <v>48</v>
      </c>
      <c r="BG196" s="198" t="str">
        <f t="shared" si="237"/>
        <v>Ajourné( e)</v>
      </c>
    </row>
    <row r="197" spans="1:61" ht="22.5" customHeight="1">
      <c r="A197" s="25">
        <v>9</v>
      </c>
      <c r="B197" s="323" t="s">
        <v>365</v>
      </c>
      <c r="C197" s="234" t="s">
        <v>366</v>
      </c>
      <c r="D197" s="234" t="s">
        <v>71</v>
      </c>
      <c r="E197" s="234" t="s">
        <v>926</v>
      </c>
      <c r="F197" s="234" t="s">
        <v>119</v>
      </c>
      <c r="G197" s="200" t="e">
        <f>'Saisie '!H102</f>
        <v>#VALUE!</v>
      </c>
      <c r="H197" s="169"/>
      <c r="I197" s="200" t="e">
        <f>'Saisie '!K102</f>
        <v>#VALUE!</v>
      </c>
      <c r="J197" s="169"/>
      <c r="K197" s="200" t="e">
        <f>'Saisie '!N102</f>
        <v>#VALUE!</v>
      </c>
      <c r="L197" s="169" t="e">
        <f t="shared" si="238"/>
        <v>#VALUE!</v>
      </c>
      <c r="M197" s="201" t="e">
        <f t="shared" si="239"/>
        <v>#VALUE!</v>
      </c>
      <c r="N197" s="170" t="e">
        <f t="shared" si="240"/>
        <v>#VALUE!</v>
      </c>
      <c r="O197" s="200">
        <f>'Saisie '!P102</f>
        <v>13</v>
      </c>
      <c r="P197" s="169"/>
      <c r="Q197" s="200">
        <f>'Saisie '!R102</f>
        <v>10</v>
      </c>
      <c r="R197" s="169">
        <f t="shared" si="241"/>
        <v>3</v>
      </c>
      <c r="S197" s="201">
        <f t="shared" si="242"/>
        <v>11.5</v>
      </c>
      <c r="T197" s="170">
        <f t="shared" si="243"/>
        <v>6</v>
      </c>
      <c r="U197" s="200">
        <f>'Saisie '!T102</f>
        <v>10</v>
      </c>
      <c r="V197" s="169">
        <f t="shared" si="244"/>
        <v>3</v>
      </c>
      <c r="W197" s="201">
        <f t="shared" si="245"/>
        <v>10</v>
      </c>
      <c r="X197" s="169">
        <f t="shared" si="246"/>
        <v>3</v>
      </c>
      <c r="Y197" s="200" t="str">
        <f>'Saisie '!V102</f>
        <v>ABS</v>
      </c>
      <c r="Z197" s="169">
        <f t="shared" si="247"/>
        <v>3</v>
      </c>
      <c r="AA197" s="201" t="str">
        <f t="shared" si="248"/>
        <v>ABS</v>
      </c>
      <c r="AB197" s="199">
        <f t="shared" si="249"/>
        <v>3</v>
      </c>
      <c r="AC197" s="201" t="e">
        <f t="shared" si="250"/>
        <v>#VALUE!</v>
      </c>
      <c r="AD197" s="196" t="e">
        <f t="shared" si="251"/>
        <v>#VALUE!</v>
      </c>
      <c r="AE197" s="198" t="s">
        <v>966</v>
      </c>
      <c r="AF197" s="24">
        <f>'Saisie '!Z102</f>
        <v>13.5</v>
      </c>
      <c r="AG197" s="175">
        <f t="shared" si="253"/>
        <v>6</v>
      </c>
      <c r="AH197" s="24">
        <f>'Saisie '!AC102</f>
        <v>11.5</v>
      </c>
      <c r="AI197" s="175">
        <f t="shared" si="254"/>
        <v>6</v>
      </c>
      <c r="AJ197" s="24">
        <f>'Saisie '!AF102</f>
        <v>10</v>
      </c>
      <c r="AK197" s="175">
        <f t="shared" si="255"/>
        <v>6</v>
      </c>
      <c r="AL197" s="201">
        <f t="shared" si="256"/>
        <v>11.666666666666666</v>
      </c>
      <c r="AM197" s="177">
        <f t="shared" si="257"/>
        <v>18</v>
      </c>
      <c r="AN197" s="24">
        <f>'Saisie '!AH102</f>
        <v>14</v>
      </c>
      <c r="AO197" s="191">
        <f t="shared" si="258"/>
        <v>3</v>
      </c>
      <c r="AP197" s="24">
        <f>'Saisie '!AJ102</f>
        <v>10</v>
      </c>
      <c r="AQ197" s="191">
        <f t="shared" si="259"/>
        <v>3</v>
      </c>
      <c r="AR197" s="201">
        <f t="shared" si="260"/>
        <v>12</v>
      </c>
      <c r="AS197" s="177">
        <f t="shared" si="261"/>
        <v>6</v>
      </c>
      <c r="AT197" s="200">
        <f>'Saisie '!AL102</f>
        <v>11.5</v>
      </c>
      <c r="AU197" s="176">
        <f t="shared" si="262"/>
        <v>3</v>
      </c>
      <c r="AV197" s="201">
        <f t="shared" si="263"/>
        <v>11.5</v>
      </c>
      <c r="AW197" s="176">
        <f t="shared" si="264"/>
        <v>3</v>
      </c>
      <c r="AX197" s="24">
        <f>'Saisie '!AN102</f>
        <v>12</v>
      </c>
      <c r="AY197" s="176">
        <f t="shared" si="265"/>
        <v>3</v>
      </c>
      <c r="AZ197" s="201">
        <f t="shared" si="266"/>
        <v>12</v>
      </c>
      <c r="BA197" s="193">
        <f t="shared" si="267"/>
        <v>3</v>
      </c>
      <c r="BB197" s="194">
        <f t="shared" si="268"/>
        <v>11.75</v>
      </c>
      <c r="BC197" s="196">
        <f t="shared" si="269"/>
        <v>30</v>
      </c>
      <c r="BD197" s="178" t="e">
        <f t="shared" si="270"/>
        <v>#VALUE!</v>
      </c>
      <c r="BE197" s="198" t="str">
        <f t="shared" si="271"/>
        <v>Admis(e)</v>
      </c>
      <c r="BF197" s="192" t="e">
        <f t="shared" si="272"/>
        <v>#VALUE!</v>
      </c>
      <c r="BG197" s="198" t="s">
        <v>981</v>
      </c>
    </row>
    <row r="198" spans="1:61" s="23" customFormat="1" ht="22.5" customHeight="1">
      <c r="A198" s="25">
        <v>10</v>
      </c>
      <c r="B198" s="323" t="s">
        <v>677</v>
      </c>
      <c r="C198" s="234" t="s">
        <v>678</v>
      </c>
      <c r="D198" s="234" t="s">
        <v>679</v>
      </c>
      <c r="E198" s="234" t="s">
        <v>928</v>
      </c>
      <c r="F198" s="234" t="s">
        <v>119</v>
      </c>
      <c r="G198" s="200">
        <f>'Saisie '!H103</f>
        <v>13.333333333333334</v>
      </c>
      <c r="H198" s="169"/>
      <c r="I198" s="200">
        <f>'Saisie '!K103</f>
        <v>5.166666666666667</v>
      </c>
      <c r="J198" s="169"/>
      <c r="K198" s="200">
        <f>'Saisie '!N103</f>
        <v>5</v>
      </c>
      <c r="L198" s="169">
        <f t="shared" si="238"/>
        <v>0</v>
      </c>
      <c r="M198" s="201">
        <f t="shared" si="239"/>
        <v>7.833333333333333</v>
      </c>
      <c r="N198" s="170">
        <f t="shared" si="240"/>
        <v>0</v>
      </c>
      <c r="O198" s="200">
        <f>'Saisie '!P103</f>
        <v>5</v>
      </c>
      <c r="P198" s="169"/>
      <c r="Q198" s="200">
        <f>'Saisie '!R103</f>
        <v>5.5</v>
      </c>
      <c r="R198" s="169">
        <f t="shared" si="241"/>
        <v>0</v>
      </c>
      <c r="S198" s="201">
        <f t="shared" si="242"/>
        <v>5.25</v>
      </c>
      <c r="T198" s="170">
        <f t="shared" si="243"/>
        <v>0</v>
      </c>
      <c r="U198" s="200">
        <f>'Saisie '!T103</f>
        <v>11.5</v>
      </c>
      <c r="V198" s="169">
        <f t="shared" si="244"/>
        <v>3</v>
      </c>
      <c r="W198" s="201">
        <f t="shared" si="245"/>
        <v>11.5</v>
      </c>
      <c r="X198" s="169">
        <f t="shared" si="246"/>
        <v>3</v>
      </c>
      <c r="Y198" s="200">
        <f>'Saisie '!V103</f>
        <v>6.5</v>
      </c>
      <c r="Z198" s="169">
        <f t="shared" si="247"/>
        <v>0</v>
      </c>
      <c r="AA198" s="201">
        <f t="shared" si="248"/>
        <v>6.5</v>
      </c>
      <c r="AB198" s="199">
        <f t="shared" si="249"/>
        <v>0</v>
      </c>
      <c r="AC198" s="201">
        <f t="shared" si="250"/>
        <v>7.55</v>
      </c>
      <c r="AD198" s="196">
        <f t="shared" si="251"/>
        <v>3</v>
      </c>
      <c r="AE198" s="198" t="str">
        <f t="shared" si="252"/>
        <v>Rattrapage</v>
      </c>
      <c r="AF198" s="24">
        <f>'Saisie '!Z103</f>
        <v>9</v>
      </c>
      <c r="AG198" s="175">
        <f t="shared" si="253"/>
        <v>0</v>
      </c>
      <c r="AH198" s="24">
        <f>'Saisie '!AC103</f>
        <v>6.166666666666667</v>
      </c>
      <c r="AI198" s="175">
        <f t="shared" si="254"/>
        <v>0</v>
      </c>
      <c r="AJ198" s="24">
        <f>'Saisie '!AF103</f>
        <v>9.6666666666666661</v>
      </c>
      <c r="AK198" s="175">
        <f t="shared" si="255"/>
        <v>0</v>
      </c>
      <c r="AL198" s="201">
        <f t="shared" si="256"/>
        <v>8.2777777777777786</v>
      </c>
      <c r="AM198" s="177">
        <f t="shared" si="257"/>
        <v>0</v>
      </c>
      <c r="AN198" s="24">
        <f>'Saisie '!AH103</f>
        <v>6.5</v>
      </c>
      <c r="AO198" s="191">
        <f t="shared" si="258"/>
        <v>0</v>
      </c>
      <c r="AP198" s="24">
        <f>'Saisie '!AJ103</f>
        <v>7</v>
      </c>
      <c r="AQ198" s="191">
        <f t="shared" si="259"/>
        <v>0</v>
      </c>
      <c r="AR198" s="201">
        <f t="shared" si="260"/>
        <v>6.75</v>
      </c>
      <c r="AS198" s="177">
        <f t="shared" si="261"/>
        <v>0</v>
      </c>
      <c r="AT198" s="200">
        <f>'Saisie '!AL103</f>
        <v>12</v>
      </c>
      <c r="AU198" s="176">
        <f t="shared" si="262"/>
        <v>3</v>
      </c>
      <c r="AV198" s="201">
        <f t="shared" si="263"/>
        <v>12</v>
      </c>
      <c r="AW198" s="176">
        <f t="shared" si="264"/>
        <v>3</v>
      </c>
      <c r="AX198" s="24">
        <f>'Saisie '!AN103</f>
        <v>13.5</v>
      </c>
      <c r="AY198" s="176">
        <f t="shared" si="265"/>
        <v>3</v>
      </c>
      <c r="AZ198" s="201">
        <f t="shared" si="266"/>
        <v>13.5</v>
      </c>
      <c r="BA198" s="193">
        <f t="shared" si="267"/>
        <v>3</v>
      </c>
      <c r="BB198" s="194">
        <f t="shared" si="268"/>
        <v>8.8666666666666671</v>
      </c>
      <c r="BC198" s="196">
        <f t="shared" si="269"/>
        <v>6</v>
      </c>
      <c r="BD198" s="178">
        <f t="shared" si="270"/>
        <v>8.2083333333333339</v>
      </c>
      <c r="BE198" s="198" t="str">
        <f t="shared" si="271"/>
        <v>Rattrapage</v>
      </c>
      <c r="BF198" s="192">
        <f t="shared" si="272"/>
        <v>9</v>
      </c>
      <c r="BG198" s="198" t="str">
        <f t="shared" si="237"/>
        <v>Ajourné( e)</v>
      </c>
    </row>
    <row r="199" spans="1:61" s="23" customFormat="1" ht="22.5" customHeight="1">
      <c r="A199" s="25">
        <v>11</v>
      </c>
      <c r="B199" s="323" t="s">
        <v>680</v>
      </c>
      <c r="C199" s="234" t="s">
        <v>681</v>
      </c>
      <c r="D199" s="234" t="s">
        <v>58</v>
      </c>
      <c r="E199" s="234" t="s">
        <v>929</v>
      </c>
      <c r="F199" s="234" t="s">
        <v>124</v>
      </c>
      <c r="G199" s="200">
        <f>'Saisie '!H104</f>
        <v>12.833333333333334</v>
      </c>
      <c r="H199" s="169"/>
      <c r="I199" s="200">
        <f>'Saisie '!K104</f>
        <v>8</v>
      </c>
      <c r="J199" s="169"/>
      <c r="K199" s="200">
        <f>'Saisie '!N104</f>
        <v>10.166666666666666</v>
      </c>
      <c r="L199" s="169">
        <f t="shared" si="238"/>
        <v>6</v>
      </c>
      <c r="M199" s="201">
        <f t="shared" si="239"/>
        <v>10.333333333333334</v>
      </c>
      <c r="N199" s="170">
        <f t="shared" si="240"/>
        <v>18</v>
      </c>
      <c r="O199" s="200">
        <f>'Saisie '!P104</f>
        <v>11</v>
      </c>
      <c r="P199" s="169"/>
      <c r="Q199" s="200">
        <f>'Saisie '!R104</f>
        <v>4.5</v>
      </c>
      <c r="R199" s="169">
        <f t="shared" si="241"/>
        <v>0</v>
      </c>
      <c r="S199" s="201">
        <f t="shared" si="242"/>
        <v>7.75</v>
      </c>
      <c r="T199" s="170">
        <f t="shared" si="243"/>
        <v>0</v>
      </c>
      <c r="U199" s="200">
        <f>'Saisie '!T104</f>
        <v>11</v>
      </c>
      <c r="V199" s="169">
        <f t="shared" si="244"/>
        <v>3</v>
      </c>
      <c r="W199" s="201">
        <f t="shared" si="245"/>
        <v>11</v>
      </c>
      <c r="X199" s="169">
        <f t="shared" si="246"/>
        <v>3</v>
      </c>
      <c r="Y199" s="200">
        <f>'Saisie '!V104</f>
        <v>13.5</v>
      </c>
      <c r="Z199" s="169">
        <f t="shared" si="247"/>
        <v>3</v>
      </c>
      <c r="AA199" s="201">
        <f t="shared" si="248"/>
        <v>13.5</v>
      </c>
      <c r="AB199" s="199">
        <f t="shared" si="249"/>
        <v>3</v>
      </c>
      <c r="AC199" s="201">
        <f t="shared" si="250"/>
        <v>10.199999999999999</v>
      </c>
      <c r="AD199" s="196">
        <f t="shared" si="251"/>
        <v>30</v>
      </c>
      <c r="AE199" s="198" t="str">
        <f t="shared" si="252"/>
        <v>Admis(e)</v>
      </c>
      <c r="AF199" s="24">
        <f>'Saisie '!Z104</f>
        <v>7.666666666666667</v>
      </c>
      <c r="AG199" s="175">
        <f t="shared" si="253"/>
        <v>0</v>
      </c>
      <c r="AH199" s="24">
        <f>'Saisie '!AC104</f>
        <v>13.166666666666666</v>
      </c>
      <c r="AI199" s="175">
        <f t="shared" si="254"/>
        <v>6</v>
      </c>
      <c r="AJ199" s="24">
        <f>'Saisie '!AF104</f>
        <v>12.833333333333334</v>
      </c>
      <c r="AK199" s="175">
        <f t="shared" si="255"/>
        <v>6</v>
      </c>
      <c r="AL199" s="201">
        <f t="shared" si="256"/>
        <v>11.222222222222221</v>
      </c>
      <c r="AM199" s="177">
        <f t="shared" si="257"/>
        <v>18</v>
      </c>
      <c r="AN199" s="24">
        <f>'Saisie '!AH104</f>
        <v>18</v>
      </c>
      <c r="AO199" s="191">
        <f t="shared" si="258"/>
        <v>3</v>
      </c>
      <c r="AP199" s="24">
        <f>'Saisie '!AJ104</f>
        <v>12</v>
      </c>
      <c r="AQ199" s="191">
        <f t="shared" si="259"/>
        <v>3</v>
      </c>
      <c r="AR199" s="201">
        <f t="shared" si="260"/>
        <v>15</v>
      </c>
      <c r="AS199" s="177">
        <f t="shared" si="261"/>
        <v>6</v>
      </c>
      <c r="AT199" s="200">
        <f>'Saisie '!AL104</f>
        <v>11.5</v>
      </c>
      <c r="AU199" s="176">
        <f t="shared" si="262"/>
        <v>3</v>
      </c>
      <c r="AV199" s="201">
        <f t="shared" si="263"/>
        <v>11.5</v>
      </c>
      <c r="AW199" s="176">
        <f t="shared" si="264"/>
        <v>3</v>
      </c>
      <c r="AX199" s="24">
        <f>'Saisie '!AN104</f>
        <v>10</v>
      </c>
      <c r="AY199" s="176">
        <f t="shared" si="265"/>
        <v>3</v>
      </c>
      <c r="AZ199" s="201">
        <f t="shared" si="266"/>
        <v>10</v>
      </c>
      <c r="BA199" s="193">
        <f t="shared" si="267"/>
        <v>3</v>
      </c>
      <c r="BB199" s="194">
        <f t="shared" si="268"/>
        <v>11.883333333333333</v>
      </c>
      <c r="BC199" s="196">
        <f t="shared" si="269"/>
        <v>30</v>
      </c>
      <c r="BD199" s="178">
        <f t="shared" si="270"/>
        <v>11.041666666666666</v>
      </c>
      <c r="BE199" s="198" t="str">
        <f t="shared" si="271"/>
        <v>Admis(e)</v>
      </c>
      <c r="BF199" s="192">
        <f t="shared" si="272"/>
        <v>60</v>
      </c>
      <c r="BG199" s="198" t="str">
        <f t="shared" si="237"/>
        <v>Admis(e)</v>
      </c>
    </row>
    <row r="200" spans="1:61" s="23" customFormat="1" ht="22.5" customHeight="1">
      <c r="A200" s="25">
        <v>12</v>
      </c>
      <c r="B200" s="323" t="s">
        <v>682</v>
      </c>
      <c r="C200" s="234" t="s">
        <v>683</v>
      </c>
      <c r="D200" s="234" t="s">
        <v>33</v>
      </c>
      <c r="E200" s="234" t="s">
        <v>930</v>
      </c>
      <c r="F200" s="234" t="s">
        <v>120</v>
      </c>
      <c r="G200" s="200">
        <f>'Saisie '!H105</f>
        <v>14</v>
      </c>
      <c r="H200" s="169"/>
      <c r="I200" s="200">
        <f>'Saisie '!K105</f>
        <v>6.333333333333333</v>
      </c>
      <c r="J200" s="169"/>
      <c r="K200" s="200">
        <f>'Saisie '!N105</f>
        <v>9.1666666666666661</v>
      </c>
      <c r="L200" s="169">
        <f t="shared" si="238"/>
        <v>0</v>
      </c>
      <c r="M200" s="201">
        <f t="shared" si="239"/>
        <v>9.8333333333333339</v>
      </c>
      <c r="N200" s="170">
        <f t="shared" si="240"/>
        <v>0</v>
      </c>
      <c r="O200" s="200">
        <f>'Saisie '!P105</f>
        <v>13</v>
      </c>
      <c r="P200" s="169"/>
      <c r="Q200" s="200">
        <f>'Saisie '!R105</f>
        <v>10</v>
      </c>
      <c r="R200" s="169">
        <f t="shared" si="241"/>
        <v>3</v>
      </c>
      <c r="S200" s="201">
        <f t="shared" si="242"/>
        <v>11.5</v>
      </c>
      <c r="T200" s="170">
        <f t="shared" si="243"/>
        <v>6</v>
      </c>
      <c r="U200" s="200">
        <f>'Saisie '!T105</f>
        <v>13.5</v>
      </c>
      <c r="V200" s="169">
        <f t="shared" si="244"/>
        <v>3</v>
      </c>
      <c r="W200" s="201">
        <f t="shared" si="245"/>
        <v>13.5</v>
      </c>
      <c r="X200" s="169">
        <f t="shared" si="246"/>
        <v>3</v>
      </c>
      <c r="Y200" s="200">
        <f>'Saisie '!V105</f>
        <v>10.5</v>
      </c>
      <c r="Z200" s="169">
        <f t="shared" si="247"/>
        <v>3</v>
      </c>
      <c r="AA200" s="201">
        <f t="shared" si="248"/>
        <v>10.5</v>
      </c>
      <c r="AB200" s="199">
        <f t="shared" si="249"/>
        <v>3</v>
      </c>
      <c r="AC200" s="201">
        <f t="shared" si="250"/>
        <v>10.6</v>
      </c>
      <c r="AD200" s="196">
        <f t="shared" si="251"/>
        <v>30</v>
      </c>
      <c r="AE200" s="198" t="str">
        <f t="shared" si="252"/>
        <v>Admis(e)</v>
      </c>
      <c r="AF200" s="24">
        <f>'Saisie '!Z105</f>
        <v>10.5</v>
      </c>
      <c r="AG200" s="175">
        <f t="shared" si="253"/>
        <v>6</v>
      </c>
      <c r="AH200" s="24">
        <f>'Saisie '!AC105</f>
        <v>11.833333333333334</v>
      </c>
      <c r="AI200" s="175">
        <f t="shared" si="254"/>
        <v>6</v>
      </c>
      <c r="AJ200" s="24">
        <f>'Saisie '!AF105</f>
        <v>10</v>
      </c>
      <c r="AK200" s="175">
        <f t="shared" si="255"/>
        <v>6</v>
      </c>
      <c r="AL200" s="201">
        <f t="shared" si="256"/>
        <v>10.777777777777779</v>
      </c>
      <c r="AM200" s="177">
        <f t="shared" si="257"/>
        <v>18</v>
      </c>
      <c r="AN200" s="24">
        <f>'Saisie '!AH105</f>
        <v>10.5</v>
      </c>
      <c r="AO200" s="191">
        <f t="shared" si="258"/>
        <v>3</v>
      </c>
      <c r="AP200" s="24">
        <f>'Saisie '!AJ105</f>
        <v>12.5</v>
      </c>
      <c r="AQ200" s="191">
        <f t="shared" si="259"/>
        <v>3</v>
      </c>
      <c r="AR200" s="201">
        <f t="shared" si="260"/>
        <v>11.5</v>
      </c>
      <c r="AS200" s="177">
        <f t="shared" si="261"/>
        <v>6</v>
      </c>
      <c r="AT200" s="200">
        <f>'Saisie '!AL105</f>
        <v>12</v>
      </c>
      <c r="AU200" s="176">
        <f t="shared" si="262"/>
        <v>3</v>
      </c>
      <c r="AV200" s="201">
        <f t="shared" si="263"/>
        <v>12</v>
      </c>
      <c r="AW200" s="176">
        <f t="shared" si="264"/>
        <v>3</v>
      </c>
      <c r="AX200" s="24">
        <f>'Saisie '!AN105</f>
        <v>11.5</v>
      </c>
      <c r="AY200" s="176">
        <f t="shared" si="265"/>
        <v>3</v>
      </c>
      <c r="AZ200" s="201">
        <f t="shared" si="266"/>
        <v>11.5</v>
      </c>
      <c r="BA200" s="193">
        <f t="shared" si="267"/>
        <v>3</v>
      </c>
      <c r="BB200" s="194">
        <f t="shared" si="268"/>
        <v>11.116666666666667</v>
      </c>
      <c r="BC200" s="196">
        <f t="shared" si="269"/>
        <v>30</v>
      </c>
      <c r="BD200" s="178">
        <f t="shared" si="270"/>
        <v>10.858333333333334</v>
      </c>
      <c r="BE200" s="198" t="str">
        <f t="shared" si="271"/>
        <v>Admis(e)</v>
      </c>
      <c r="BF200" s="192">
        <f t="shared" si="272"/>
        <v>60</v>
      </c>
      <c r="BG200" s="198" t="str">
        <f t="shared" si="237"/>
        <v>Admis(e)</v>
      </c>
    </row>
    <row r="201" spans="1:61" s="23" customFormat="1" ht="22.5" customHeight="1">
      <c r="A201" s="25">
        <v>13</v>
      </c>
      <c r="B201" s="323" t="s">
        <v>367</v>
      </c>
      <c r="C201" s="234" t="s">
        <v>368</v>
      </c>
      <c r="D201" s="234" t="s">
        <v>19</v>
      </c>
      <c r="E201" s="234" t="s">
        <v>932</v>
      </c>
      <c r="F201" s="234" t="s">
        <v>743</v>
      </c>
      <c r="G201" s="200">
        <f>'Saisie '!H106</f>
        <v>11.33</v>
      </c>
      <c r="H201" s="169"/>
      <c r="I201" s="200">
        <f>'Saisie '!K106</f>
        <v>7.666666666666667</v>
      </c>
      <c r="J201" s="169"/>
      <c r="K201" s="200">
        <f>'Saisie '!N106</f>
        <v>10.33</v>
      </c>
      <c r="L201" s="169">
        <f t="shared" si="238"/>
        <v>6</v>
      </c>
      <c r="M201" s="201">
        <f t="shared" si="239"/>
        <v>9.775555555555556</v>
      </c>
      <c r="N201" s="170">
        <f t="shared" si="240"/>
        <v>6</v>
      </c>
      <c r="O201" s="200">
        <f>'Saisie '!P106</f>
        <v>11</v>
      </c>
      <c r="P201" s="169"/>
      <c r="Q201" s="200">
        <f>'Saisie '!R106</f>
        <v>11.5</v>
      </c>
      <c r="R201" s="169">
        <f t="shared" si="241"/>
        <v>3</v>
      </c>
      <c r="S201" s="201">
        <f t="shared" si="242"/>
        <v>11.25</v>
      </c>
      <c r="T201" s="170">
        <f t="shared" si="243"/>
        <v>6</v>
      </c>
      <c r="U201" s="200">
        <f>'Saisie '!T106</f>
        <v>10</v>
      </c>
      <c r="V201" s="169">
        <f t="shared" si="244"/>
        <v>3</v>
      </c>
      <c r="W201" s="201">
        <f t="shared" si="245"/>
        <v>10</v>
      </c>
      <c r="X201" s="169">
        <f t="shared" si="246"/>
        <v>3</v>
      </c>
      <c r="Y201" s="200">
        <f>'Saisie '!V106</f>
        <v>2</v>
      </c>
      <c r="Z201" s="169">
        <f t="shared" si="247"/>
        <v>0</v>
      </c>
      <c r="AA201" s="201">
        <f t="shared" si="248"/>
        <v>2</v>
      </c>
      <c r="AB201" s="199">
        <f t="shared" si="249"/>
        <v>0</v>
      </c>
      <c r="AC201" s="201">
        <f t="shared" si="250"/>
        <v>9.3153333333333332</v>
      </c>
      <c r="AD201" s="196">
        <f t="shared" si="251"/>
        <v>15</v>
      </c>
      <c r="AE201" s="198" t="str">
        <f t="shared" si="252"/>
        <v>Rattrapage</v>
      </c>
      <c r="AF201" s="24">
        <f>'Saisie '!Z106</f>
        <v>13.67</v>
      </c>
      <c r="AG201" s="175">
        <f t="shared" si="253"/>
        <v>6</v>
      </c>
      <c r="AH201" s="24">
        <f>'Saisie '!AC106</f>
        <v>10.5</v>
      </c>
      <c r="AI201" s="175">
        <f t="shared" si="254"/>
        <v>6</v>
      </c>
      <c r="AJ201" s="24">
        <f>'Saisie '!AF106</f>
        <v>6.169999999999999</v>
      </c>
      <c r="AK201" s="175">
        <f t="shared" si="255"/>
        <v>0</v>
      </c>
      <c r="AL201" s="201">
        <f t="shared" si="256"/>
        <v>10.113333333333333</v>
      </c>
      <c r="AM201" s="177">
        <f t="shared" si="257"/>
        <v>18</v>
      </c>
      <c r="AN201" s="24">
        <f>'Saisie '!AH106</f>
        <v>13</v>
      </c>
      <c r="AO201" s="191">
        <f t="shared" si="258"/>
        <v>3</v>
      </c>
      <c r="AP201" s="24">
        <f>'Saisie '!AJ106</f>
        <v>11</v>
      </c>
      <c r="AQ201" s="191">
        <f t="shared" si="259"/>
        <v>3</v>
      </c>
      <c r="AR201" s="201">
        <f t="shared" si="260"/>
        <v>12</v>
      </c>
      <c r="AS201" s="177">
        <f t="shared" si="261"/>
        <v>6</v>
      </c>
      <c r="AT201" s="200">
        <f>'Saisie '!AL106</f>
        <v>11.5</v>
      </c>
      <c r="AU201" s="176">
        <f t="shared" si="262"/>
        <v>3</v>
      </c>
      <c r="AV201" s="201">
        <f t="shared" si="263"/>
        <v>11.5</v>
      </c>
      <c r="AW201" s="176">
        <f t="shared" si="264"/>
        <v>3</v>
      </c>
      <c r="AX201" s="24">
        <f>'Saisie '!AN106</f>
        <v>11.5</v>
      </c>
      <c r="AY201" s="176">
        <f t="shared" si="265"/>
        <v>3</v>
      </c>
      <c r="AZ201" s="201">
        <f t="shared" si="266"/>
        <v>11.5</v>
      </c>
      <c r="BA201" s="193">
        <f t="shared" si="267"/>
        <v>3</v>
      </c>
      <c r="BB201" s="194">
        <f t="shared" si="268"/>
        <v>10.768000000000001</v>
      </c>
      <c r="BC201" s="196">
        <f t="shared" si="269"/>
        <v>30</v>
      </c>
      <c r="BD201" s="178">
        <f t="shared" si="270"/>
        <v>10.041666666666668</v>
      </c>
      <c r="BE201" s="198" t="str">
        <f t="shared" si="271"/>
        <v>Admis(e)</v>
      </c>
      <c r="BF201" s="192">
        <f t="shared" si="272"/>
        <v>45</v>
      </c>
      <c r="BG201" s="198" t="str">
        <f t="shared" si="237"/>
        <v>Ajourné( e)</v>
      </c>
    </row>
    <row r="202" spans="1:61" s="23" customFormat="1" ht="22.5" customHeight="1">
      <c r="A202" s="25">
        <v>14</v>
      </c>
      <c r="B202" s="323" t="s">
        <v>686</v>
      </c>
      <c r="C202" s="234" t="s">
        <v>687</v>
      </c>
      <c r="D202" s="234" t="s">
        <v>688</v>
      </c>
      <c r="E202" s="234" t="s">
        <v>933</v>
      </c>
      <c r="F202" s="234" t="s">
        <v>119</v>
      </c>
      <c r="G202" s="200">
        <f>'Saisie '!H107</f>
        <v>6.333333333333333</v>
      </c>
      <c r="H202" s="169"/>
      <c r="I202" s="200">
        <f>'Saisie '!K107</f>
        <v>5.333333333333333</v>
      </c>
      <c r="J202" s="169"/>
      <c r="K202" s="200">
        <f>'Saisie '!N107</f>
        <v>5.666666666666667</v>
      </c>
      <c r="L202" s="169">
        <f t="shared" si="238"/>
        <v>0</v>
      </c>
      <c r="M202" s="201">
        <f t="shared" si="239"/>
        <v>5.7777777777777777</v>
      </c>
      <c r="N202" s="170">
        <f t="shared" si="240"/>
        <v>0</v>
      </c>
      <c r="O202" s="200">
        <f>'Saisie '!P107</f>
        <v>6</v>
      </c>
      <c r="P202" s="169"/>
      <c r="Q202" s="200">
        <f>'Saisie '!R107</f>
        <v>6.5</v>
      </c>
      <c r="R202" s="169">
        <f t="shared" si="241"/>
        <v>0</v>
      </c>
      <c r="S202" s="201">
        <f t="shared" si="242"/>
        <v>6.25</v>
      </c>
      <c r="T202" s="170">
        <f t="shared" si="243"/>
        <v>0</v>
      </c>
      <c r="U202" s="200">
        <f>'Saisie '!T107</f>
        <v>11.5</v>
      </c>
      <c r="V202" s="169">
        <f t="shared" si="244"/>
        <v>3</v>
      </c>
      <c r="W202" s="201">
        <f t="shared" si="245"/>
        <v>11.5</v>
      </c>
      <c r="X202" s="169">
        <f t="shared" si="246"/>
        <v>3</v>
      </c>
      <c r="Y202" s="200">
        <f>'Saisie '!V107</f>
        <v>11</v>
      </c>
      <c r="Z202" s="169">
        <f t="shared" si="247"/>
        <v>3</v>
      </c>
      <c r="AA202" s="201">
        <f t="shared" si="248"/>
        <v>11</v>
      </c>
      <c r="AB202" s="199">
        <f t="shared" si="249"/>
        <v>3</v>
      </c>
      <c r="AC202" s="201">
        <f t="shared" si="250"/>
        <v>6.9666666666666659</v>
      </c>
      <c r="AD202" s="196">
        <f t="shared" si="251"/>
        <v>6</v>
      </c>
      <c r="AE202" s="198" t="str">
        <f t="shared" si="252"/>
        <v>Rattrapage</v>
      </c>
      <c r="AF202" s="24">
        <f>'Saisie '!Z107</f>
        <v>11.333333333333334</v>
      </c>
      <c r="AG202" s="175">
        <f t="shared" si="253"/>
        <v>6</v>
      </c>
      <c r="AH202" s="24">
        <f>'Saisie '!AC107</f>
        <v>11.666666666666666</v>
      </c>
      <c r="AI202" s="175">
        <f t="shared" si="254"/>
        <v>6</v>
      </c>
      <c r="AJ202" s="24">
        <f>'Saisie '!AF107</f>
        <v>12.333333333333334</v>
      </c>
      <c r="AK202" s="175">
        <f t="shared" si="255"/>
        <v>6</v>
      </c>
      <c r="AL202" s="201">
        <f t="shared" si="256"/>
        <v>11.777777777777779</v>
      </c>
      <c r="AM202" s="177">
        <f t="shared" si="257"/>
        <v>18</v>
      </c>
      <c r="AN202" s="24">
        <f>'Saisie '!AH107</f>
        <v>5</v>
      </c>
      <c r="AO202" s="191">
        <f t="shared" si="258"/>
        <v>0</v>
      </c>
      <c r="AP202" s="24">
        <f>'Saisie '!AJ107</f>
        <v>10</v>
      </c>
      <c r="AQ202" s="191">
        <f t="shared" si="259"/>
        <v>3</v>
      </c>
      <c r="AR202" s="201">
        <f t="shared" si="260"/>
        <v>7.5</v>
      </c>
      <c r="AS202" s="177">
        <f t="shared" si="261"/>
        <v>3</v>
      </c>
      <c r="AT202" s="200">
        <f>'Saisie '!AL107</f>
        <v>10.5</v>
      </c>
      <c r="AU202" s="176">
        <f t="shared" si="262"/>
        <v>3</v>
      </c>
      <c r="AV202" s="201">
        <f t="shared" si="263"/>
        <v>10.5</v>
      </c>
      <c r="AW202" s="176">
        <f t="shared" si="264"/>
        <v>3</v>
      </c>
      <c r="AX202" s="24">
        <f>'Saisie '!AN107</f>
        <v>12</v>
      </c>
      <c r="AY202" s="176">
        <f t="shared" si="265"/>
        <v>3</v>
      </c>
      <c r="AZ202" s="201">
        <f t="shared" si="266"/>
        <v>12</v>
      </c>
      <c r="BA202" s="193">
        <f t="shared" si="267"/>
        <v>3</v>
      </c>
      <c r="BB202" s="194">
        <f t="shared" si="268"/>
        <v>10.816666666666666</v>
      </c>
      <c r="BC202" s="196">
        <f t="shared" si="269"/>
        <v>30</v>
      </c>
      <c r="BD202" s="178">
        <f t="shared" si="270"/>
        <v>8.8916666666666657</v>
      </c>
      <c r="BE202" s="198" t="str">
        <f t="shared" si="271"/>
        <v>Admis(e)</v>
      </c>
      <c r="BF202" s="192">
        <f t="shared" si="272"/>
        <v>36</v>
      </c>
      <c r="BG202" s="198" t="str">
        <f t="shared" si="237"/>
        <v>Ajourné( e)</v>
      </c>
    </row>
    <row r="204" spans="1:61" ht="18.75">
      <c r="AA204" s="23"/>
      <c r="AB204" s="222"/>
      <c r="AC204" s="31"/>
      <c r="AD204" s="35"/>
      <c r="AE204" s="225"/>
      <c r="AF204" s="35"/>
      <c r="AG204" s="220"/>
      <c r="AX204" s="23"/>
      <c r="AY204" s="156"/>
      <c r="AZ204" s="35"/>
      <c r="BA204" s="156"/>
      <c r="BB204" s="158"/>
      <c r="BC204" s="223"/>
      <c r="BD204" s="35"/>
      <c r="BE204" s="35"/>
      <c r="BF204" s="223"/>
      <c r="BH204" s="310"/>
      <c r="BI204" s="311"/>
    </row>
    <row r="205" spans="1:61">
      <c r="AB205" s="156"/>
      <c r="AD205" s="225"/>
      <c r="AE205" s="347"/>
      <c r="AF205" s="347"/>
      <c r="AG205" s="347"/>
      <c r="AX205" s="225"/>
      <c r="AY205" s="340"/>
      <c r="AZ205" s="225"/>
      <c r="BA205" s="156"/>
      <c r="BB205" s="383"/>
      <c r="BC205" s="383"/>
      <c r="BD205" s="383"/>
      <c r="BE205" s="383"/>
      <c r="BF205" s="383"/>
    </row>
    <row r="208" spans="1:61" s="23" customFormat="1" ht="15" customHeight="1">
      <c r="A208" s="36"/>
      <c r="B208" s="236"/>
      <c r="C208" s="236"/>
      <c r="D208" s="236"/>
      <c r="E208" s="22"/>
      <c r="F208" s="22"/>
      <c r="G208" s="37"/>
      <c r="I208" s="155" t="s">
        <v>0</v>
      </c>
      <c r="J208" s="1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E208" s="222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215"/>
      <c r="AU208" s="35"/>
      <c r="AV208" s="35"/>
      <c r="AW208" s="35"/>
      <c r="AX208" s="35"/>
      <c r="AY208" s="35"/>
      <c r="AZ208" s="35"/>
      <c r="BA208" s="35"/>
      <c r="BB208" s="35"/>
      <c r="BC208" s="34"/>
      <c r="BD208" s="35"/>
      <c r="BE208" s="35"/>
    </row>
    <row r="209" spans="1:59" s="23" customFormat="1" ht="15" customHeight="1">
      <c r="A209" s="36"/>
      <c r="B209" s="236"/>
      <c r="C209" s="236"/>
      <c r="D209" s="236"/>
      <c r="E209" s="22"/>
      <c r="F209" s="22"/>
      <c r="G209" s="37"/>
      <c r="I209"/>
      <c r="J209" s="155"/>
      <c r="K209" s="155"/>
      <c r="L209" s="155"/>
      <c r="M209" s="155" t="s">
        <v>254</v>
      </c>
      <c r="N209" s="155"/>
      <c r="O209" s="155"/>
      <c r="P209" s="155"/>
      <c r="Q209"/>
      <c r="R209"/>
      <c r="S209"/>
      <c r="T209"/>
      <c r="U209"/>
      <c r="V209"/>
      <c r="X209"/>
      <c r="Y209"/>
      <c r="Z209"/>
      <c r="AA209"/>
      <c r="AB209"/>
      <c r="AC209"/>
      <c r="AE209" s="222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215"/>
      <c r="AU209" s="35"/>
      <c r="AV209" s="35"/>
      <c r="AW209" s="35"/>
      <c r="AX209" s="35"/>
      <c r="AY209" s="35"/>
      <c r="AZ209" s="35"/>
      <c r="BA209" s="35"/>
      <c r="BB209" s="35"/>
      <c r="BC209" s="34"/>
      <c r="BD209" s="35"/>
      <c r="BE209" s="35"/>
    </row>
    <row r="210" spans="1:59" s="30" customFormat="1" ht="16.5">
      <c r="A210" s="38"/>
      <c r="B210" s="38"/>
      <c r="C210" s="38"/>
      <c r="D210" s="38"/>
      <c r="E210" s="38"/>
      <c r="F210" s="38"/>
      <c r="G210" s="38"/>
      <c r="H210" s="38"/>
      <c r="I210"/>
      <c r="J210" s="155"/>
      <c r="K210" s="155"/>
      <c r="L210" s="155"/>
      <c r="M210" s="155" t="s">
        <v>227</v>
      </c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/>
      <c r="AC210"/>
      <c r="AD210" s="6"/>
      <c r="AE210" s="5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25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6"/>
      <c r="BG210" s="6"/>
    </row>
    <row r="211" spans="1:59" s="156" customFormat="1" ht="16.5">
      <c r="A211" s="300"/>
      <c r="B211" s="300"/>
      <c r="C211" s="300"/>
      <c r="D211" s="300"/>
      <c r="E211" s="300"/>
      <c r="F211" s="300"/>
      <c r="G211" s="300"/>
      <c r="H211" s="300"/>
      <c r="I211" s="300"/>
      <c r="J211" s="300"/>
      <c r="K211" s="300"/>
      <c r="L211" s="300"/>
      <c r="M211" s="300"/>
      <c r="N211" s="300"/>
      <c r="O211" s="300"/>
      <c r="P211" s="300"/>
      <c r="Q211" s="300"/>
      <c r="R211" s="300"/>
      <c r="S211" s="300"/>
      <c r="T211" s="300"/>
      <c r="U211" s="300"/>
      <c r="V211" s="300"/>
      <c r="W211" s="300"/>
      <c r="X211" s="300"/>
      <c r="Y211" s="159"/>
      <c r="Z211" s="159"/>
      <c r="AA211" s="159"/>
      <c r="AB211" s="159"/>
      <c r="AC211" s="159"/>
      <c r="AD211" s="159"/>
      <c r="AE211" s="338"/>
      <c r="AF211" s="300"/>
      <c r="AG211" s="300"/>
      <c r="AH211" s="300"/>
      <c r="AI211" s="300"/>
      <c r="AJ211" s="300"/>
      <c r="AK211" s="300"/>
      <c r="AL211" s="300"/>
      <c r="AM211" s="300"/>
      <c r="AN211" s="300"/>
      <c r="AO211" s="300"/>
      <c r="AP211" s="300"/>
      <c r="AQ211" s="300"/>
      <c r="AR211" s="300"/>
      <c r="AS211" s="300"/>
      <c r="AT211" s="261"/>
      <c r="AU211" s="300"/>
      <c r="AV211" s="300"/>
      <c r="AW211" s="300"/>
      <c r="AX211" s="300"/>
      <c r="AY211" s="300"/>
      <c r="AZ211" s="300"/>
      <c r="BA211" s="300"/>
      <c r="BB211" s="300"/>
      <c r="BC211" s="300"/>
      <c r="BD211" s="300"/>
      <c r="BE211" s="300"/>
      <c r="BF211" s="159"/>
      <c r="BG211" s="159"/>
    </row>
    <row r="212" spans="1:59" s="30" customFormat="1" ht="8.25" customHeight="1">
      <c r="A212" s="27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1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25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6"/>
      <c r="BG212" s="6"/>
    </row>
    <row r="213" spans="1:59" s="30" customFormat="1" ht="16.5">
      <c r="A213" s="26" t="s">
        <v>255</v>
      </c>
      <c r="B213" s="26"/>
      <c r="C213" s="26"/>
      <c r="D213" s="26"/>
      <c r="E213" s="26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28" t="s">
        <v>145</v>
      </c>
      <c r="U213" s="38"/>
      <c r="V213" s="38"/>
      <c r="W213" s="28"/>
      <c r="X213" s="28"/>
      <c r="Y213" s="26"/>
      <c r="Z213" s="26"/>
      <c r="AA213" s="26"/>
      <c r="AB213" s="26"/>
      <c r="AC213" s="38"/>
      <c r="AD213" s="38"/>
      <c r="AE213" s="31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258"/>
      <c r="AU213" s="38"/>
      <c r="AV213" s="38"/>
      <c r="AW213" s="38"/>
      <c r="AX213" s="38"/>
      <c r="AY213" s="38"/>
      <c r="BA213" s="38"/>
      <c r="BB213" s="38"/>
      <c r="BC213" s="38"/>
      <c r="BD213" s="38"/>
      <c r="BE213" s="38"/>
      <c r="BF213" s="6"/>
      <c r="BG213" s="6"/>
    </row>
    <row r="214" spans="1:59" s="30" customFormat="1" ht="16.5">
      <c r="A214" s="26" t="s">
        <v>393</v>
      </c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8" t="s">
        <v>151</v>
      </c>
      <c r="U214" s="26"/>
      <c r="V214" s="26"/>
      <c r="W214" s="28"/>
      <c r="X214" s="28"/>
      <c r="Y214" s="26"/>
      <c r="Z214" s="26"/>
      <c r="AA214" s="29"/>
      <c r="AB214" s="29"/>
      <c r="AC214" s="26"/>
      <c r="AD214" s="26"/>
      <c r="AE214" s="5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58"/>
      <c r="AU214" s="26"/>
      <c r="AV214" s="26"/>
      <c r="AW214" s="26"/>
      <c r="AX214" s="6"/>
      <c r="AY214" s="6"/>
      <c r="BA214" s="33"/>
      <c r="BB214" s="6"/>
      <c r="BD214" s="26"/>
      <c r="BE214" s="26"/>
      <c r="BF214" s="6"/>
      <c r="BG214" s="6"/>
    </row>
    <row r="215" spans="1:59" s="30" customFormat="1" ht="16.5">
      <c r="B215" s="5"/>
      <c r="C215" s="5"/>
      <c r="D215" s="5"/>
      <c r="E215" s="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5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58"/>
      <c r="AU215" s="26"/>
      <c r="AV215" s="26"/>
      <c r="AW215" s="26"/>
      <c r="AX215" s="6"/>
      <c r="AY215" s="6"/>
      <c r="AZ215" s="6"/>
      <c r="BA215" s="6"/>
      <c r="BB215" s="6"/>
      <c r="BC215" s="26"/>
      <c r="BD215" s="26"/>
      <c r="BE215" s="26"/>
      <c r="BF215" s="6"/>
      <c r="BG215" s="6"/>
    </row>
    <row r="216" spans="1:59" ht="28.5" customHeight="1">
      <c r="A216" s="388" t="s">
        <v>968</v>
      </c>
      <c r="B216" s="388"/>
      <c r="C216" s="388"/>
      <c r="D216" s="388"/>
      <c r="E216" s="388"/>
      <c r="F216" s="388"/>
      <c r="G216" s="388"/>
      <c r="H216" s="388"/>
      <c r="I216" s="388"/>
      <c r="J216" s="388"/>
      <c r="K216" s="388"/>
      <c r="L216" s="388"/>
      <c r="M216" s="388"/>
      <c r="N216" s="388"/>
      <c r="O216" s="388"/>
      <c r="P216" s="388"/>
      <c r="Q216" s="388"/>
      <c r="R216" s="388"/>
      <c r="S216" s="388"/>
      <c r="T216" s="388"/>
      <c r="U216" s="388"/>
      <c r="V216" s="388"/>
      <c r="W216" s="388"/>
      <c r="X216" s="388"/>
      <c r="Y216" s="388"/>
      <c r="Z216" s="388"/>
      <c r="AA216" s="388"/>
      <c r="AB216" s="388"/>
      <c r="AC216" s="388"/>
      <c r="AD216" s="388"/>
      <c r="AE216" s="388"/>
      <c r="AF216" s="388"/>
      <c r="AG216" s="388"/>
      <c r="AH216" s="388"/>
      <c r="AI216" s="388"/>
      <c r="AJ216" s="388"/>
      <c r="AK216" s="388"/>
      <c r="AL216" s="388"/>
      <c r="AM216" s="388"/>
      <c r="AN216" s="388"/>
      <c r="AO216" s="388"/>
      <c r="AP216" s="388"/>
      <c r="AQ216" s="388"/>
      <c r="AR216" s="388"/>
      <c r="AS216" s="388"/>
      <c r="AT216" s="388"/>
      <c r="AU216" s="388"/>
      <c r="AV216" s="388"/>
      <c r="AW216" s="388"/>
      <c r="AX216" s="388"/>
      <c r="AY216" s="388"/>
      <c r="AZ216" s="388"/>
      <c r="BA216" s="301"/>
      <c r="BB216" s="301"/>
      <c r="BC216" s="301"/>
      <c r="BD216" s="301"/>
      <c r="BE216" s="301"/>
    </row>
    <row r="217" spans="1:59" ht="17.25" customHeight="1" thickBot="1">
      <c r="A217" s="26" t="s">
        <v>979</v>
      </c>
      <c r="B217" s="31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302"/>
      <c r="AS217" s="302"/>
      <c r="AT217" s="259"/>
      <c r="AU217" s="302"/>
      <c r="AV217" s="302"/>
      <c r="AW217" s="302"/>
      <c r="AX217" s="302"/>
      <c r="AY217" s="302"/>
      <c r="AZ217" s="302"/>
      <c r="BA217" s="302"/>
      <c r="BB217" s="302"/>
      <c r="BC217" s="302"/>
      <c r="BD217" s="302"/>
      <c r="BE217" s="302"/>
    </row>
    <row r="218" spans="1:59" ht="24" customHeight="1" thickBot="1">
      <c r="A218" s="33" t="s">
        <v>382</v>
      </c>
      <c r="B218" s="31"/>
      <c r="G218" s="384" t="s">
        <v>96</v>
      </c>
      <c r="H218" s="385"/>
      <c r="I218" s="385"/>
      <c r="J218" s="385"/>
      <c r="K218" s="385"/>
      <c r="L218" s="385"/>
      <c r="M218" s="385"/>
      <c r="N218" s="385"/>
      <c r="O218" s="385"/>
      <c r="P218" s="385"/>
      <c r="Q218" s="385"/>
      <c r="R218" s="385"/>
      <c r="S218" s="385"/>
      <c r="T218" s="385"/>
      <c r="U218" s="385"/>
      <c r="V218" s="385"/>
      <c r="W218" s="385"/>
      <c r="X218" s="385"/>
      <c r="Y218" s="385"/>
      <c r="Z218" s="385"/>
      <c r="AA218" s="386"/>
      <c r="AB218" s="32"/>
      <c r="AF218" s="384" t="s">
        <v>97</v>
      </c>
      <c r="AG218" s="385"/>
      <c r="AH218" s="385"/>
      <c r="AI218" s="385"/>
      <c r="AJ218" s="385"/>
      <c r="AK218" s="385"/>
      <c r="AL218" s="385"/>
      <c r="AM218" s="385"/>
      <c r="AN218" s="385"/>
      <c r="AO218" s="385"/>
      <c r="AP218" s="385"/>
      <c r="AQ218" s="385"/>
      <c r="AR218" s="385"/>
      <c r="AS218" s="385"/>
      <c r="AT218" s="385"/>
      <c r="AU218" s="385"/>
      <c r="AV218" s="385"/>
      <c r="AW218" s="385"/>
      <c r="AX218" s="385"/>
      <c r="AY218" s="385"/>
      <c r="AZ218" s="386"/>
      <c r="BA218" s="32"/>
      <c r="BB218" s="298"/>
      <c r="BC218" s="31"/>
    </row>
    <row r="219" spans="1:59" ht="28.5" customHeight="1" thickBot="1">
      <c r="A219" s="10"/>
      <c r="E219" s="10"/>
      <c r="F219" s="10"/>
      <c r="G219" s="380" t="s">
        <v>228</v>
      </c>
      <c r="H219" s="381"/>
      <c r="I219" s="381"/>
      <c r="J219" s="381"/>
      <c r="K219" s="381"/>
      <c r="L219" s="381"/>
      <c r="M219" s="381"/>
      <c r="N219" s="293"/>
      <c r="O219" s="380" t="s">
        <v>229</v>
      </c>
      <c r="P219" s="381"/>
      <c r="Q219" s="381"/>
      <c r="R219" s="381"/>
      <c r="S219" s="381"/>
      <c r="T219" s="293"/>
      <c r="U219" s="292" t="s">
        <v>230</v>
      </c>
      <c r="V219" s="293"/>
      <c r="W219" s="303"/>
      <c r="X219" s="293"/>
      <c r="Y219" s="380" t="s">
        <v>231</v>
      </c>
      <c r="Z219" s="381"/>
      <c r="AA219" s="382"/>
      <c r="AB219" s="168"/>
      <c r="AF219" s="380" t="s">
        <v>98</v>
      </c>
      <c r="AG219" s="381"/>
      <c r="AH219" s="381"/>
      <c r="AI219" s="381"/>
      <c r="AJ219" s="381"/>
      <c r="AK219" s="381"/>
      <c r="AL219" s="382"/>
      <c r="AM219" s="291"/>
      <c r="AN219" s="380" t="s">
        <v>99</v>
      </c>
      <c r="AO219" s="381"/>
      <c r="AP219" s="381"/>
      <c r="AQ219" s="381"/>
      <c r="AR219" s="382"/>
      <c r="AS219" s="291"/>
      <c r="AT219" s="380" t="s">
        <v>100</v>
      </c>
      <c r="AU219" s="381"/>
      <c r="AV219" s="382"/>
      <c r="AW219" s="291"/>
      <c r="AX219" s="380" t="s">
        <v>101</v>
      </c>
      <c r="AY219" s="381"/>
      <c r="AZ219" s="382"/>
      <c r="BA219" s="256"/>
      <c r="BB219" s="205"/>
      <c r="BC219" s="205"/>
      <c r="BD219" s="10"/>
      <c r="BE219" s="10"/>
    </row>
    <row r="220" spans="1:59" ht="27.75" customHeight="1" thickBot="1">
      <c r="A220" s="179" t="s">
        <v>7</v>
      </c>
      <c r="B220" s="179" t="s">
        <v>8</v>
      </c>
      <c r="C220" s="185" t="s">
        <v>117</v>
      </c>
      <c r="D220" s="206" t="s">
        <v>10</v>
      </c>
      <c r="E220" s="348" t="s">
        <v>129</v>
      </c>
      <c r="F220" s="331" t="s">
        <v>130</v>
      </c>
      <c r="G220" s="185" t="s">
        <v>103</v>
      </c>
      <c r="H220" s="182" t="s">
        <v>111</v>
      </c>
      <c r="I220" s="180" t="s">
        <v>104</v>
      </c>
      <c r="J220" s="186" t="s">
        <v>111</v>
      </c>
      <c r="K220" s="185" t="s">
        <v>105</v>
      </c>
      <c r="L220" s="182" t="s">
        <v>111</v>
      </c>
      <c r="M220" s="183" t="s">
        <v>237</v>
      </c>
      <c r="N220" s="186" t="s">
        <v>111</v>
      </c>
      <c r="O220" s="187" t="s">
        <v>106</v>
      </c>
      <c r="P220" s="182" t="s">
        <v>111</v>
      </c>
      <c r="Q220" s="183" t="s">
        <v>107</v>
      </c>
      <c r="R220" s="186" t="s">
        <v>111</v>
      </c>
      <c r="S220" s="187" t="s">
        <v>238</v>
      </c>
      <c r="T220" s="182" t="s">
        <v>111</v>
      </c>
      <c r="U220" s="183" t="s">
        <v>108</v>
      </c>
      <c r="V220" s="186" t="s">
        <v>111</v>
      </c>
      <c r="W220" s="187" t="s">
        <v>239</v>
      </c>
      <c r="X220" s="182" t="s">
        <v>111</v>
      </c>
      <c r="Y220" s="183" t="s">
        <v>109</v>
      </c>
      <c r="Z220" s="186" t="s">
        <v>111</v>
      </c>
      <c r="AA220" s="187" t="s">
        <v>240</v>
      </c>
      <c r="AB220" s="186" t="s">
        <v>111</v>
      </c>
      <c r="AC220" s="185" t="s">
        <v>110</v>
      </c>
      <c r="AD220" s="185" t="s">
        <v>111</v>
      </c>
      <c r="AE220" s="185" t="s">
        <v>253</v>
      </c>
      <c r="AF220" s="184" t="s">
        <v>143</v>
      </c>
      <c r="AG220" s="189"/>
      <c r="AH220" s="187" t="s">
        <v>104</v>
      </c>
      <c r="AI220" s="189"/>
      <c r="AJ220" s="189" t="s">
        <v>243</v>
      </c>
      <c r="AK220" s="189"/>
      <c r="AL220" s="187" t="s">
        <v>238</v>
      </c>
      <c r="AM220" s="189"/>
      <c r="AN220" s="189" t="s">
        <v>112</v>
      </c>
      <c r="AO220" s="189"/>
      <c r="AP220" s="187" t="s">
        <v>144</v>
      </c>
      <c r="AQ220" s="189"/>
      <c r="AR220" s="189" t="s">
        <v>238</v>
      </c>
      <c r="AS220" s="189"/>
      <c r="AT220" s="260" t="s">
        <v>244</v>
      </c>
      <c r="AU220" s="189"/>
      <c r="AV220" s="189" t="s">
        <v>241</v>
      </c>
      <c r="AW220" s="189"/>
      <c r="AX220" s="187" t="s">
        <v>245</v>
      </c>
      <c r="AY220" s="189"/>
      <c r="AZ220" s="189" t="s">
        <v>242</v>
      </c>
      <c r="BA220" s="189"/>
      <c r="BB220" s="185" t="s">
        <v>113</v>
      </c>
      <c r="BC220" s="182" t="s">
        <v>111</v>
      </c>
      <c r="BD220" s="181" t="s">
        <v>114</v>
      </c>
      <c r="BE220" s="182" t="s">
        <v>102</v>
      </c>
      <c r="BF220" s="203" t="s">
        <v>115</v>
      </c>
      <c r="BG220" s="185" t="s">
        <v>116</v>
      </c>
    </row>
    <row r="221" spans="1:59" ht="22.5" customHeight="1">
      <c r="A221" s="25">
        <v>1</v>
      </c>
      <c r="B221" s="349" t="s">
        <v>689</v>
      </c>
      <c r="C221" s="350" t="s">
        <v>690</v>
      </c>
      <c r="D221" s="350" t="s">
        <v>59</v>
      </c>
      <c r="E221" s="234" t="s">
        <v>934</v>
      </c>
      <c r="F221" s="234" t="s">
        <v>119</v>
      </c>
      <c r="G221" s="332">
        <f>'Saisie '!H108</f>
        <v>12.666666666666666</v>
      </c>
      <c r="H221" s="169"/>
      <c r="I221" s="200">
        <f>'Saisie '!K108</f>
        <v>7.416666666666667</v>
      </c>
      <c r="J221" s="169"/>
      <c r="K221" s="200">
        <f>'Saisie '!N108</f>
        <v>12.666666666666666</v>
      </c>
      <c r="L221" s="169">
        <f>IF(K221&gt;=9.995,6,0)</f>
        <v>6</v>
      </c>
      <c r="M221" s="201">
        <f>((G221*4)+(I221*4)+(K221*4))/12</f>
        <v>10.916666666666666</v>
      </c>
      <c r="N221" s="170">
        <f>IF(M221&gt;=9.995,18,H221+J221+L221)</f>
        <v>18</v>
      </c>
      <c r="O221" s="200">
        <f>'Saisie '!P108</f>
        <v>6</v>
      </c>
      <c r="P221" s="169"/>
      <c r="Q221" s="200">
        <f>'Saisie '!R108</f>
        <v>6</v>
      </c>
      <c r="R221" s="169">
        <f>IF(Q221&gt;=9.995,3,0)</f>
        <v>0</v>
      </c>
      <c r="S221" s="201">
        <f>((O221*2)+(Q221*2))/4</f>
        <v>6</v>
      </c>
      <c r="T221" s="170">
        <f>IF(S221&gt;=9.995,6,P221+R221)</f>
        <v>0</v>
      </c>
      <c r="U221" s="200">
        <f>'Saisie '!T108</f>
        <v>12</v>
      </c>
      <c r="V221" s="169">
        <f>IF(U221&gt;=9.995,3,0)</f>
        <v>3</v>
      </c>
      <c r="W221" s="201">
        <f>U221</f>
        <v>12</v>
      </c>
      <c r="X221" s="169">
        <f>IF(W221&gt;=9.995,3,0)</f>
        <v>3</v>
      </c>
      <c r="Y221" s="200">
        <f>'Saisie '!V108</f>
        <v>8.5</v>
      </c>
      <c r="Z221" s="169">
        <f>IF(Y221&gt;=9.995,3,0)</f>
        <v>0</v>
      </c>
      <c r="AA221" s="201">
        <f>Y221</f>
        <v>8.5</v>
      </c>
      <c r="AB221" s="199">
        <f>IF(AA221&gt;=9.995,3,0)</f>
        <v>0</v>
      </c>
      <c r="AC221" s="201">
        <f>((M221*12)+(S221*4)+(W221*2)+(AA221*2))/20</f>
        <v>9.8000000000000007</v>
      </c>
      <c r="AD221" s="196">
        <f>IF(AC221&gt;=9.995,30,N221+T221+X221+AB221)</f>
        <v>21</v>
      </c>
      <c r="AE221" s="198" t="str">
        <f t="shared" ref="AE221" si="273">IF(AC221&gt;=9.995,"Admis(e)","Rattrapage")</f>
        <v>Rattrapage</v>
      </c>
      <c r="AF221" s="24">
        <f>'Saisie '!Z108</f>
        <v>5.666666666666667</v>
      </c>
      <c r="AG221" s="175">
        <f t="shared" ref="AG221" si="274">IF(AF221&gt;=9.995,6,0)</f>
        <v>0</v>
      </c>
      <c r="AH221" s="24">
        <f>'Saisie '!AC108</f>
        <v>9.5</v>
      </c>
      <c r="AI221" s="175">
        <f t="shared" ref="AI221" si="275">IF(AH221&gt;=9.995,6,0)</f>
        <v>0</v>
      </c>
      <c r="AJ221" s="24">
        <f>'Saisie '!AF108</f>
        <v>10</v>
      </c>
      <c r="AK221" s="175">
        <f>IF(AJ221&gt;=9.995,6,0)</f>
        <v>6</v>
      </c>
      <c r="AL221" s="201">
        <f>((AF221*4)+(AH221*4)+(AJ221*4))/12</f>
        <v>8.3888888888888893</v>
      </c>
      <c r="AM221" s="177">
        <f>IF(AL221&gt;=9.995,18,AG221+AI221+AK221)</f>
        <v>6</v>
      </c>
      <c r="AN221" s="24">
        <f>'Saisie '!AH108</f>
        <v>8.5</v>
      </c>
      <c r="AO221" s="191">
        <f t="shared" ref="AO221" si="276">IF(AN221&gt;=9.995,3,0)</f>
        <v>0</v>
      </c>
      <c r="AP221" s="24">
        <f>'Saisie '!AJ108</f>
        <v>15</v>
      </c>
      <c r="AQ221" s="191">
        <f>IF(AP221&gt;=9.995,3,0)</f>
        <v>3</v>
      </c>
      <c r="AR221" s="201">
        <f>((AN221*2)+(AP221*2))/4</f>
        <v>11.75</v>
      </c>
      <c r="AS221" s="177">
        <f>IF(AR221&gt;=9.995,6,AO221+AQ221)</f>
        <v>6</v>
      </c>
      <c r="AT221" s="200">
        <f>'Saisie '!AL108</f>
        <v>12</v>
      </c>
      <c r="AU221" s="176">
        <f>IF(AT221&gt;=9.995,3,0)</f>
        <v>3</v>
      </c>
      <c r="AV221" s="201">
        <f>AT221</f>
        <v>12</v>
      </c>
      <c r="AW221" s="176">
        <f>IF(AV221&gt;=9.995,3,0)</f>
        <v>3</v>
      </c>
      <c r="AX221" s="24">
        <f>'Saisie '!AN108</f>
        <v>11</v>
      </c>
      <c r="AY221" s="176">
        <f>IF(AX221&gt;=9.995,3,0)</f>
        <v>3</v>
      </c>
      <c r="AZ221" s="201">
        <f>AX221</f>
        <v>11</v>
      </c>
      <c r="BA221" s="193">
        <f>IF(AZ221&gt;=9.995,3,0)</f>
        <v>3</v>
      </c>
      <c r="BB221" s="194">
        <f>((AL221*12)+(AR221*4)+(AV221*2)+(AZ221*2))/20</f>
        <v>9.6833333333333336</v>
      </c>
      <c r="BC221" s="196">
        <f>IF(BB221&gt;=9.995,30,AM221+AS221+AW221+BA221)</f>
        <v>18</v>
      </c>
      <c r="BD221" s="178">
        <f>(AC221+BB221)/2</f>
        <v>9.7416666666666671</v>
      </c>
      <c r="BE221" s="198" t="str">
        <f t="shared" ref="BE221" si="277">IF(BB221&gt;=9.995,"Admis(e)","Rattrapage")</f>
        <v>Rattrapage</v>
      </c>
      <c r="BF221" s="192">
        <f>AD221+BC221</f>
        <v>39</v>
      </c>
      <c r="BG221" s="198" t="str">
        <f t="shared" ref="BG221" si="278">IF(AND(AC221&gt;=9.995,BB221&gt;=9.995),"Admis(e)","Rattrapage")</f>
        <v>Rattrapage</v>
      </c>
    </row>
    <row r="222" spans="1:59" ht="22.5" customHeight="1">
      <c r="A222" s="25">
        <v>2</v>
      </c>
      <c r="B222" s="323" t="s">
        <v>369</v>
      </c>
      <c r="C222" s="234" t="s">
        <v>370</v>
      </c>
      <c r="D222" s="234" t="s">
        <v>371</v>
      </c>
      <c r="E222" s="234" t="s">
        <v>937</v>
      </c>
      <c r="F222" s="234" t="s">
        <v>938</v>
      </c>
      <c r="G222" s="332">
        <f>'Saisie '!H109</f>
        <v>10</v>
      </c>
      <c r="H222" s="169"/>
      <c r="I222" s="200">
        <f>'Saisie '!K109</f>
        <v>10</v>
      </c>
      <c r="J222" s="169"/>
      <c r="K222" s="200">
        <f>'Saisie '!N109</f>
        <v>11.33</v>
      </c>
      <c r="L222" s="169">
        <f t="shared" ref="L222:L233" si="279">IF(K222&gt;=9.995,6,0)</f>
        <v>6</v>
      </c>
      <c r="M222" s="201">
        <f t="shared" ref="M222:M233" si="280">((G222*4)+(I222*4)+(K222*4))/12</f>
        <v>10.443333333333333</v>
      </c>
      <c r="N222" s="170">
        <f t="shared" ref="N222:N233" si="281">IF(M222&gt;=9.995,18,H222+J222+L222)</f>
        <v>18</v>
      </c>
      <c r="O222" s="200">
        <f>'Saisie '!P109</f>
        <v>10</v>
      </c>
      <c r="P222" s="169"/>
      <c r="Q222" s="200">
        <f>'Saisie '!R109</f>
        <v>12.5</v>
      </c>
      <c r="R222" s="169">
        <f t="shared" ref="R222:R233" si="282">IF(Q222&gt;=9.995,3,0)</f>
        <v>3</v>
      </c>
      <c r="S222" s="201">
        <f t="shared" ref="S222:S233" si="283">((O222*2)+(Q222*2))/4</f>
        <v>11.25</v>
      </c>
      <c r="T222" s="170">
        <f t="shared" ref="T222:T233" si="284">IF(S222&gt;=9.995,6,P222+R222)</f>
        <v>6</v>
      </c>
      <c r="U222" s="200">
        <f>'Saisie '!T109</f>
        <v>10</v>
      </c>
      <c r="V222" s="169">
        <f t="shared" ref="V222:V233" si="285">IF(U222&gt;=9.995,3,0)</f>
        <v>3</v>
      </c>
      <c r="W222" s="201">
        <f t="shared" ref="W222:W233" si="286">U222</f>
        <v>10</v>
      </c>
      <c r="X222" s="169">
        <f t="shared" ref="X222:X233" si="287">IF(W222&gt;=9.995,3,0)</f>
        <v>3</v>
      </c>
      <c r="Y222" s="200">
        <f>'Saisie '!V109</f>
        <v>14</v>
      </c>
      <c r="Z222" s="169">
        <f t="shared" ref="Z222:Z233" si="288">IF(Y222&gt;=9.995,3,0)</f>
        <v>3</v>
      </c>
      <c r="AA222" s="201">
        <f t="shared" ref="AA222:AA233" si="289">Y222</f>
        <v>14</v>
      </c>
      <c r="AB222" s="199">
        <f t="shared" ref="AB222:AB233" si="290">IF(AA222&gt;=9.995,3,0)</f>
        <v>3</v>
      </c>
      <c r="AC222" s="201">
        <f t="shared" ref="AC222:AC233" si="291">((M222*12)+(S222*4)+(W222*2)+(AA222*2))/20</f>
        <v>10.916</v>
      </c>
      <c r="AD222" s="196">
        <f t="shared" ref="AD222:AD233" si="292">IF(AC222&gt;=9.995,30,N222+T222+X222+AB222)</f>
        <v>30</v>
      </c>
      <c r="AE222" s="198" t="str">
        <f t="shared" ref="AE222:AE233" si="293">IF(AC222&gt;=9.995,"Admis(e)","Rattrapage")</f>
        <v>Admis(e)</v>
      </c>
      <c r="AF222" s="24">
        <f>'Saisie '!Z109</f>
        <v>11.67</v>
      </c>
      <c r="AG222" s="175">
        <f t="shared" ref="AG222:AG233" si="294">IF(AF222&gt;=9.995,6,0)</f>
        <v>6</v>
      </c>
      <c r="AH222" s="24">
        <f>'Saisie '!AC109</f>
        <v>10.5</v>
      </c>
      <c r="AI222" s="175">
        <f t="shared" ref="AI222:AI233" si="295">IF(AH222&gt;=9.995,6,0)</f>
        <v>6</v>
      </c>
      <c r="AJ222" s="24">
        <f>'Saisie '!AF109</f>
        <v>11.5</v>
      </c>
      <c r="AK222" s="175">
        <f t="shared" ref="AK222:AK233" si="296">IF(AJ222&gt;=9.995,6,0)</f>
        <v>6</v>
      </c>
      <c r="AL222" s="201">
        <f t="shared" ref="AL222:AL233" si="297">((AF222*4)+(AH222*4)+(AJ222*4))/12</f>
        <v>11.223333333333334</v>
      </c>
      <c r="AM222" s="177">
        <f t="shared" ref="AM222:AM233" si="298">IF(AL222&gt;=9.995,18,AG222+AI222+AK222)</f>
        <v>18</v>
      </c>
      <c r="AN222" s="24">
        <f>'Saisie '!AH109</f>
        <v>11.5</v>
      </c>
      <c r="AO222" s="191">
        <f t="shared" ref="AO222:AO233" si="299">IF(AN222&gt;=9.995,3,0)</f>
        <v>3</v>
      </c>
      <c r="AP222" s="24">
        <f>'Saisie '!AJ109</f>
        <v>14</v>
      </c>
      <c r="AQ222" s="191">
        <f t="shared" ref="AQ222:AQ233" si="300">IF(AP222&gt;=9.995,3,0)</f>
        <v>3</v>
      </c>
      <c r="AR222" s="201">
        <f t="shared" ref="AR222:AR233" si="301">((AN222*2)+(AP222*2))/4</f>
        <v>12.75</v>
      </c>
      <c r="AS222" s="177">
        <f t="shared" ref="AS222:AS233" si="302">IF(AR222&gt;=9.995,6,AO222+AQ222)</f>
        <v>6</v>
      </c>
      <c r="AT222" s="200">
        <f>'Saisie '!AL109</f>
        <v>10</v>
      </c>
      <c r="AU222" s="176">
        <f t="shared" ref="AU222:AU233" si="303">IF(AT222&gt;=9.995,3,0)</f>
        <v>3</v>
      </c>
      <c r="AV222" s="201">
        <f t="shared" ref="AV222:AV233" si="304">AT222</f>
        <v>10</v>
      </c>
      <c r="AW222" s="176">
        <f t="shared" ref="AW222:AW233" si="305">IF(AV222&gt;=9.995,3,0)</f>
        <v>3</v>
      </c>
      <c r="AX222" s="24">
        <f>'Saisie '!AN109</f>
        <v>14</v>
      </c>
      <c r="AY222" s="176">
        <f t="shared" ref="AY222:AY233" si="306">IF(AX222&gt;=9.995,3,0)</f>
        <v>3</v>
      </c>
      <c r="AZ222" s="201">
        <f t="shared" ref="AZ222:AZ233" si="307">AX222</f>
        <v>14</v>
      </c>
      <c r="BA222" s="193">
        <f t="shared" ref="BA222:BA233" si="308">IF(AZ222&gt;=9.995,3,0)</f>
        <v>3</v>
      </c>
      <c r="BB222" s="194">
        <f t="shared" ref="BB222:BB233" si="309">((AL222*12)+(AR222*4)+(AV222*2)+(AZ222*2))/20</f>
        <v>11.684000000000001</v>
      </c>
      <c r="BC222" s="196">
        <f t="shared" ref="BC222:BC233" si="310">IF(BB222&gt;=9.995,30,AM222+AS222+AW222+BA222)</f>
        <v>30</v>
      </c>
      <c r="BD222" s="178">
        <f t="shared" ref="BD222:BD233" si="311">(AC222+BB222)/2</f>
        <v>11.3</v>
      </c>
      <c r="BE222" s="198" t="str">
        <f t="shared" ref="BE222:BE233" si="312">IF(BB222&gt;=9.995,"Admis(e)","Rattrapage")</f>
        <v>Admis(e)</v>
      </c>
      <c r="BF222" s="192">
        <f t="shared" ref="BF222:BF233" si="313">AD222+BC222</f>
        <v>60</v>
      </c>
      <c r="BG222" s="198" t="str">
        <f t="shared" ref="BG222:BG233" si="314">IF(AND(AC222&gt;=9.995,BB222&gt;=9.995),"Admis(e)","Rattrapage")</f>
        <v>Admis(e)</v>
      </c>
    </row>
    <row r="223" spans="1:59" s="23" customFormat="1" ht="22.5" customHeight="1">
      <c r="A223" s="25">
        <v>3</v>
      </c>
      <c r="B223" s="323" t="s">
        <v>697</v>
      </c>
      <c r="C223" s="234" t="s">
        <v>373</v>
      </c>
      <c r="D223" s="234" t="s">
        <v>37</v>
      </c>
      <c r="E223" s="234" t="s">
        <v>940</v>
      </c>
      <c r="F223" s="234" t="s">
        <v>119</v>
      </c>
      <c r="G223" s="332">
        <f>'Saisie '!H110</f>
        <v>13.166666666666666</v>
      </c>
      <c r="H223" s="169"/>
      <c r="I223" s="200">
        <f>'Saisie '!K110</f>
        <v>12.833333333333334</v>
      </c>
      <c r="J223" s="169"/>
      <c r="K223" s="200">
        <f>'Saisie '!N110</f>
        <v>8.5</v>
      </c>
      <c r="L223" s="169">
        <f t="shared" si="279"/>
        <v>0</v>
      </c>
      <c r="M223" s="201">
        <f t="shared" si="280"/>
        <v>11.5</v>
      </c>
      <c r="N223" s="170">
        <f t="shared" si="281"/>
        <v>18</v>
      </c>
      <c r="O223" s="200">
        <f>'Saisie '!P110</f>
        <v>8.5</v>
      </c>
      <c r="P223" s="169"/>
      <c r="Q223" s="200">
        <f>'Saisie '!R110</f>
        <v>10</v>
      </c>
      <c r="R223" s="169">
        <f t="shared" si="282"/>
        <v>3</v>
      </c>
      <c r="S223" s="201">
        <f t="shared" si="283"/>
        <v>9.25</v>
      </c>
      <c r="T223" s="170">
        <f t="shared" si="284"/>
        <v>3</v>
      </c>
      <c r="U223" s="200">
        <f>'Saisie '!T110</f>
        <v>12.5</v>
      </c>
      <c r="V223" s="169">
        <f t="shared" si="285"/>
        <v>3</v>
      </c>
      <c r="W223" s="201">
        <f t="shared" si="286"/>
        <v>12.5</v>
      </c>
      <c r="X223" s="169">
        <f t="shared" si="287"/>
        <v>3</v>
      </c>
      <c r="Y223" s="200">
        <f>'Saisie '!V110</f>
        <v>10</v>
      </c>
      <c r="Z223" s="169">
        <f t="shared" si="288"/>
        <v>3</v>
      </c>
      <c r="AA223" s="201">
        <f t="shared" si="289"/>
        <v>10</v>
      </c>
      <c r="AB223" s="199">
        <f t="shared" si="290"/>
        <v>3</v>
      </c>
      <c r="AC223" s="201">
        <f t="shared" si="291"/>
        <v>11</v>
      </c>
      <c r="AD223" s="196">
        <f t="shared" si="292"/>
        <v>30</v>
      </c>
      <c r="AE223" s="198" t="str">
        <f t="shared" si="293"/>
        <v>Admis(e)</v>
      </c>
      <c r="AF223" s="24">
        <f>'Saisie '!Z110</f>
        <v>8.5</v>
      </c>
      <c r="AG223" s="175">
        <f t="shared" si="294"/>
        <v>0</v>
      </c>
      <c r="AH223" s="24">
        <f>'Saisie '!AC110</f>
        <v>9.8333333333333339</v>
      </c>
      <c r="AI223" s="175">
        <f t="shared" si="295"/>
        <v>0</v>
      </c>
      <c r="AJ223" s="24">
        <f>'Saisie '!AF110</f>
        <v>12.333333333333334</v>
      </c>
      <c r="AK223" s="175">
        <f t="shared" si="296"/>
        <v>6</v>
      </c>
      <c r="AL223" s="201">
        <f t="shared" si="297"/>
        <v>10.222222222222223</v>
      </c>
      <c r="AM223" s="177">
        <f t="shared" si="298"/>
        <v>18</v>
      </c>
      <c r="AN223" s="24">
        <f>'Saisie '!AH110</f>
        <v>6.5</v>
      </c>
      <c r="AO223" s="191">
        <f t="shared" si="299"/>
        <v>0</v>
      </c>
      <c r="AP223" s="24">
        <f>'Saisie '!AJ110</f>
        <v>10</v>
      </c>
      <c r="AQ223" s="191">
        <f t="shared" si="300"/>
        <v>3</v>
      </c>
      <c r="AR223" s="201">
        <f t="shared" si="301"/>
        <v>8.25</v>
      </c>
      <c r="AS223" s="177">
        <f t="shared" si="302"/>
        <v>3</v>
      </c>
      <c r="AT223" s="200">
        <f>'Saisie '!AL110</f>
        <v>10</v>
      </c>
      <c r="AU223" s="176">
        <f t="shared" si="303"/>
        <v>3</v>
      </c>
      <c r="AV223" s="201">
        <f t="shared" si="304"/>
        <v>10</v>
      </c>
      <c r="AW223" s="176">
        <f t="shared" si="305"/>
        <v>3</v>
      </c>
      <c r="AX223" s="24">
        <f>'Saisie '!AN110</f>
        <v>13</v>
      </c>
      <c r="AY223" s="176">
        <f t="shared" si="306"/>
        <v>3</v>
      </c>
      <c r="AZ223" s="201">
        <f t="shared" si="307"/>
        <v>13</v>
      </c>
      <c r="BA223" s="193">
        <f t="shared" si="308"/>
        <v>3</v>
      </c>
      <c r="BB223" s="194">
        <f t="shared" si="309"/>
        <v>10.083333333333334</v>
      </c>
      <c r="BC223" s="196">
        <f t="shared" si="310"/>
        <v>30</v>
      </c>
      <c r="BD223" s="178">
        <f t="shared" si="311"/>
        <v>10.541666666666668</v>
      </c>
      <c r="BE223" s="198" t="str">
        <f t="shared" si="312"/>
        <v>Admis(e)</v>
      </c>
      <c r="BF223" s="192">
        <f t="shared" si="313"/>
        <v>60</v>
      </c>
      <c r="BG223" s="198" t="s">
        <v>966</v>
      </c>
    </row>
    <row r="224" spans="1:59" s="23" customFormat="1" ht="22.5" customHeight="1">
      <c r="A224" s="25">
        <v>4</v>
      </c>
      <c r="B224" s="323" t="s">
        <v>374</v>
      </c>
      <c r="C224" s="234" t="s">
        <v>375</v>
      </c>
      <c r="D224" s="234" t="s">
        <v>376</v>
      </c>
      <c r="E224" s="234" t="s">
        <v>943</v>
      </c>
      <c r="F224" s="234" t="s">
        <v>119</v>
      </c>
      <c r="G224" s="332">
        <f>'Saisie '!H111</f>
        <v>10</v>
      </c>
      <c r="H224" s="169"/>
      <c r="I224" s="200">
        <f>'Saisie '!K111</f>
        <v>11.333333333333334</v>
      </c>
      <c r="J224" s="169"/>
      <c r="K224" s="200">
        <f>'Saisie '!N111</f>
        <v>10.666666666666666</v>
      </c>
      <c r="L224" s="169">
        <f t="shared" si="279"/>
        <v>6</v>
      </c>
      <c r="M224" s="201">
        <f t="shared" si="280"/>
        <v>10.666666666666666</v>
      </c>
      <c r="N224" s="170">
        <f t="shared" si="281"/>
        <v>18</v>
      </c>
      <c r="O224" s="200">
        <f>'Saisie '!P111</f>
        <v>6</v>
      </c>
      <c r="P224" s="169"/>
      <c r="Q224" s="200">
        <f>'Saisie '!R111</f>
        <v>11</v>
      </c>
      <c r="R224" s="169">
        <f t="shared" si="282"/>
        <v>3</v>
      </c>
      <c r="S224" s="201">
        <f t="shared" si="283"/>
        <v>8.5</v>
      </c>
      <c r="T224" s="170">
        <f t="shared" si="284"/>
        <v>3</v>
      </c>
      <c r="U224" s="200">
        <f>'Saisie '!T111</f>
        <v>11</v>
      </c>
      <c r="V224" s="169">
        <f t="shared" si="285"/>
        <v>3</v>
      </c>
      <c r="W224" s="201">
        <f t="shared" si="286"/>
        <v>11</v>
      </c>
      <c r="X224" s="169">
        <f t="shared" si="287"/>
        <v>3</v>
      </c>
      <c r="Y224" s="200">
        <f>'Saisie '!V111</f>
        <v>10</v>
      </c>
      <c r="Z224" s="169">
        <f t="shared" si="288"/>
        <v>3</v>
      </c>
      <c r="AA224" s="201">
        <f t="shared" si="289"/>
        <v>10</v>
      </c>
      <c r="AB224" s="199">
        <f t="shared" si="290"/>
        <v>3</v>
      </c>
      <c r="AC224" s="201">
        <f t="shared" si="291"/>
        <v>10.199999999999999</v>
      </c>
      <c r="AD224" s="196">
        <f t="shared" si="292"/>
        <v>30</v>
      </c>
      <c r="AE224" s="198" t="str">
        <f t="shared" si="293"/>
        <v>Admis(e)</v>
      </c>
      <c r="AF224" s="24">
        <f>'Saisie '!Z111</f>
        <v>13</v>
      </c>
      <c r="AG224" s="175">
        <f t="shared" si="294"/>
        <v>6</v>
      </c>
      <c r="AH224" s="24">
        <f>'Saisie '!AC111</f>
        <v>10.67</v>
      </c>
      <c r="AI224" s="175">
        <f t="shared" si="295"/>
        <v>6</v>
      </c>
      <c r="AJ224" s="24">
        <f>'Saisie '!AF111</f>
        <v>8.67</v>
      </c>
      <c r="AK224" s="175">
        <f t="shared" si="296"/>
        <v>0</v>
      </c>
      <c r="AL224" s="201">
        <f t="shared" si="297"/>
        <v>10.780000000000001</v>
      </c>
      <c r="AM224" s="177">
        <f t="shared" si="298"/>
        <v>18</v>
      </c>
      <c r="AN224" s="24">
        <f>'Saisie '!AH111</f>
        <v>10</v>
      </c>
      <c r="AO224" s="191">
        <f t="shared" si="299"/>
        <v>3</v>
      </c>
      <c r="AP224" s="24">
        <f>'Saisie '!AJ111</f>
        <v>12.5</v>
      </c>
      <c r="AQ224" s="191">
        <f t="shared" si="300"/>
        <v>3</v>
      </c>
      <c r="AR224" s="201">
        <f t="shared" si="301"/>
        <v>11.25</v>
      </c>
      <c r="AS224" s="177">
        <f t="shared" si="302"/>
        <v>6</v>
      </c>
      <c r="AT224" s="200">
        <f>'Saisie '!AL111</f>
        <v>10</v>
      </c>
      <c r="AU224" s="176">
        <f t="shared" si="303"/>
        <v>3</v>
      </c>
      <c r="AV224" s="201">
        <f t="shared" si="304"/>
        <v>10</v>
      </c>
      <c r="AW224" s="176">
        <f t="shared" si="305"/>
        <v>3</v>
      </c>
      <c r="AX224" s="24">
        <f>'Saisie '!AN111</f>
        <v>14</v>
      </c>
      <c r="AY224" s="176">
        <f t="shared" si="306"/>
        <v>3</v>
      </c>
      <c r="AZ224" s="201">
        <f t="shared" si="307"/>
        <v>14</v>
      </c>
      <c r="BA224" s="193">
        <f t="shared" si="308"/>
        <v>3</v>
      </c>
      <c r="BB224" s="194">
        <f t="shared" si="309"/>
        <v>11.118</v>
      </c>
      <c r="BC224" s="196">
        <f t="shared" si="310"/>
        <v>30</v>
      </c>
      <c r="BD224" s="178">
        <f t="shared" si="311"/>
        <v>10.658999999999999</v>
      </c>
      <c r="BE224" s="198" t="str">
        <f t="shared" si="312"/>
        <v>Admis(e)</v>
      </c>
      <c r="BF224" s="192">
        <f t="shared" si="313"/>
        <v>60</v>
      </c>
      <c r="BG224" s="198" t="str">
        <f t="shared" si="314"/>
        <v>Admis(e)</v>
      </c>
    </row>
    <row r="225" spans="1:61" s="23" customFormat="1" ht="22.5" customHeight="1">
      <c r="A225" s="25">
        <v>5</v>
      </c>
      <c r="B225" s="323" t="s">
        <v>703</v>
      </c>
      <c r="C225" s="234" t="s">
        <v>704</v>
      </c>
      <c r="D225" s="234" t="s">
        <v>279</v>
      </c>
      <c r="E225" s="234" t="s">
        <v>944</v>
      </c>
      <c r="F225" s="234" t="s">
        <v>123</v>
      </c>
      <c r="G225" s="332">
        <f>'Saisie '!H112</f>
        <v>8.6666666666666661</v>
      </c>
      <c r="H225" s="169"/>
      <c r="I225" s="200">
        <f>'Saisie '!K112</f>
        <v>7.166666666666667</v>
      </c>
      <c r="J225" s="169"/>
      <c r="K225" s="200">
        <f>'Saisie '!N112</f>
        <v>10.333333333333334</v>
      </c>
      <c r="L225" s="169">
        <f t="shared" si="279"/>
        <v>6</v>
      </c>
      <c r="M225" s="201">
        <f t="shared" si="280"/>
        <v>8.7222222222222214</v>
      </c>
      <c r="N225" s="170">
        <f t="shared" si="281"/>
        <v>6</v>
      </c>
      <c r="O225" s="200">
        <f>'Saisie '!P112</f>
        <v>11.5</v>
      </c>
      <c r="P225" s="169"/>
      <c r="Q225" s="200">
        <f>'Saisie '!R112</f>
        <v>10.5</v>
      </c>
      <c r="R225" s="169">
        <f t="shared" si="282"/>
        <v>3</v>
      </c>
      <c r="S225" s="201">
        <f t="shared" si="283"/>
        <v>11</v>
      </c>
      <c r="T225" s="170">
        <f t="shared" si="284"/>
        <v>6</v>
      </c>
      <c r="U225" s="200">
        <f>'Saisie '!T112</f>
        <v>12</v>
      </c>
      <c r="V225" s="169">
        <f t="shared" si="285"/>
        <v>3</v>
      </c>
      <c r="W225" s="201">
        <f t="shared" si="286"/>
        <v>12</v>
      </c>
      <c r="X225" s="169">
        <f t="shared" si="287"/>
        <v>3</v>
      </c>
      <c r="Y225" s="200">
        <f>'Saisie '!V112</f>
        <v>2</v>
      </c>
      <c r="Z225" s="169">
        <f t="shared" si="288"/>
        <v>0</v>
      </c>
      <c r="AA225" s="201">
        <f t="shared" si="289"/>
        <v>2</v>
      </c>
      <c r="AB225" s="199">
        <f t="shared" si="290"/>
        <v>0</v>
      </c>
      <c r="AC225" s="201">
        <f t="shared" si="291"/>
        <v>8.8333333333333321</v>
      </c>
      <c r="AD225" s="196">
        <f t="shared" si="292"/>
        <v>15</v>
      </c>
      <c r="AE225" s="198" t="str">
        <f t="shared" si="293"/>
        <v>Rattrapage</v>
      </c>
      <c r="AF225" s="24">
        <f>'Saisie '!Z112</f>
        <v>7.833333333333333</v>
      </c>
      <c r="AG225" s="175">
        <f t="shared" si="294"/>
        <v>0</v>
      </c>
      <c r="AH225" s="24">
        <f>'Saisie '!AC112</f>
        <v>10</v>
      </c>
      <c r="AI225" s="175">
        <f t="shared" si="295"/>
        <v>6</v>
      </c>
      <c r="AJ225" s="24">
        <f>'Saisie '!AF112</f>
        <v>8.6666666666666661</v>
      </c>
      <c r="AK225" s="175">
        <f t="shared" si="296"/>
        <v>0</v>
      </c>
      <c r="AL225" s="201">
        <f t="shared" si="297"/>
        <v>8.8333333333333339</v>
      </c>
      <c r="AM225" s="177">
        <f t="shared" si="298"/>
        <v>6</v>
      </c>
      <c r="AN225" s="24">
        <f>'Saisie '!AH112</f>
        <v>5.5</v>
      </c>
      <c r="AO225" s="191">
        <f t="shared" si="299"/>
        <v>0</v>
      </c>
      <c r="AP225" s="24">
        <f>'Saisie '!AJ112</f>
        <v>6</v>
      </c>
      <c r="AQ225" s="191">
        <f t="shared" si="300"/>
        <v>0</v>
      </c>
      <c r="AR225" s="201">
        <f t="shared" si="301"/>
        <v>5.75</v>
      </c>
      <c r="AS225" s="177">
        <f t="shared" si="302"/>
        <v>0</v>
      </c>
      <c r="AT225" s="200">
        <f>'Saisie '!AL112</f>
        <v>11.5</v>
      </c>
      <c r="AU225" s="176">
        <f t="shared" si="303"/>
        <v>3</v>
      </c>
      <c r="AV225" s="201">
        <f t="shared" si="304"/>
        <v>11.5</v>
      </c>
      <c r="AW225" s="176">
        <f t="shared" si="305"/>
        <v>3</v>
      </c>
      <c r="AX225" s="24">
        <f>'Saisie '!AN112</f>
        <v>13</v>
      </c>
      <c r="AY225" s="176">
        <f t="shared" si="306"/>
        <v>3</v>
      </c>
      <c r="AZ225" s="201">
        <f t="shared" si="307"/>
        <v>13</v>
      </c>
      <c r="BA225" s="193">
        <f t="shared" si="308"/>
        <v>3</v>
      </c>
      <c r="BB225" s="194">
        <f t="shared" si="309"/>
        <v>8.9</v>
      </c>
      <c r="BC225" s="196">
        <f t="shared" si="310"/>
        <v>12</v>
      </c>
      <c r="BD225" s="178">
        <f t="shared" si="311"/>
        <v>8.8666666666666671</v>
      </c>
      <c r="BE225" s="198" t="str">
        <f t="shared" si="312"/>
        <v>Rattrapage</v>
      </c>
      <c r="BF225" s="192">
        <f t="shared" si="313"/>
        <v>27</v>
      </c>
      <c r="BG225" s="198" t="str">
        <f t="shared" si="314"/>
        <v>Rattrapage</v>
      </c>
    </row>
    <row r="226" spans="1:61" ht="22.5" customHeight="1">
      <c r="A226" s="25">
        <v>6</v>
      </c>
      <c r="B226" s="323" t="s">
        <v>707</v>
      </c>
      <c r="C226" s="234" t="s">
        <v>708</v>
      </c>
      <c r="D226" s="234" t="s">
        <v>709</v>
      </c>
      <c r="E226" s="234" t="s">
        <v>947</v>
      </c>
      <c r="F226" s="234" t="s">
        <v>119</v>
      </c>
      <c r="G226" s="332">
        <f>'Saisie '!H113</f>
        <v>11.666666666666666</v>
      </c>
      <c r="H226" s="169"/>
      <c r="I226" s="200">
        <f>'Saisie '!K113</f>
        <v>7.833333333333333</v>
      </c>
      <c r="J226" s="169"/>
      <c r="K226" s="200">
        <f>'Saisie '!N113</f>
        <v>10.833333333333334</v>
      </c>
      <c r="L226" s="169">
        <f t="shared" si="279"/>
        <v>6</v>
      </c>
      <c r="M226" s="201">
        <f t="shared" si="280"/>
        <v>10.111111111111112</v>
      </c>
      <c r="N226" s="170">
        <f t="shared" si="281"/>
        <v>18</v>
      </c>
      <c r="O226" s="200">
        <f>'Saisie '!P113</f>
        <v>10</v>
      </c>
      <c r="P226" s="169"/>
      <c r="Q226" s="200">
        <f>'Saisie '!R113</f>
        <v>5.5</v>
      </c>
      <c r="R226" s="169">
        <f t="shared" si="282"/>
        <v>0</v>
      </c>
      <c r="S226" s="201">
        <f t="shared" si="283"/>
        <v>7.75</v>
      </c>
      <c r="T226" s="170">
        <f t="shared" si="284"/>
        <v>0</v>
      </c>
      <c r="U226" s="200">
        <f>'Saisie '!T113</f>
        <v>12.5</v>
      </c>
      <c r="V226" s="169">
        <f t="shared" si="285"/>
        <v>3</v>
      </c>
      <c r="W226" s="201">
        <f t="shared" si="286"/>
        <v>12.5</v>
      </c>
      <c r="X226" s="169">
        <f t="shared" si="287"/>
        <v>3</v>
      </c>
      <c r="Y226" s="200">
        <f>'Saisie '!V113</f>
        <v>7.5</v>
      </c>
      <c r="Z226" s="169">
        <f t="shared" si="288"/>
        <v>0</v>
      </c>
      <c r="AA226" s="201">
        <f t="shared" si="289"/>
        <v>7.5</v>
      </c>
      <c r="AB226" s="199">
        <f t="shared" si="290"/>
        <v>0</v>
      </c>
      <c r="AC226" s="201">
        <f t="shared" si="291"/>
        <v>9.6166666666666671</v>
      </c>
      <c r="AD226" s="196">
        <f t="shared" si="292"/>
        <v>21</v>
      </c>
      <c r="AE226" s="198" t="str">
        <f t="shared" si="293"/>
        <v>Rattrapage</v>
      </c>
      <c r="AF226" s="24">
        <f>'Saisie '!Z113</f>
        <v>6.333333333333333</v>
      </c>
      <c r="AG226" s="175">
        <f t="shared" si="294"/>
        <v>0</v>
      </c>
      <c r="AH226" s="24">
        <f>'Saisie '!AC113</f>
        <v>8.6666666666666661</v>
      </c>
      <c r="AI226" s="175">
        <f t="shared" si="295"/>
        <v>0</v>
      </c>
      <c r="AJ226" s="24">
        <f>'Saisie '!AF113</f>
        <v>10.333333333333334</v>
      </c>
      <c r="AK226" s="175">
        <f t="shared" si="296"/>
        <v>6</v>
      </c>
      <c r="AL226" s="201">
        <f t="shared" si="297"/>
        <v>8.4444444444444446</v>
      </c>
      <c r="AM226" s="177">
        <f t="shared" si="298"/>
        <v>6</v>
      </c>
      <c r="AN226" s="24">
        <f>'Saisie '!AH113</f>
        <v>7</v>
      </c>
      <c r="AO226" s="191">
        <f t="shared" si="299"/>
        <v>0</v>
      </c>
      <c r="AP226" s="24">
        <f>'Saisie '!AJ113</f>
        <v>7</v>
      </c>
      <c r="AQ226" s="191">
        <f t="shared" si="300"/>
        <v>0</v>
      </c>
      <c r="AR226" s="201">
        <f t="shared" si="301"/>
        <v>7</v>
      </c>
      <c r="AS226" s="177">
        <f t="shared" si="302"/>
        <v>0</v>
      </c>
      <c r="AT226" s="200">
        <f>'Saisie '!AL113</f>
        <v>11</v>
      </c>
      <c r="AU226" s="176">
        <f t="shared" si="303"/>
        <v>3</v>
      </c>
      <c r="AV226" s="201">
        <f t="shared" si="304"/>
        <v>11</v>
      </c>
      <c r="AW226" s="176">
        <f t="shared" si="305"/>
        <v>3</v>
      </c>
      <c r="AX226" s="24">
        <f>'Saisie '!AN113</f>
        <v>10</v>
      </c>
      <c r="AY226" s="176">
        <f t="shared" si="306"/>
        <v>3</v>
      </c>
      <c r="AZ226" s="201">
        <f t="shared" si="307"/>
        <v>10</v>
      </c>
      <c r="BA226" s="193">
        <f t="shared" si="308"/>
        <v>3</v>
      </c>
      <c r="BB226" s="194">
        <f t="shared" si="309"/>
        <v>8.5666666666666664</v>
      </c>
      <c r="BC226" s="196">
        <f t="shared" si="310"/>
        <v>12</v>
      </c>
      <c r="BD226" s="178">
        <f t="shared" si="311"/>
        <v>9.0916666666666668</v>
      </c>
      <c r="BE226" s="198" t="str">
        <f t="shared" si="312"/>
        <v>Rattrapage</v>
      </c>
      <c r="BF226" s="192">
        <f t="shared" si="313"/>
        <v>33</v>
      </c>
      <c r="BG226" s="198" t="str">
        <f t="shared" si="314"/>
        <v>Rattrapage</v>
      </c>
    </row>
    <row r="227" spans="1:61" ht="22.5" customHeight="1">
      <c r="A227" s="25">
        <v>7</v>
      </c>
      <c r="B227" s="323" t="s">
        <v>710</v>
      </c>
      <c r="C227" s="234" t="s">
        <v>711</v>
      </c>
      <c r="D227" s="234" t="s">
        <v>712</v>
      </c>
      <c r="E227" s="234" t="s">
        <v>948</v>
      </c>
      <c r="F227" s="234" t="s">
        <v>125</v>
      </c>
      <c r="G227" s="332">
        <f>'Saisie '!H114</f>
        <v>10.833333333333334</v>
      </c>
      <c r="H227" s="169"/>
      <c r="I227" s="200">
        <f>'Saisie '!K114</f>
        <v>9.5</v>
      </c>
      <c r="J227" s="169"/>
      <c r="K227" s="200">
        <f>'Saisie '!N114</f>
        <v>10.833333333333334</v>
      </c>
      <c r="L227" s="169">
        <f t="shared" si="279"/>
        <v>6</v>
      </c>
      <c r="M227" s="201">
        <f t="shared" si="280"/>
        <v>10.388888888888891</v>
      </c>
      <c r="N227" s="170">
        <f t="shared" si="281"/>
        <v>18</v>
      </c>
      <c r="O227" s="200">
        <f>'Saisie '!P114</f>
        <v>11.5</v>
      </c>
      <c r="P227" s="169"/>
      <c r="Q227" s="200">
        <f>'Saisie '!R114</f>
        <v>5</v>
      </c>
      <c r="R227" s="169">
        <f t="shared" si="282"/>
        <v>0</v>
      </c>
      <c r="S227" s="201">
        <f t="shared" si="283"/>
        <v>8.25</v>
      </c>
      <c r="T227" s="170">
        <f t="shared" si="284"/>
        <v>0</v>
      </c>
      <c r="U227" s="200">
        <f>'Saisie '!T114</f>
        <v>13</v>
      </c>
      <c r="V227" s="169">
        <f t="shared" si="285"/>
        <v>3</v>
      </c>
      <c r="W227" s="201">
        <f t="shared" si="286"/>
        <v>13</v>
      </c>
      <c r="X227" s="169">
        <f t="shared" si="287"/>
        <v>3</v>
      </c>
      <c r="Y227" s="200">
        <f>'Saisie '!V114</f>
        <v>10</v>
      </c>
      <c r="Z227" s="169">
        <f t="shared" si="288"/>
        <v>3</v>
      </c>
      <c r="AA227" s="201">
        <f t="shared" si="289"/>
        <v>10</v>
      </c>
      <c r="AB227" s="199">
        <f t="shared" si="290"/>
        <v>3</v>
      </c>
      <c r="AC227" s="201">
        <f t="shared" si="291"/>
        <v>10.183333333333334</v>
      </c>
      <c r="AD227" s="196">
        <f t="shared" si="292"/>
        <v>30</v>
      </c>
      <c r="AE227" s="198" t="str">
        <f t="shared" si="293"/>
        <v>Admis(e)</v>
      </c>
      <c r="AF227" s="24">
        <f>'Saisie '!Z114</f>
        <v>7.333333333333333</v>
      </c>
      <c r="AG227" s="175">
        <f t="shared" si="294"/>
        <v>0</v>
      </c>
      <c r="AH227" s="24">
        <f>'Saisie '!AC114</f>
        <v>8.5</v>
      </c>
      <c r="AI227" s="175">
        <f t="shared" si="295"/>
        <v>0</v>
      </c>
      <c r="AJ227" s="24">
        <f>'Saisie '!AF114</f>
        <v>9.6666666666666661</v>
      </c>
      <c r="AK227" s="175">
        <f t="shared" si="296"/>
        <v>0</v>
      </c>
      <c r="AL227" s="201">
        <f t="shared" si="297"/>
        <v>8.5</v>
      </c>
      <c r="AM227" s="177">
        <f t="shared" si="298"/>
        <v>0</v>
      </c>
      <c r="AN227" s="24">
        <f>'Saisie '!AH114</f>
        <v>10.5</v>
      </c>
      <c r="AO227" s="191">
        <f t="shared" si="299"/>
        <v>3</v>
      </c>
      <c r="AP227" s="24">
        <f>'Saisie '!AJ114</f>
        <v>7</v>
      </c>
      <c r="AQ227" s="191">
        <f t="shared" si="300"/>
        <v>0</v>
      </c>
      <c r="AR227" s="201">
        <f t="shared" si="301"/>
        <v>8.75</v>
      </c>
      <c r="AS227" s="177">
        <f t="shared" si="302"/>
        <v>3</v>
      </c>
      <c r="AT227" s="200">
        <f>'Saisie '!AL114</f>
        <v>11</v>
      </c>
      <c r="AU227" s="176">
        <f t="shared" si="303"/>
        <v>3</v>
      </c>
      <c r="AV227" s="201">
        <f t="shared" si="304"/>
        <v>11</v>
      </c>
      <c r="AW227" s="176">
        <f t="shared" si="305"/>
        <v>3</v>
      </c>
      <c r="AX227" s="24">
        <f>'Saisie '!AN114</f>
        <v>10</v>
      </c>
      <c r="AY227" s="176">
        <f t="shared" si="306"/>
        <v>3</v>
      </c>
      <c r="AZ227" s="201">
        <f t="shared" si="307"/>
        <v>10</v>
      </c>
      <c r="BA227" s="193">
        <f t="shared" si="308"/>
        <v>3</v>
      </c>
      <c r="BB227" s="194">
        <f t="shared" si="309"/>
        <v>8.9499999999999993</v>
      </c>
      <c r="BC227" s="196">
        <f t="shared" si="310"/>
        <v>9</v>
      </c>
      <c r="BD227" s="178">
        <f t="shared" si="311"/>
        <v>9.5666666666666664</v>
      </c>
      <c r="BE227" s="198" t="str">
        <f t="shared" si="312"/>
        <v>Rattrapage</v>
      </c>
      <c r="BF227" s="192">
        <f t="shared" si="313"/>
        <v>39</v>
      </c>
      <c r="BG227" s="198" t="str">
        <f t="shared" si="314"/>
        <v>Rattrapage</v>
      </c>
    </row>
    <row r="228" spans="1:61" ht="22.5" customHeight="1">
      <c r="A228" s="25">
        <v>8</v>
      </c>
      <c r="B228" s="323" t="s">
        <v>713</v>
      </c>
      <c r="C228" s="234" t="s">
        <v>714</v>
      </c>
      <c r="D228" s="234" t="s">
        <v>715</v>
      </c>
      <c r="E228" s="234" t="s">
        <v>949</v>
      </c>
      <c r="F228" s="234" t="s">
        <v>119</v>
      </c>
      <c r="G228" s="332">
        <f>'Saisie '!H115</f>
        <v>13.5</v>
      </c>
      <c r="H228" s="169"/>
      <c r="I228" s="200">
        <f>'Saisie '!K115</f>
        <v>10</v>
      </c>
      <c r="J228" s="169"/>
      <c r="K228" s="200">
        <f>'Saisie '!N115</f>
        <v>10.666666666666666</v>
      </c>
      <c r="L228" s="169">
        <f t="shared" si="279"/>
        <v>6</v>
      </c>
      <c r="M228" s="201">
        <f t="shared" si="280"/>
        <v>11.388888888888888</v>
      </c>
      <c r="N228" s="170">
        <f t="shared" si="281"/>
        <v>18</v>
      </c>
      <c r="O228" s="200">
        <f>'Saisie '!P115</f>
        <v>8</v>
      </c>
      <c r="P228" s="169"/>
      <c r="Q228" s="200">
        <f>'Saisie '!R115</f>
        <v>11.5</v>
      </c>
      <c r="R228" s="169">
        <f t="shared" si="282"/>
        <v>3</v>
      </c>
      <c r="S228" s="201">
        <f t="shared" si="283"/>
        <v>9.75</v>
      </c>
      <c r="T228" s="170">
        <f t="shared" si="284"/>
        <v>3</v>
      </c>
      <c r="U228" s="200">
        <f>'Saisie '!T115</f>
        <v>12.5</v>
      </c>
      <c r="V228" s="169">
        <f t="shared" si="285"/>
        <v>3</v>
      </c>
      <c r="W228" s="201">
        <f t="shared" si="286"/>
        <v>12.5</v>
      </c>
      <c r="X228" s="169">
        <f t="shared" si="287"/>
        <v>3</v>
      </c>
      <c r="Y228" s="200">
        <f>'Saisie '!V115</f>
        <v>13.5</v>
      </c>
      <c r="Z228" s="169">
        <f t="shared" si="288"/>
        <v>3</v>
      </c>
      <c r="AA228" s="201">
        <f t="shared" si="289"/>
        <v>13.5</v>
      </c>
      <c r="AB228" s="199">
        <f t="shared" si="290"/>
        <v>3</v>
      </c>
      <c r="AC228" s="201">
        <f t="shared" si="291"/>
        <v>11.383333333333333</v>
      </c>
      <c r="AD228" s="196">
        <f t="shared" si="292"/>
        <v>30</v>
      </c>
      <c r="AE228" s="198" t="str">
        <f t="shared" si="293"/>
        <v>Admis(e)</v>
      </c>
      <c r="AF228" s="24">
        <f>'Saisie '!Z115</f>
        <v>8.6666666666666661</v>
      </c>
      <c r="AG228" s="175">
        <f t="shared" si="294"/>
        <v>0</v>
      </c>
      <c r="AH228" s="24">
        <f>'Saisie '!AC115</f>
        <v>10.666666666666666</v>
      </c>
      <c r="AI228" s="175">
        <f t="shared" si="295"/>
        <v>6</v>
      </c>
      <c r="AJ228" s="24">
        <f>'Saisie '!AF115</f>
        <v>11</v>
      </c>
      <c r="AK228" s="175">
        <f t="shared" si="296"/>
        <v>6</v>
      </c>
      <c r="AL228" s="201">
        <f t="shared" si="297"/>
        <v>10.111111111111111</v>
      </c>
      <c r="AM228" s="177">
        <f t="shared" si="298"/>
        <v>18</v>
      </c>
      <c r="AN228" s="24">
        <f>'Saisie '!AH115</f>
        <v>13</v>
      </c>
      <c r="AO228" s="191">
        <f t="shared" si="299"/>
        <v>3</v>
      </c>
      <c r="AP228" s="24">
        <f>'Saisie '!AJ115</f>
        <v>15</v>
      </c>
      <c r="AQ228" s="191">
        <f t="shared" si="300"/>
        <v>3</v>
      </c>
      <c r="AR228" s="201">
        <f t="shared" si="301"/>
        <v>14</v>
      </c>
      <c r="AS228" s="177">
        <f t="shared" si="302"/>
        <v>6</v>
      </c>
      <c r="AT228" s="200">
        <f>'Saisie '!AL115</f>
        <v>13.5</v>
      </c>
      <c r="AU228" s="176">
        <f t="shared" si="303"/>
        <v>3</v>
      </c>
      <c r="AV228" s="201">
        <f t="shared" si="304"/>
        <v>13.5</v>
      </c>
      <c r="AW228" s="176">
        <f t="shared" si="305"/>
        <v>3</v>
      </c>
      <c r="AX228" s="24">
        <f>'Saisie '!AN115</f>
        <v>13</v>
      </c>
      <c r="AY228" s="176">
        <f t="shared" si="306"/>
        <v>3</v>
      </c>
      <c r="AZ228" s="201">
        <f t="shared" si="307"/>
        <v>13</v>
      </c>
      <c r="BA228" s="193">
        <f t="shared" si="308"/>
        <v>3</v>
      </c>
      <c r="BB228" s="194">
        <f t="shared" si="309"/>
        <v>11.516666666666666</v>
      </c>
      <c r="BC228" s="196">
        <f t="shared" si="310"/>
        <v>30</v>
      </c>
      <c r="BD228" s="178">
        <f t="shared" si="311"/>
        <v>11.45</v>
      </c>
      <c r="BE228" s="198" t="str">
        <f t="shared" si="312"/>
        <v>Admis(e)</v>
      </c>
      <c r="BF228" s="192">
        <f t="shared" si="313"/>
        <v>60</v>
      </c>
      <c r="BG228" s="198" t="str">
        <f t="shared" si="314"/>
        <v>Admis(e)</v>
      </c>
    </row>
    <row r="229" spans="1:61" ht="22.5" customHeight="1">
      <c r="A229" s="25">
        <v>9</v>
      </c>
      <c r="B229" s="323" t="s">
        <v>719</v>
      </c>
      <c r="C229" s="234" t="s">
        <v>717</v>
      </c>
      <c r="D229" s="234" t="s">
        <v>425</v>
      </c>
      <c r="E229" s="234" t="s">
        <v>951</v>
      </c>
      <c r="F229" s="234" t="s">
        <v>119</v>
      </c>
      <c r="G229" s="332">
        <f>'Saisie '!H116</f>
        <v>11.666666666666666</v>
      </c>
      <c r="H229" s="169"/>
      <c r="I229" s="200">
        <f>'Saisie '!K116</f>
        <v>6.083333333333333</v>
      </c>
      <c r="J229" s="169"/>
      <c r="K229" s="200">
        <f>'Saisie '!N116</f>
        <v>9</v>
      </c>
      <c r="L229" s="169">
        <f t="shared" si="279"/>
        <v>0</v>
      </c>
      <c r="M229" s="201">
        <f t="shared" si="280"/>
        <v>8.9166666666666661</v>
      </c>
      <c r="N229" s="170">
        <f t="shared" si="281"/>
        <v>0</v>
      </c>
      <c r="O229" s="200">
        <f>'Saisie '!P116</f>
        <v>6</v>
      </c>
      <c r="P229" s="169"/>
      <c r="Q229" s="200">
        <f>'Saisie '!R116</f>
        <v>7</v>
      </c>
      <c r="R229" s="169">
        <f t="shared" si="282"/>
        <v>0</v>
      </c>
      <c r="S229" s="201">
        <f t="shared" si="283"/>
        <v>6.5</v>
      </c>
      <c r="T229" s="170">
        <f t="shared" si="284"/>
        <v>0</v>
      </c>
      <c r="U229" s="200">
        <f>'Saisie '!T116</f>
        <v>12.5</v>
      </c>
      <c r="V229" s="169">
        <f t="shared" si="285"/>
        <v>3</v>
      </c>
      <c r="W229" s="201">
        <f t="shared" si="286"/>
        <v>12.5</v>
      </c>
      <c r="X229" s="169">
        <f t="shared" si="287"/>
        <v>3</v>
      </c>
      <c r="Y229" s="200">
        <f>'Saisie '!V116</f>
        <v>3</v>
      </c>
      <c r="Z229" s="169">
        <f t="shared" si="288"/>
        <v>0</v>
      </c>
      <c r="AA229" s="201">
        <f t="shared" si="289"/>
        <v>3</v>
      </c>
      <c r="AB229" s="199">
        <f t="shared" si="290"/>
        <v>0</v>
      </c>
      <c r="AC229" s="201">
        <f t="shared" si="291"/>
        <v>8.1999999999999993</v>
      </c>
      <c r="AD229" s="196">
        <f t="shared" si="292"/>
        <v>3</v>
      </c>
      <c r="AE229" s="198" t="str">
        <f t="shared" si="293"/>
        <v>Rattrapage</v>
      </c>
      <c r="AF229" s="24">
        <f>'Saisie '!Z116</f>
        <v>7.833333333333333</v>
      </c>
      <c r="AG229" s="175">
        <f t="shared" si="294"/>
        <v>0</v>
      </c>
      <c r="AH229" s="24">
        <f>'Saisie '!AC116</f>
        <v>8.3333333333333339</v>
      </c>
      <c r="AI229" s="175">
        <f t="shared" si="295"/>
        <v>0</v>
      </c>
      <c r="AJ229" s="24">
        <f>'Saisie '!AF116</f>
        <v>10.833333333333334</v>
      </c>
      <c r="AK229" s="175">
        <f t="shared" si="296"/>
        <v>6</v>
      </c>
      <c r="AL229" s="201">
        <f t="shared" si="297"/>
        <v>9</v>
      </c>
      <c r="AM229" s="177">
        <f t="shared" si="298"/>
        <v>6</v>
      </c>
      <c r="AN229" s="24">
        <f>'Saisie '!AH116</f>
        <v>11.5</v>
      </c>
      <c r="AO229" s="191">
        <f t="shared" si="299"/>
        <v>3</v>
      </c>
      <c r="AP229" s="24">
        <f>'Saisie '!AJ116</f>
        <v>10</v>
      </c>
      <c r="AQ229" s="191">
        <f t="shared" si="300"/>
        <v>3</v>
      </c>
      <c r="AR229" s="201">
        <f t="shared" si="301"/>
        <v>10.75</v>
      </c>
      <c r="AS229" s="177">
        <f t="shared" si="302"/>
        <v>6</v>
      </c>
      <c r="AT229" s="200">
        <f>'Saisie '!AL116</f>
        <v>9</v>
      </c>
      <c r="AU229" s="176">
        <f t="shared" si="303"/>
        <v>0</v>
      </c>
      <c r="AV229" s="201">
        <f t="shared" si="304"/>
        <v>9</v>
      </c>
      <c r="AW229" s="176">
        <f t="shared" si="305"/>
        <v>0</v>
      </c>
      <c r="AX229" s="24">
        <f>'Saisie '!AN116</f>
        <v>11</v>
      </c>
      <c r="AY229" s="176">
        <f t="shared" si="306"/>
        <v>3</v>
      </c>
      <c r="AZ229" s="201">
        <f t="shared" si="307"/>
        <v>11</v>
      </c>
      <c r="BA229" s="193">
        <f t="shared" si="308"/>
        <v>3</v>
      </c>
      <c r="BB229" s="194">
        <f t="shared" si="309"/>
        <v>9.5500000000000007</v>
      </c>
      <c r="BC229" s="196">
        <f t="shared" si="310"/>
        <v>15</v>
      </c>
      <c r="BD229" s="178">
        <f t="shared" si="311"/>
        <v>8.875</v>
      </c>
      <c r="BE229" s="198" t="str">
        <f t="shared" si="312"/>
        <v>Rattrapage</v>
      </c>
      <c r="BF229" s="192">
        <f t="shared" si="313"/>
        <v>18</v>
      </c>
      <c r="BG229" s="198" t="str">
        <f t="shared" si="314"/>
        <v>Rattrapage</v>
      </c>
    </row>
    <row r="230" spans="1:61" s="23" customFormat="1" ht="22.5" customHeight="1">
      <c r="A230" s="25">
        <v>10</v>
      </c>
      <c r="B230" s="323" t="s">
        <v>721</v>
      </c>
      <c r="C230" s="234" t="s">
        <v>86</v>
      </c>
      <c r="D230" s="234" t="s">
        <v>722</v>
      </c>
      <c r="E230" s="234" t="s">
        <v>953</v>
      </c>
      <c r="F230" s="234" t="s">
        <v>118</v>
      </c>
      <c r="G230" s="332">
        <f>'Saisie '!H117</f>
        <v>14.833333333333334</v>
      </c>
      <c r="H230" s="169"/>
      <c r="I230" s="200">
        <f>'Saisie '!K117</f>
        <v>7.166666666666667</v>
      </c>
      <c r="J230" s="169"/>
      <c r="K230" s="200">
        <f>'Saisie '!N117</f>
        <v>11</v>
      </c>
      <c r="L230" s="169">
        <f t="shared" si="279"/>
        <v>6</v>
      </c>
      <c r="M230" s="201">
        <f t="shared" si="280"/>
        <v>11</v>
      </c>
      <c r="N230" s="170">
        <f t="shared" si="281"/>
        <v>18</v>
      </c>
      <c r="O230" s="200">
        <f>'Saisie '!P117</f>
        <v>10</v>
      </c>
      <c r="P230" s="169"/>
      <c r="Q230" s="200">
        <f>'Saisie '!R117</f>
        <v>10</v>
      </c>
      <c r="R230" s="169">
        <f t="shared" si="282"/>
        <v>3</v>
      </c>
      <c r="S230" s="201">
        <f t="shared" si="283"/>
        <v>10</v>
      </c>
      <c r="T230" s="170">
        <f t="shared" si="284"/>
        <v>6</v>
      </c>
      <c r="U230" s="200">
        <f>'Saisie '!T117</f>
        <v>12.5</v>
      </c>
      <c r="V230" s="169">
        <f t="shared" si="285"/>
        <v>3</v>
      </c>
      <c r="W230" s="201">
        <f t="shared" si="286"/>
        <v>12.5</v>
      </c>
      <c r="X230" s="169">
        <f t="shared" si="287"/>
        <v>3</v>
      </c>
      <c r="Y230" s="200">
        <f>'Saisie '!V117</f>
        <v>3.5</v>
      </c>
      <c r="Z230" s="169">
        <f t="shared" si="288"/>
        <v>0</v>
      </c>
      <c r="AA230" s="201">
        <f t="shared" si="289"/>
        <v>3.5</v>
      </c>
      <c r="AB230" s="199">
        <f t="shared" si="290"/>
        <v>0</v>
      </c>
      <c r="AC230" s="201">
        <f t="shared" si="291"/>
        <v>10.199999999999999</v>
      </c>
      <c r="AD230" s="196">
        <f t="shared" si="292"/>
        <v>30</v>
      </c>
      <c r="AE230" s="198" t="str">
        <f t="shared" si="293"/>
        <v>Admis(e)</v>
      </c>
      <c r="AF230" s="24">
        <f>'Saisie '!Z117</f>
        <v>9</v>
      </c>
      <c r="AG230" s="175">
        <f t="shared" si="294"/>
        <v>0</v>
      </c>
      <c r="AH230" s="24">
        <f>'Saisie '!AC117</f>
        <v>13</v>
      </c>
      <c r="AI230" s="175">
        <f t="shared" si="295"/>
        <v>6</v>
      </c>
      <c r="AJ230" s="24">
        <f>'Saisie '!AF117</f>
        <v>11.666666666666666</v>
      </c>
      <c r="AK230" s="175">
        <f t="shared" si="296"/>
        <v>6</v>
      </c>
      <c r="AL230" s="201">
        <f t="shared" si="297"/>
        <v>11.222222222222221</v>
      </c>
      <c r="AM230" s="177">
        <f t="shared" si="298"/>
        <v>18</v>
      </c>
      <c r="AN230" s="24">
        <f>'Saisie '!AH117</f>
        <v>12.5</v>
      </c>
      <c r="AO230" s="191">
        <f t="shared" si="299"/>
        <v>3</v>
      </c>
      <c r="AP230" s="24">
        <f>'Saisie '!AJ117</f>
        <v>12</v>
      </c>
      <c r="AQ230" s="191">
        <f t="shared" si="300"/>
        <v>3</v>
      </c>
      <c r="AR230" s="201">
        <f t="shared" si="301"/>
        <v>12.25</v>
      </c>
      <c r="AS230" s="177">
        <f t="shared" si="302"/>
        <v>6</v>
      </c>
      <c r="AT230" s="200">
        <f>'Saisie '!AL117</f>
        <v>14.5</v>
      </c>
      <c r="AU230" s="176">
        <f t="shared" si="303"/>
        <v>3</v>
      </c>
      <c r="AV230" s="201">
        <f t="shared" si="304"/>
        <v>14.5</v>
      </c>
      <c r="AW230" s="176">
        <f t="shared" si="305"/>
        <v>3</v>
      </c>
      <c r="AX230" s="24">
        <f>'Saisie '!AN117</f>
        <v>12</v>
      </c>
      <c r="AY230" s="176">
        <f t="shared" si="306"/>
        <v>3</v>
      </c>
      <c r="AZ230" s="201">
        <f t="shared" si="307"/>
        <v>12</v>
      </c>
      <c r="BA230" s="193">
        <f t="shared" si="308"/>
        <v>3</v>
      </c>
      <c r="BB230" s="194">
        <f t="shared" si="309"/>
        <v>11.833333333333332</v>
      </c>
      <c r="BC230" s="196">
        <f t="shared" si="310"/>
        <v>30</v>
      </c>
      <c r="BD230" s="178">
        <f t="shared" si="311"/>
        <v>11.016666666666666</v>
      </c>
      <c r="BE230" s="198" t="str">
        <f t="shared" si="312"/>
        <v>Admis(e)</v>
      </c>
      <c r="BF230" s="192">
        <f t="shared" si="313"/>
        <v>60</v>
      </c>
      <c r="BG230" s="198" t="str">
        <f t="shared" si="314"/>
        <v>Admis(e)</v>
      </c>
    </row>
    <row r="231" spans="1:61" s="23" customFormat="1" ht="22.5" customHeight="1">
      <c r="A231" s="25">
        <v>11</v>
      </c>
      <c r="B231" s="323" t="s">
        <v>725</v>
      </c>
      <c r="C231" s="234" t="s">
        <v>724</v>
      </c>
      <c r="D231" s="234" t="s">
        <v>270</v>
      </c>
      <c r="E231" s="234" t="s">
        <v>954</v>
      </c>
      <c r="F231" s="234" t="s">
        <v>123</v>
      </c>
      <c r="G231" s="332">
        <f>'Saisie '!H118</f>
        <v>12.666666666666666</v>
      </c>
      <c r="H231" s="169"/>
      <c r="I231" s="200">
        <f>'Saisie '!K118</f>
        <v>8.6666666666666661</v>
      </c>
      <c r="J231" s="169"/>
      <c r="K231" s="200">
        <f>'Saisie '!N118</f>
        <v>11</v>
      </c>
      <c r="L231" s="169">
        <f t="shared" si="279"/>
        <v>6</v>
      </c>
      <c r="M231" s="201">
        <f t="shared" si="280"/>
        <v>10.777777777777777</v>
      </c>
      <c r="N231" s="170">
        <f t="shared" si="281"/>
        <v>18</v>
      </c>
      <c r="O231" s="200">
        <f>'Saisie '!P118</f>
        <v>6</v>
      </c>
      <c r="P231" s="169"/>
      <c r="Q231" s="200">
        <f>'Saisie '!R118</f>
        <v>7</v>
      </c>
      <c r="R231" s="169">
        <f t="shared" si="282"/>
        <v>0</v>
      </c>
      <c r="S231" s="201">
        <f t="shared" si="283"/>
        <v>6.5</v>
      </c>
      <c r="T231" s="170">
        <f t="shared" si="284"/>
        <v>0</v>
      </c>
      <c r="U231" s="200">
        <f>'Saisie '!T118</f>
        <v>11</v>
      </c>
      <c r="V231" s="169">
        <f t="shared" si="285"/>
        <v>3</v>
      </c>
      <c r="W231" s="201">
        <f t="shared" si="286"/>
        <v>11</v>
      </c>
      <c r="X231" s="169">
        <f t="shared" si="287"/>
        <v>3</v>
      </c>
      <c r="Y231" s="200">
        <f>'Saisie '!V118</f>
        <v>12</v>
      </c>
      <c r="Z231" s="169">
        <f t="shared" si="288"/>
        <v>3</v>
      </c>
      <c r="AA231" s="201">
        <f t="shared" si="289"/>
        <v>12</v>
      </c>
      <c r="AB231" s="199">
        <f t="shared" si="290"/>
        <v>3</v>
      </c>
      <c r="AC231" s="201">
        <f t="shared" si="291"/>
        <v>10.066666666666666</v>
      </c>
      <c r="AD231" s="196">
        <f t="shared" si="292"/>
        <v>30</v>
      </c>
      <c r="AE231" s="198" t="str">
        <f t="shared" si="293"/>
        <v>Admis(e)</v>
      </c>
      <c r="AF231" s="24">
        <f>'Saisie '!Z118</f>
        <v>8.1666666666666661</v>
      </c>
      <c r="AG231" s="175">
        <f t="shared" si="294"/>
        <v>0</v>
      </c>
      <c r="AH231" s="24">
        <f>'Saisie '!AC118</f>
        <v>10.333333333333334</v>
      </c>
      <c r="AI231" s="175">
        <f t="shared" si="295"/>
        <v>6</v>
      </c>
      <c r="AJ231" s="24">
        <f>'Saisie '!AF118</f>
        <v>10</v>
      </c>
      <c r="AK231" s="175">
        <f t="shared" si="296"/>
        <v>6</v>
      </c>
      <c r="AL231" s="201">
        <f t="shared" si="297"/>
        <v>9.5</v>
      </c>
      <c r="AM231" s="177">
        <f t="shared" si="298"/>
        <v>12</v>
      </c>
      <c r="AN231" s="24">
        <f>'Saisie '!AH118</f>
        <v>7.5</v>
      </c>
      <c r="AO231" s="191">
        <f t="shared" si="299"/>
        <v>0</v>
      </c>
      <c r="AP231" s="24">
        <f>'Saisie '!AJ118</f>
        <v>12</v>
      </c>
      <c r="AQ231" s="191">
        <f t="shared" si="300"/>
        <v>3</v>
      </c>
      <c r="AR231" s="201">
        <f t="shared" si="301"/>
        <v>9.75</v>
      </c>
      <c r="AS231" s="177">
        <f t="shared" si="302"/>
        <v>3</v>
      </c>
      <c r="AT231" s="200">
        <f>'Saisie '!AL118</f>
        <v>11.5</v>
      </c>
      <c r="AU231" s="176">
        <f t="shared" si="303"/>
        <v>3</v>
      </c>
      <c r="AV231" s="201">
        <f t="shared" si="304"/>
        <v>11.5</v>
      </c>
      <c r="AW231" s="176">
        <f t="shared" si="305"/>
        <v>3</v>
      </c>
      <c r="AX231" s="24">
        <f>'Saisie '!AN118</f>
        <v>12</v>
      </c>
      <c r="AY231" s="176">
        <f t="shared" si="306"/>
        <v>3</v>
      </c>
      <c r="AZ231" s="201">
        <f t="shared" si="307"/>
        <v>12</v>
      </c>
      <c r="BA231" s="193">
        <f t="shared" si="308"/>
        <v>3</v>
      </c>
      <c r="BB231" s="194">
        <f t="shared" si="309"/>
        <v>10</v>
      </c>
      <c r="BC231" s="196">
        <f t="shared" si="310"/>
        <v>30</v>
      </c>
      <c r="BD231" s="178">
        <f t="shared" si="311"/>
        <v>10.033333333333333</v>
      </c>
      <c r="BE231" s="198" t="str">
        <f t="shared" si="312"/>
        <v>Admis(e)</v>
      </c>
      <c r="BF231" s="192">
        <f t="shared" si="313"/>
        <v>60</v>
      </c>
      <c r="BG231" s="198" t="str">
        <f t="shared" si="314"/>
        <v>Admis(e)</v>
      </c>
    </row>
    <row r="232" spans="1:61" s="23" customFormat="1" ht="22.5" customHeight="1">
      <c r="A232" s="25">
        <v>12</v>
      </c>
      <c r="B232" s="323" t="s">
        <v>729</v>
      </c>
      <c r="C232" s="234" t="s">
        <v>730</v>
      </c>
      <c r="D232" s="234" t="s">
        <v>85</v>
      </c>
      <c r="E232" s="234" t="s">
        <v>957</v>
      </c>
      <c r="F232" s="234" t="s">
        <v>118</v>
      </c>
      <c r="G232" s="332">
        <f>'Saisie '!H119</f>
        <v>12.333333333333334</v>
      </c>
      <c r="H232" s="169"/>
      <c r="I232" s="200">
        <f>'Saisie '!K119</f>
        <v>9.6666666666666661</v>
      </c>
      <c r="J232" s="169"/>
      <c r="K232" s="200">
        <f>'Saisie '!N119</f>
        <v>11.333333333333334</v>
      </c>
      <c r="L232" s="169">
        <f t="shared" si="279"/>
        <v>6</v>
      </c>
      <c r="M232" s="201">
        <f t="shared" si="280"/>
        <v>11.111111111111112</v>
      </c>
      <c r="N232" s="170">
        <f t="shared" si="281"/>
        <v>18</v>
      </c>
      <c r="O232" s="200">
        <f>'Saisie '!P119</f>
        <v>12.5</v>
      </c>
      <c r="P232" s="169"/>
      <c r="Q232" s="200">
        <f>'Saisie '!R119</f>
        <v>10</v>
      </c>
      <c r="R232" s="169">
        <f t="shared" si="282"/>
        <v>3</v>
      </c>
      <c r="S232" s="201">
        <f t="shared" si="283"/>
        <v>11.25</v>
      </c>
      <c r="T232" s="170">
        <f t="shared" si="284"/>
        <v>6</v>
      </c>
      <c r="U232" s="200">
        <f>'Saisie '!T119</f>
        <v>11</v>
      </c>
      <c r="V232" s="169">
        <f t="shared" si="285"/>
        <v>3</v>
      </c>
      <c r="W232" s="201">
        <f t="shared" si="286"/>
        <v>11</v>
      </c>
      <c r="X232" s="169">
        <f t="shared" si="287"/>
        <v>3</v>
      </c>
      <c r="Y232" s="200">
        <f>'Saisie '!V119</f>
        <v>16</v>
      </c>
      <c r="Z232" s="169">
        <f t="shared" si="288"/>
        <v>3</v>
      </c>
      <c r="AA232" s="201">
        <f t="shared" si="289"/>
        <v>16</v>
      </c>
      <c r="AB232" s="199">
        <f t="shared" si="290"/>
        <v>3</v>
      </c>
      <c r="AC232" s="201">
        <f t="shared" si="291"/>
        <v>11.616666666666667</v>
      </c>
      <c r="AD232" s="196">
        <f t="shared" si="292"/>
        <v>30</v>
      </c>
      <c r="AE232" s="198" t="str">
        <f t="shared" si="293"/>
        <v>Admis(e)</v>
      </c>
      <c r="AF232" s="24">
        <f>'Saisie '!Z119</f>
        <v>7.5</v>
      </c>
      <c r="AG232" s="175">
        <f t="shared" si="294"/>
        <v>0</v>
      </c>
      <c r="AH232" s="24">
        <f>'Saisie '!AC119</f>
        <v>10.5</v>
      </c>
      <c r="AI232" s="175">
        <f t="shared" si="295"/>
        <v>6</v>
      </c>
      <c r="AJ232" s="24">
        <f>'Saisie '!AF119</f>
        <v>9.6666666666666661</v>
      </c>
      <c r="AK232" s="175">
        <f t="shared" si="296"/>
        <v>0</v>
      </c>
      <c r="AL232" s="201">
        <f t="shared" si="297"/>
        <v>9.2222222222222214</v>
      </c>
      <c r="AM232" s="177">
        <f t="shared" si="298"/>
        <v>6</v>
      </c>
      <c r="AN232" s="24">
        <f>'Saisie '!AH119</f>
        <v>10</v>
      </c>
      <c r="AO232" s="191">
        <f t="shared" si="299"/>
        <v>3</v>
      </c>
      <c r="AP232" s="24">
        <f>'Saisie '!AJ119</f>
        <v>10</v>
      </c>
      <c r="AQ232" s="191">
        <f t="shared" si="300"/>
        <v>3</v>
      </c>
      <c r="AR232" s="201">
        <f t="shared" si="301"/>
        <v>10</v>
      </c>
      <c r="AS232" s="177">
        <f t="shared" si="302"/>
        <v>6</v>
      </c>
      <c r="AT232" s="200">
        <f>'Saisie '!AL119</f>
        <v>11</v>
      </c>
      <c r="AU232" s="176">
        <f t="shared" si="303"/>
        <v>3</v>
      </c>
      <c r="AV232" s="201">
        <f t="shared" si="304"/>
        <v>11</v>
      </c>
      <c r="AW232" s="176">
        <f t="shared" si="305"/>
        <v>3</v>
      </c>
      <c r="AX232" s="24">
        <f>'Saisie '!AN119</f>
        <v>14.5</v>
      </c>
      <c r="AY232" s="176">
        <f t="shared" si="306"/>
        <v>3</v>
      </c>
      <c r="AZ232" s="201">
        <f t="shared" si="307"/>
        <v>14.5</v>
      </c>
      <c r="BA232" s="193">
        <f t="shared" si="308"/>
        <v>3</v>
      </c>
      <c r="BB232" s="194">
        <f t="shared" si="309"/>
        <v>10.083333333333332</v>
      </c>
      <c r="BC232" s="196">
        <f t="shared" si="310"/>
        <v>30</v>
      </c>
      <c r="BD232" s="178">
        <f t="shared" si="311"/>
        <v>10.85</v>
      </c>
      <c r="BE232" s="198" t="str">
        <f t="shared" si="312"/>
        <v>Admis(e)</v>
      </c>
      <c r="BF232" s="192">
        <f t="shared" si="313"/>
        <v>60</v>
      </c>
      <c r="BG232" s="198" t="str">
        <f t="shared" si="314"/>
        <v>Admis(e)</v>
      </c>
    </row>
    <row r="233" spans="1:61" ht="22.5" customHeight="1">
      <c r="A233" s="25">
        <v>13</v>
      </c>
      <c r="B233" s="323" t="s">
        <v>731</v>
      </c>
      <c r="C233" s="234" t="s">
        <v>732</v>
      </c>
      <c r="D233" s="234" t="s">
        <v>57</v>
      </c>
      <c r="E233" s="234" t="s">
        <v>958</v>
      </c>
      <c r="F233" s="234" t="s">
        <v>959</v>
      </c>
      <c r="G233" s="332">
        <f>'Saisie '!H120</f>
        <v>10</v>
      </c>
      <c r="H233" s="169"/>
      <c r="I233" s="200">
        <f>'Saisie '!K120</f>
        <v>9.1666666666666661</v>
      </c>
      <c r="J233" s="169"/>
      <c r="K233" s="200">
        <f>'Saisie '!N120</f>
        <v>8.6666666666666661</v>
      </c>
      <c r="L233" s="169">
        <f t="shared" si="279"/>
        <v>0</v>
      </c>
      <c r="M233" s="201">
        <f t="shared" si="280"/>
        <v>9.2777777777777768</v>
      </c>
      <c r="N233" s="170">
        <f t="shared" si="281"/>
        <v>0</v>
      </c>
      <c r="O233" s="200">
        <f>'Saisie '!P120</f>
        <v>8</v>
      </c>
      <c r="P233" s="169"/>
      <c r="Q233" s="200">
        <f>'Saisie '!R120</f>
        <v>10.5</v>
      </c>
      <c r="R233" s="169">
        <f t="shared" si="282"/>
        <v>3</v>
      </c>
      <c r="S233" s="201">
        <f t="shared" si="283"/>
        <v>9.25</v>
      </c>
      <c r="T233" s="170">
        <f t="shared" si="284"/>
        <v>3</v>
      </c>
      <c r="U233" s="200">
        <f>'Saisie '!T120</f>
        <v>12.5</v>
      </c>
      <c r="V233" s="169">
        <f t="shared" si="285"/>
        <v>3</v>
      </c>
      <c r="W233" s="201">
        <f t="shared" si="286"/>
        <v>12.5</v>
      </c>
      <c r="X233" s="169">
        <f t="shared" si="287"/>
        <v>3</v>
      </c>
      <c r="Y233" s="200">
        <f>'Saisie '!V120</f>
        <v>10</v>
      </c>
      <c r="Z233" s="169">
        <f t="shared" si="288"/>
        <v>3</v>
      </c>
      <c r="AA233" s="201">
        <f t="shared" si="289"/>
        <v>10</v>
      </c>
      <c r="AB233" s="199">
        <f t="shared" si="290"/>
        <v>3</v>
      </c>
      <c r="AC233" s="201">
        <f t="shared" si="291"/>
        <v>9.6666666666666661</v>
      </c>
      <c r="AD233" s="196">
        <f t="shared" si="292"/>
        <v>9</v>
      </c>
      <c r="AE233" s="198" t="str">
        <f t="shared" si="293"/>
        <v>Rattrapage</v>
      </c>
      <c r="AF233" s="24">
        <f>'Saisie '!Z120</f>
        <v>7.666666666666667</v>
      </c>
      <c r="AG233" s="175">
        <f t="shared" si="294"/>
        <v>0</v>
      </c>
      <c r="AH233" s="24">
        <f>'Saisie '!AC120</f>
        <v>11</v>
      </c>
      <c r="AI233" s="175">
        <f t="shared" si="295"/>
        <v>6</v>
      </c>
      <c r="AJ233" s="24">
        <f>'Saisie '!AF120</f>
        <v>10</v>
      </c>
      <c r="AK233" s="175">
        <f t="shared" si="296"/>
        <v>6</v>
      </c>
      <c r="AL233" s="201">
        <f t="shared" si="297"/>
        <v>9.5555555555555554</v>
      </c>
      <c r="AM233" s="177">
        <f t="shared" si="298"/>
        <v>12</v>
      </c>
      <c r="AN233" s="24">
        <f>'Saisie '!AH120</f>
        <v>11</v>
      </c>
      <c r="AO233" s="191">
        <f t="shared" si="299"/>
        <v>3</v>
      </c>
      <c r="AP233" s="24">
        <f>'Saisie '!AJ120</f>
        <v>10</v>
      </c>
      <c r="AQ233" s="191">
        <f t="shared" si="300"/>
        <v>3</v>
      </c>
      <c r="AR233" s="201">
        <f t="shared" si="301"/>
        <v>10.5</v>
      </c>
      <c r="AS233" s="177">
        <f t="shared" si="302"/>
        <v>6</v>
      </c>
      <c r="AT233" s="200">
        <f>'Saisie '!AL120</f>
        <v>10</v>
      </c>
      <c r="AU233" s="176">
        <f t="shared" si="303"/>
        <v>3</v>
      </c>
      <c r="AV233" s="201">
        <f t="shared" si="304"/>
        <v>10</v>
      </c>
      <c r="AW233" s="176">
        <f t="shared" si="305"/>
        <v>3</v>
      </c>
      <c r="AX233" s="24">
        <f>'Saisie '!AN120</f>
        <v>10</v>
      </c>
      <c r="AY233" s="176">
        <f t="shared" si="306"/>
        <v>3</v>
      </c>
      <c r="AZ233" s="201">
        <f t="shared" si="307"/>
        <v>10</v>
      </c>
      <c r="BA233" s="193">
        <f t="shared" si="308"/>
        <v>3</v>
      </c>
      <c r="BB233" s="194">
        <f t="shared" si="309"/>
        <v>9.8333333333333321</v>
      </c>
      <c r="BC233" s="196">
        <f t="shared" si="310"/>
        <v>24</v>
      </c>
      <c r="BD233" s="178">
        <f t="shared" si="311"/>
        <v>9.75</v>
      </c>
      <c r="BE233" s="198" t="str">
        <f t="shared" si="312"/>
        <v>Rattrapage</v>
      </c>
      <c r="BF233" s="192">
        <f t="shared" si="313"/>
        <v>33</v>
      </c>
      <c r="BG233" s="198" t="str">
        <f t="shared" si="314"/>
        <v>Rattrapage</v>
      </c>
    </row>
    <row r="234" spans="1:61" ht="18.75">
      <c r="BH234" s="310"/>
      <c r="BI234" s="311"/>
    </row>
    <row r="235" spans="1:61">
      <c r="AC235" s="31"/>
      <c r="AD235" s="35"/>
      <c r="AE235" s="225"/>
      <c r="AX235" s="23"/>
      <c r="AY235" s="156"/>
      <c r="AZ235" s="35"/>
      <c r="BA235" s="156"/>
      <c r="BB235" s="158"/>
      <c r="BC235" s="223"/>
      <c r="BD235" s="35"/>
      <c r="BE235" s="35"/>
      <c r="BF235" s="223"/>
    </row>
    <row r="236" spans="1:61">
      <c r="AD236" s="225"/>
      <c r="AE236" s="347"/>
      <c r="AX236" s="225"/>
      <c r="AY236" s="340"/>
      <c r="AZ236" s="225"/>
      <c r="BA236" s="156"/>
      <c r="BB236" s="383"/>
      <c r="BC236" s="383"/>
      <c r="BD236" s="383"/>
      <c r="BE236" s="383"/>
      <c r="BF236" s="383"/>
    </row>
  </sheetData>
  <mergeCells count="94">
    <mergeCell ref="G124:AA124"/>
    <mergeCell ref="A152:AZ152"/>
    <mergeCell ref="A7:AZ7"/>
    <mergeCell ref="A32:AZ32"/>
    <mergeCell ref="A63:AZ63"/>
    <mergeCell ref="A91:AZ91"/>
    <mergeCell ref="A122:AZ122"/>
    <mergeCell ref="AN35:AR35"/>
    <mergeCell ref="AT35:AV35"/>
    <mergeCell ref="G94:M94"/>
    <mergeCell ref="O94:S94"/>
    <mergeCell ref="AF94:AL94"/>
    <mergeCell ref="AN94:AR94"/>
    <mergeCell ref="AT94:AV94"/>
    <mergeCell ref="Y94:AA94"/>
    <mergeCell ref="AF34:AZ34"/>
    <mergeCell ref="AT11:AV11"/>
    <mergeCell ref="AX35:AZ35"/>
    <mergeCell ref="A184:AZ184"/>
    <mergeCell ref="G125:M125"/>
    <mergeCell ref="O125:S125"/>
    <mergeCell ref="AF125:AL125"/>
    <mergeCell ref="AN125:AR125"/>
    <mergeCell ref="AT125:AV125"/>
    <mergeCell ref="Y125:AA125"/>
    <mergeCell ref="G155:M155"/>
    <mergeCell ref="O155:S155"/>
    <mergeCell ref="AF155:AL155"/>
    <mergeCell ref="AN155:AR155"/>
    <mergeCell ref="AT155:AV155"/>
    <mergeCell ref="AX155:AZ155"/>
    <mergeCell ref="G154:AA154"/>
    <mergeCell ref="AF154:AZ154"/>
    <mergeCell ref="AE174:AI174"/>
    <mergeCell ref="A216:AZ216"/>
    <mergeCell ref="G218:AA218"/>
    <mergeCell ref="AF218:AZ218"/>
    <mergeCell ref="G186:AA186"/>
    <mergeCell ref="AF186:AZ186"/>
    <mergeCell ref="G187:M187"/>
    <mergeCell ref="O187:S187"/>
    <mergeCell ref="Y187:AA187"/>
    <mergeCell ref="AF187:AL187"/>
    <mergeCell ref="AN187:AR187"/>
    <mergeCell ref="AT187:AV187"/>
    <mergeCell ref="AX187:AZ187"/>
    <mergeCell ref="Y155:AA155"/>
    <mergeCell ref="G219:M219"/>
    <mergeCell ref="O219:S219"/>
    <mergeCell ref="Y219:AA219"/>
    <mergeCell ref="AF219:AL219"/>
    <mergeCell ref="AN219:AR219"/>
    <mergeCell ref="G66:M66"/>
    <mergeCell ref="G35:M35"/>
    <mergeCell ref="O35:S35"/>
    <mergeCell ref="AN66:AR66"/>
    <mergeCell ref="AT66:AV66"/>
    <mergeCell ref="Y66:AA66"/>
    <mergeCell ref="O66:S66"/>
    <mergeCell ref="Y35:AA35"/>
    <mergeCell ref="AF66:AL66"/>
    <mergeCell ref="AF35:AL35"/>
    <mergeCell ref="G10:AA10"/>
    <mergeCell ref="Y11:AA11"/>
    <mergeCell ref="AF10:AZ10"/>
    <mergeCell ref="AF11:AL11"/>
    <mergeCell ref="BC140:BG140"/>
    <mergeCell ref="AX66:AZ66"/>
    <mergeCell ref="AF93:AZ93"/>
    <mergeCell ref="AF124:AZ124"/>
    <mergeCell ref="AX125:AZ125"/>
    <mergeCell ref="BB55:BF55"/>
    <mergeCell ref="AX94:AZ94"/>
    <mergeCell ref="AE140:AI140"/>
    <mergeCell ref="AE114:AI114"/>
    <mergeCell ref="AD83:AH83"/>
    <mergeCell ref="AE23:AI23"/>
    <mergeCell ref="AX11:AZ11"/>
    <mergeCell ref="G11:M11"/>
    <mergeCell ref="O11:S11"/>
    <mergeCell ref="AN11:AR11"/>
    <mergeCell ref="BB205:BF205"/>
    <mergeCell ref="BB236:BF236"/>
    <mergeCell ref="BB24:BF24"/>
    <mergeCell ref="BB83:BF83"/>
    <mergeCell ref="BB114:BF114"/>
    <mergeCell ref="BB142:BF142"/>
    <mergeCell ref="BB174:BF174"/>
    <mergeCell ref="AT219:AV219"/>
    <mergeCell ref="AX219:AZ219"/>
    <mergeCell ref="G93:AA93"/>
    <mergeCell ref="G65:AA65"/>
    <mergeCell ref="G34:AA34"/>
    <mergeCell ref="AF65:AZ65"/>
  </mergeCells>
  <printOptions horizontalCentered="1"/>
  <pageMargins left="0.19685039370078741" right="0.19685039370078741" top="0.36" bottom="0.19685039370078741" header="0.19685039370078741" footer="0.23622047244094491"/>
  <pageSetup paperSize="9" scale="58" pageOrder="overThenDown" orientation="landscape" r:id="rId1"/>
  <rowBreaks count="7" manualBreakCount="7">
    <brk id="24" max="16383" man="1"/>
    <brk id="55" max="58" man="1"/>
    <brk id="83" max="16383" man="1"/>
    <brk id="114" max="16383" man="1"/>
    <brk id="143" max="58" man="1"/>
    <brk id="175" max="58" man="1"/>
    <brk id="207" max="58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BK117"/>
  <sheetViews>
    <sheetView topLeftCell="A10" workbookViewId="0">
      <pane xSplit="5" topLeftCell="AI1" activePane="topRight" state="frozen"/>
      <selection activeCell="B180" sqref="B180:F204"/>
      <selection pane="topRight" activeCell="B180" sqref="B180:F204"/>
    </sheetView>
  </sheetViews>
  <sheetFormatPr baseColWidth="10" defaultRowHeight="15"/>
  <cols>
    <col min="1" max="1" width="4.85546875" customWidth="1"/>
    <col min="2" max="2" width="15" customWidth="1"/>
    <col min="3" max="3" width="11.7109375" style="10" customWidth="1"/>
    <col min="4" max="4" width="16" style="10" customWidth="1"/>
    <col min="5" max="5" width="17.28515625" style="10" customWidth="1"/>
    <col min="6" max="6" width="13.5703125" customWidth="1"/>
    <col min="7" max="7" width="18.28515625" customWidth="1"/>
    <col min="8" max="8" width="7.140625" customWidth="1"/>
    <col min="9" max="9" width="3.140625" hidden="1" customWidth="1"/>
    <col min="10" max="10" width="7.140625" customWidth="1"/>
    <col min="11" max="11" width="3.42578125" hidden="1" customWidth="1"/>
    <col min="12" max="12" width="7.140625" customWidth="1"/>
    <col min="13" max="13" width="3.42578125" hidden="1" customWidth="1"/>
    <col min="14" max="14" width="7.140625" customWidth="1"/>
    <col min="15" max="15" width="3.28515625" hidden="1" customWidth="1"/>
    <col min="16" max="16" width="7.140625" customWidth="1"/>
    <col min="17" max="17" width="2.7109375" hidden="1" customWidth="1"/>
    <col min="18" max="18" width="7.140625" customWidth="1"/>
    <col min="19" max="19" width="3.28515625" hidden="1" customWidth="1"/>
    <col min="20" max="20" width="6.140625" customWidth="1"/>
    <col min="21" max="21" width="2.85546875" hidden="1" customWidth="1"/>
    <col min="22" max="22" width="6.5703125" customWidth="1"/>
    <col min="23" max="23" width="2.85546875" hidden="1" customWidth="1"/>
    <col min="24" max="24" width="6.140625" customWidth="1"/>
    <col min="25" max="25" width="3" hidden="1" customWidth="1"/>
    <col min="26" max="26" width="6.5703125" customWidth="1"/>
    <col min="27" max="27" width="2.5703125" hidden="1" customWidth="1"/>
    <col min="28" max="28" width="6.140625" customWidth="1"/>
    <col min="29" max="29" width="2.140625" hidden="1" customWidth="1"/>
    <col min="30" max="30" width="6.5703125" customWidth="1"/>
    <col min="31" max="31" width="5.140625" customWidth="1"/>
    <col min="32" max="32" width="12.42578125" hidden="1" customWidth="1"/>
    <col min="33" max="33" width="6.140625" customWidth="1"/>
    <col min="34" max="34" width="3.5703125" hidden="1" customWidth="1"/>
    <col min="35" max="35" width="6.140625" customWidth="1"/>
    <col min="36" max="36" width="2.85546875" hidden="1" customWidth="1"/>
    <col min="37" max="37" width="6.140625" customWidth="1"/>
    <col min="38" max="38" width="2.85546875" hidden="1" customWidth="1"/>
    <col min="39" max="39" width="6.140625" customWidth="1"/>
    <col min="40" max="40" width="3.28515625" hidden="1" customWidth="1"/>
    <col min="41" max="41" width="6.140625" customWidth="1"/>
    <col min="42" max="42" width="2.5703125" hidden="1" customWidth="1"/>
    <col min="43" max="43" width="6.140625" customWidth="1"/>
    <col min="44" max="44" width="3" hidden="1" customWidth="1"/>
    <col min="45" max="45" width="6.140625" customWidth="1"/>
    <col min="46" max="46" width="3.5703125" hidden="1" customWidth="1"/>
    <col min="47" max="47" width="6.140625" style="257" customWidth="1"/>
    <col min="48" max="48" width="3.5703125" hidden="1" customWidth="1"/>
    <col min="49" max="49" width="6.140625" customWidth="1"/>
    <col min="50" max="50" width="3.5703125" hidden="1" customWidth="1"/>
    <col min="51" max="51" width="6.140625" customWidth="1"/>
    <col min="52" max="52" width="2.7109375" hidden="1" customWidth="1"/>
    <col min="53" max="53" width="6.140625" customWidth="1"/>
    <col min="54" max="54" width="3.85546875" hidden="1" customWidth="1"/>
    <col min="55" max="55" width="7.85546875" customWidth="1"/>
    <col min="56" max="56" width="3.85546875" customWidth="1"/>
    <col min="57" max="57" width="6.7109375" hidden="1" customWidth="1"/>
    <col min="58" max="58" width="10.5703125" hidden="1" customWidth="1"/>
    <col min="59" max="59" width="3.7109375" hidden="1" customWidth="1"/>
    <col min="60" max="60" width="10.85546875" customWidth="1"/>
    <col min="61" max="61" width="11.42578125" style="31"/>
    <col min="62" max="62" width="15.5703125" style="31" bestFit="1" customWidth="1"/>
    <col min="63" max="16384" width="11.42578125" style="31"/>
  </cols>
  <sheetData>
    <row r="1" spans="1:63" customFormat="1" ht="15.75">
      <c r="C1" s="10"/>
      <c r="D1" s="10"/>
      <c r="E1" s="10"/>
      <c r="J1" s="155" t="s">
        <v>0</v>
      </c>
      <c r="K1" s="1"/>
      <c r="L1" s="1"/>
      <c r="M1" s="1"/>
      <c r="N1" s="1"/>
      <c r="O1" s="1"/>
      <c r="P1" s="1"/>
      <c r="Q1" s="1"/>
      <c r="R1" s="1"/>
      <c r="S1" s="318"/>
      <c r="T1" s="1"/>
      <c r="U1" s="318"/>
      <c r="V1" s="1"/>
      <c r="W1" s="318"/>
      <c r="X1" s="154"/>
      <c r="Y1" s="1"/>
      <c r="Z1" s="318"/>
      <c r="AA1" s="318"/>
      <c r="AU1" s="257"/>
    </row>
    <row r="2" spans="1:63" customFormat="1" ht="15.75">
      <c r="C2" s="10"/>
      <c r="D2" s="10"/>
      <c r="E2" s="10"/>
      <c r="K2" s="155"/>
      <c r="L2" s="155"/>
      <c r="M2" s="155"/>
      <c r="N2" s="155" t="s">
        <v>256</v>
      </c>
      <c r="O2" s="155"/>
      <c r="P2" s="155"/>
      <c r="Q2" s="155"/>
      <c r="X2" s="23"/>
      <c r="AU2" s="257"/>
    </row>
    <row r="3" spans="1:63" customFormat="1" ht="16.5">
      <c r="C3" s="10"/>
      <c r="D3" s="10"/>
      <c r="E3" s="10"/>
      <c r="K3" s="155"/>
      <c r="L3" s="155"/>
      <c r="M3" s="155"/>
      <c r="N3" s="155" t="s">
        <v>227</v>
      </c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BA3" s="300"/>
    </row>
    <row r="4" spans="1:63" s="30" customFormat="1" ht="16.5">
      <c r="A4" s="26" t="s">
        <v>255</v>
      </c>
      <c r="B4" s="26"/>
      <c r="C4" s="26"/>
      <c r="D4" s="26"/>
      <c r="E4" s="26"/>
      <c r="F4" s="26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28" t="s">
        <v>145</v>
      </c>
      <c r="V4" s="38"/>
      <c r="W4" s="38"/>
      <c r="Y4" s="28"/>
      <c r="Z4" s="26"/>
      <c r="AA4" s="26"/>
      <c r="AB4" s="26"/>
      <c r="AC4" s="26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258"/>
      <c r="AV4" s="38"/>
      <c r="AW4" s="38"/>
      <c r="AX4" s="38"/>
      <c r="AY4" s="38"/>
      <c r="AZ4" s="38"/>
      <c r="BA4" s="38"/>
      <c r="BB4" s="38"/>
      <c r="BC4" s="38"/>
      <c r="BE4" s="38"/>
      <c r="BF4" s="38"/>
      <c r="BG4" s="6"/>
      <c r="BH4" s="6"/>
    </row>
    <row r="5" spans="1:63" s="30" customFormat="1" ht="16.5">
      <c r="A5" s="26" t="s">
        <v>393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8" t="s">
        <v>146</v>
      </c>
      <c r="V5" s="26"/>
      <c r="W5" s="26"/>
      <c r="Y5" s="28"/>
      <c r="Z5" s="26"/>
      <c r="AA5" s="26"/>
      <c r="AB5" s="29"/>
      <c r="AC5" s="29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58"/>
      <c r="AV5" s="26"/>
      <c r="AW5" s="26"/>
      <c r="AX5" s="26"/>
      <c r="AY5" s="6"/>
      <c r="AZ5" s="6"/>
      <c r="BB5" s="6"/>
      <c r="BC5" s="6"/>
      <c r="BD5" s="26"/>
      <c r="BE5" s="26"/>
      <c r="BF5" s="26"/>
      <c r="BG5" s="6"/>
      <c r="BH5" s="6"/>
    </row>
    <row r="6" spans="1:63" s="30" customFormat="1" ht="16.5">
      <c r="C6" s="5"/>
      <c r="D6" s="5"/>
      <c r="E6" s="5"/>
      <c r="F6" s="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58"/>
      <c r="AV6" s="26"/>
      <c r="AW6" s="26"/>
      <c r="AX6" s="26"/>
      <c r="AY6" s="6"/>
      <c r="AZ6" s="6"/>
      <c r="BB6" s="33"/>
      <c r="BE6" s="26"/>
      <c r="BF6" s="26"/>
      <c r="BG6" s="6"/>
      <c r="BH6" s="6"/>
    </row>
    <row r="7" spans="1:63" ht="19.5">
      <c r="A7" s="304"/>
      <c r="B7" s="304"/>
      <c r="C7" s="301"/>
      <c r="D7" s="301"/>
      <c r="E7" s="389" t="s">
        <v>391</v>
      </c>
      <c r="F7" s="389"/>
      <c r="G7" s="389"/>
      <c r="H7" s="389"/>
      <c r="I7" s="389"/>
      <c r="J7" s="389"/>
      <c r="K7" s="389"/>
      <c r="L7" s="389"/>
      <c r="M7" s="389"/>
      <c r="N7" s="389"/>
      <c r="O7" s="389"/>
      <c r="P7" s="389"/>
      <c r="Q7" s="389"/>
      <c r="R7" s="389"/>
      <c r="S7" s="389"/>
      <c r="T7" s="389"/>
      <c r="U7" s="389"/>
      <c r="V7" s="389"/>
      <c r="W7" s="389"/>
      <c r="X7" s="389"/>
      <c r="Y7" s="389"/>
      <c r="Z7" s="389"/>
      <c r="AA7" s="389"/>
      <c r="AB7" s="389"/>
      <c r="AC7" s="389"/>
      <c r="AD7" s="389"/>
      <c r="AE7" s="389"/>
      <c r="AF7" s="389"/>
      <c r="AG7" s="389"/>
      <c r="AH7" s="389"/>
      <c r="AI7" s="389"/>
      <c r="AJ7" s="389"/>
      <c r="AK7" s="389"/>
      <c r="AL7" s="389"/>
      <c r="AM7" s="389"/>
      <c r="AN7" s="389"/>
      <c r="AO7" s="389"/>
      <c r="AP7" s="389"/>
      <c r="AQ7" s="389"/>
      <c r="AR7" s="389"/>
      <c r="AS7" s="389"/>
      <c r="AT7" s="389"/>
      <c r="AU7" s="389"/>
      <c r="AV7" s="389"/>
      <c r="AW7" s="389"/>
      <c r="AX7" s="389"/>
      <c r="AY7" s="389"/>
      <c r="AZ7" s="389"/>
      <c r="BA7" s="389"/>
      <c r="BB7" s="301"/>
      <c r="BC7" s="301"/>
      <c r="BD7" s="301"/>
      <c r="BE7" s="301"/>
      <c r="BF7" s="301"/>
    </row>
    <row r="8" spans="1:63" ht="17.25" thickBot="1">
      <c r="C8" s="26" t="s">
        <v>979</v>
      </c>
      <c r="D8" s="302"/>
      <c r="E8" s="302"/>
      <c r="F8" s="302"/>
      <c r="G8" s="302"/>
      <c r="H8" s="302"/>
      <c r="I8" s="302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  <c r="AA8" s="302"/>
      <c r="AB8" s="302"/>
      <c r="AC8" s="302"/>
      <c r="AD8" s="302"/>
      <c r="AE8" s="302"/>
      <c r="AF8" s="302"/>
      <c r="AG8" s="302"/>
      <c r="AH8" s="302"/>
      <c r="AI8" s="302"/>
      <c r="AJ8" s="302"/>
      <c r="AK8" s="302"/>
      <c r="AL8" s="302"/>
      <c r="AM8" s="302"/>
      <c r="AN8" s="302"/>
      <c r="AO8" s="302"/>
      <c r="AP8" s="302"/>
      <c r="AQ8" s="302"/>
      <c r="AR8" s="302"/>
      <c r="AS8" s="302"/>
      <c r="AT8" s="302"/>
      <c r="AU8" s="259"/>
      <c r="AV8" s="302"/>
      <c r="AW8" s="302"/>
      <c r="AX8" s="302"/>
      <c r="AY8" s="302"/>
      <c r="AZ8" s="302"/>
      <c r="BA8" s="302"/>
      <c r="BB8" s="302"/>
      <c r="BC8" s="302"/>
      <c r="BD8" s="302"/>
      <c r="BE8" s="302"/>
      <c r="BF8" s="302"/>
    </row>
    <row r="9" spans="1:63" ht="18.75" thickBot="1">
      <c r="C9" s="33" t="s">
        <v>221</v>
      </c>
      <c r="H9" s="384" t="s">
        <v>96</v>
      </c>
      <c r="I9" s="385"/>
      <c r="J9" s="385"/>
      <c r="K9" s="385"/>
      <c r="L9" s="385"/>
      <c r="M9" s="385"/>
      <c r="N9" s="385"/>
      <c r="O9" s="385"/>
      <c r="P9" s="385"/>
      <c r="Q9" s="385"/>
      <c r="R9" s="385"/>
      <c r="S9" s="385"/>
      <c r="T9" s="385"/>
      <c r="U9" s="385"/>
      <c r="V9" s="385"/>
      <c r="W9" s="385"/>
      <c r="X9" s="385"/>
      <c r="Y9" s="385"/>
      <c r="Z9" s="385"/>
      <c r="AA9" s="385"/>
      <c r="AB9" s="386"/>
      <c r="AC9" s="32"/>
      <c r="AG9" s="384" t="s">
        <v>97</v>
      </c>
      <c r="AH9" s="385"/>
      <c r="AI9" s="385"/>
      <c r="AJ9" s="385"/>
      <c r="AK9" s="385"/>
      <c r="AL9" s="385"/>
      <c r="AM9" s="385"/>
      <c r="AN9" s="385"/>
      <c r="AO9" s="385"/>
      <c r="AP9" s="385"/>
      <c r="AQ9" s="385"/>
      <c r="AR9" s="385"/>
      <c r="AS9" s="385"/>
      <c r="AT9" s="385"/>
      <c r="AU9" s="385"/>
      <c r="AV9" s="385"/>
      <c r="AW9" s="385"/>
      <c r="AX9" s="385"/>
      <c r="AY9" s="385"/>
      <c r="AZ9" s="385"/>
      <c r="BA9" s="386"/>
      <c r="BB9" s="32"/>
      <c r="BC9" s="298"/>
      <c r="BD9" s="31"/>
    </row>
    <row r="10" spans="1:63" ht="30.75" customHeight="1" thickBot="1">
      <c r="A10" s="10"/>
      <c r="B10" s="10"/>
      <c r="F10" s="10"/>
      <c r="G10" s="10"/>
      <c r="H10" s="380" t="s">
        <v>228</v>
      </c>
      <c r="I10" s="381"/>
      <c r="J10" s="381"/>
      <c r="K10" s="381"/>
      <c r="L10" s="381"/>
      <c r="M10" s="381"/>
      <c r="N10" s="381"/>
      <c r="O10" s="335"/>
      <c r="P10" s="380" t="s">
        <v>229</v>
      </c>
      <c r="Q10" s="381"/>
      <c r="R10" s="381"/>
      <c r="S10" s="381"/>
      <c r="T10" s="381"/>
      <c r="U10" s="335"/>
      <c r="V10" s="334" t="s">
        <v>230</v>
      </c>
      <c r="W10" s="335"/>
      <c r="X10" s="299"/>
      <c r="Y10" s="335"/>
      <c r="Z10" s="380" t="s">
        <v>231</v>
      </c>
      <c r="AA10" s="381"/>
      <c r="AB10" s="382"/>
      <c r="AC10" s="173"/>
      <c r="AG10" s="380" t="s">
        <v>98</v>
      </c>
      <c r="AH10" s="381"/>
      <c r="AI10" s="381"/>
      <c r="AJ10" s="381"/>
      <c r="AK10" s="381"/>
      <c r="AL10" s="381"/>
      <c r="AM10" s="382"/>
      <c r="AN10" s="336"/>
      <c r="AO10" s="380" t="s">
        <v>99</v>
      </c>
      <c r="AP10" s="381"/>
      <c r="AQ10" s="381"/>
      <c r="AR10" s="381"/>
      <c r="AS10" s="382"/>
      <c r="AT10" s="336"/>
      <c r="AU10" s="380" t="s">
        <v>100</v>
      </c>
      <c r="AV10" s="381"/>
      <c r="AW10" s="382"/>
      <c r="AX10" s="336"/>
      <c r="AY10" s="380" t="s">
        <v>101</v>
      </c>
      <c r="AZ10" s="381"/>
      <c r="BA10" s="382"/>
      <c r="BB10" s="256"/>
      <c r="BC10" s="205"/>
      <c r="BD10" s="205"/>
      <c r="BE10" s="10"/>
      <c r="BF10" s="10"/>
    </row>
    <row r="11" spans="1:63" ht="24.75" thickBot="1">
      <c r="A11" s="179" t="s">
        <v>7</v>
      </c>
      <c r="B11" s="328" t="s">
        <v>961</v>
      </c>
      <c r="C11" s="328" t="s">
        <v>8</v>
      </c>
      <c r="D11" s="329" t="s">
        <v>117</v>
      </c>
      <c r="E11" s="330" t="s">
        <v>10</v>
      </c>
      <c r="F11" s="331" t="s">
        <v>129</v>
      </c>
      <c r="G11" s="331" t="s">
        <v>130</v>
      </c>
      <c r="H11" s="185" t="s">
        <v>103</v>
      </c>
      <c r="I11" s="182" t="s">
        <v>111</v>
      </c>
      <c r="J11" s="180" t="s">
        <v>104</v>
      </c>
      <c r="K11" s="186" t="s">
        <v>111</v>
      </c>
      <c r="L11" s="185" t="s">
        <v>105</v>
      </c>
      <c r="M11" s="182" t="s">
        <v>111</v>
      </c>
      <c r="N11" s="183" t="s">
        <v>237</v>
      </c>
      <c r="O11" s="186" t="s">
        <v>111</v>
      </c>
      <c r="P11" s="187" t="s">
        <v>106</v>
      </c>
      <c r="Q11" s="182" t="s">
        <v>111</v>
      </c>
      <c r="R11" s="183" t="s">
        <v>107</v>
      </c>
      <c r="S11" s="186" t="s">
        <v>111</v>
      </c>
      <c r="T11" s="187" t="s">
        <v>238</v>
      </c>
      <c r="U11" s="182" t="s">
        <v>111</v>
      </c>
      <c r="V11" s="183" t="s">
        <v>108</v>
      </c>
      <c r="W11" s="186" t="s">
        <v>111</v>
      </c>
      <c r="X11" s="187" t="s">
        <v>239</v>
      </c>
      <c r="Y11" s="182" t="s">
        <v>111</v>
      </c>
      <c r="Z11" s="183" t="s">
        <v>109</v>
      </c>
      <c r="AA11" s="186" t="s">
        <v>111</v>
      </c>
      <c r="AB11" s="187" t="s">
        <v>240</v>
      </c>
      <c r="AC11" s="186" t="s">
        <v>111</v>
      </c>
      <c r="AD11" s="185" t="s">
        <v>110</v>
      </c>
      <c r="AE11" s="185" t="s">
        <v>111</v>
      </c>
      <c r="AF11" s="185" t="s">
        <v>253</v>
      </c>
      <c r="AG11" s="184" t="s">
        <v>143</v>
      </c>
      <c r="AH11" s="189"/>
      <c r="AI11" s="187" t="s">
        <v>104</v>
      </c>
      <c r="AJ11" s="189"/>
      <c r="AK11" s="189" t="s">
        <v>243</v>
      </c>
      <c r="AL11" s="189"/>
      <c r="AM11" s="187" t="s">
        <v>238</v>
      </c>
      <c r="AN11" s="189"/>
      <c r="AO11" s="189" t="s">
        <v>112</v>
      </c>
      <c r="AP11" s="189"/>
      <c r="AQ11" s="187" t="s">
        <v>144</v>
      </c>
      <c r="AR11" s="189"/>
      <c r="AS11" s="189" t="s">
        <v>238</v>
      </c>
      <c r="AT11" s="189"/>
      <c r="AU11" s="187" t="s">
        <v>244</v>
      </c>
      <c r="AV11" s="189"/>
      <c r="AW11" s="189" t="s">
        <v>241</v>
      </c>
      <c r="AX11" s="189"/>
      <c r="AY11" s="187" t="s">
        <v>245</v>
      </c>
      <c r="AZ11" s="189"/>
      <c r="BA11" s="189" t="s">
        <v>242</v>
      </c>
      <c r="BB11" s="189"/>
      <c r="BC11" s="185" t="s">
        <v>113</v>
      </c>
      <c r="BD11" s="182" t="s">
        <v>111</v>
      </c>
      <c r="BE11" s="180" t="s">
        <v>114</v>
      </c>
      <c r="BF11" s="180" t="s">
        <v>102</v>
      </c>
      <c r="BG11" s="203" t="s">
        <v>115</v>
      </c>
      <c r="BH11" s="185" t="s">
        <v>116</v>
      </c>
      <c r="BI11" s="185" t="s">
        <v>973</v>
      </c>
      <c r="BJ11" s="185" t="s">
        <v>974</v>
      </c>
    </row>
    <row r="12" spans="1:63" ht="15.75">
      <c r="A12" s="174">
        <v>1</v>
      </c>
      <c r="B12" s="174" t="s">
        <v>960</v>
      </c>
      <c r="C12" s="323" t="s">
        <v>14</v>
      </c>
      <c r="D12" s="234" t="s">
        <v>15</v>
      </c>
      <c r="E12" s="234" t="s">
        <v>16</v>
      </c>
      <c r="F12" s="234" t="s">
        <v>736</v>
      </c>
      <c r="G12" s="234" t="s">
        <v>131</v>
      </c>
      <c r="H12" s="208">
        <f>'Saisie '!H16</f>
        <v>10</v>
      </c>
      <c r="I12" s="169"/>
      <c r="J12" s="208">
        <f>'Saisie '!K16</f>
        <v>10.166666666666666</v>
      </c>
      <c r="K12" s="169"/>
      <c r="L12" s="208">
        <f>'Saisie '!N16</f>
        <v>10</v>
      </c>
      <c r="M12" s="152">
        <f t="shared" ref="M12:M19" si="0">IF(L12&gt;=9.995,6,0)</f>
        <v>6</v>
      </c>
      <c r="N12" s="197">
        <f t="shared" ref="N12:N19" si="1">((H12*4)+(J12*4)+(L12*4))/12</f>
        <v>10.055555555555555</v>
      </c>
      <c r="O12" s="153">
        <f t="shared" ref="O12:O19" si="2">IF(N12&gt;=9.995,18,I12+K12+M12)</f>
        <v>18</v>
      </c>
      <c r="P12" s="208">
        <f>'Saisie '!P16</f>
        <v>13</v>
      </c>
      <c r="Q12" s="209"/>
      <c r="R12" s="208">
        <f>'Saisie '!R16</f>
        <v>10</v>
      </c>
      <c r="S12" s="152">
        <f t="shared" ref="S12:S19" si="3">IF(R12&gt;=9.995,3,0)</f>
        <v>3</v>
      </c>
      <c r="T12" s="197">
        <f t="shared" ref="T12:T19" si="4">((P12*2)+(R12*2))/4</f>
        <v>11.5</v>
      </c>
      <c r="U12" s="153">
        <f t="shared" ref="U12:U19" si="5">IF(T12&gt;=9.995,6,Q12+S12)</f>
        <v>6</v>
      </c>
      <c r="V12" s="210">
        <f>'Saisie '!T16</f>
        <v>10</v>
      </c>
      <c r="W12" s="152">
        <f t="shared" ref="W12:W19" si="6">IF(V12&gt;=9.995,3,0)</f>
        <v>3</v>
      </c>
      <c r="X12" s="197">
        <f t="shared" ref="X12:X19" si="7">V12</f>
        <v>10</v>
      </c>
      <c r="Y12" s="152">
        <f t="shared" ref="Y12:Y19" si="8">IF(X12&gt;=9.995,3,0)</f>
        <v>3</v>
      </c>
      <c r="Z12" s="210">
        <f>'Saisie '!V16</f>
        <v>10</v>
      </c>
      <c r="AA12" s="152">
        <f t="shared" ref="AA12:AA19" si="9">IF(Z12&gt;=9.995,3,0)</f>
        <v>3</v>
      </c>
      <c r="AB12" s="197">
        <f t="shared" ref="AB12:AB19" si="10">Z12</f>
        <v>10</v>
      </c>
      <c r="AC12" s="193">
        <f t="shared" ref="AC12:AC19" si="11">IF(AB12&gt;=9.995,3,0)</f>
        <v>3</v>
      </c>
      <c r="AD12" s="194">
        <f t="shared" ref="AD12:AD19" si="12">((N12*12)+(T12*4)+(X12*2)+(AB12*2))/20</f>
        <v>10.333333333333332</v>
      </c>
      <c r="AE12" s="195">
        <f t="shared" ref="AE12:AE19" si="13">IF(AD12&gt;=9.995,30,O12+U12+Y12+AC12)</f>
        <v>30</v>
      </c>
      <c r="AF12" s="198" t="str">
        <f>IF(AD12&gt;=9.995,"Admis(e)","Rattrapage")</f>
        <v>Admis(e)</v>
      </c>
      <c r="AG12" s="178">
        <f>'Saisie '!Z16</f>
        <v>11</v>
      </c>
      <c r="AH12" s="175">
        <f t="shared" ref="AH12:AH19" si="14">IF(AG12&gt;=9.995,6,0)</f>
        <v>6</v>
      </c>
      <c r="AI12" s="178">
        <f>'Saisie '!AC16</f>
        <v>11.83</v>
      </c>
      <c r="AJ12" s="175">
        <f t="shared" ref="AJ12:AJ19" si="15">IF(AI12&gt;=9.995,6,0)</f>
        <v>6</v>
      </c>
      <c r="AK12" s="178">
        <f>'Saisie '!AF16</f>
        <v>10</v>
      </c>
      <c r="AL12" s="175">
        <f t="shared" ref="AL12:AL19" si="16">IF(AK12&gt;=9.995,6,0)</f>
        <v>6</v>
      </c>
      <c r="AM12" s="190">
        <f t="shared" ref="AM12:AM19" si="17">((AG12*4)+(AI12*4)+(AK12*4))/12</f>
        <v>10.943333333333333</v>
      </c>
      <c r="AN12" s="177">
        <f t="shared" ref="AN12:AN19" si="18">IF(AM12&gt;=9.995,18,AH12+AJ12+AL12)</f>
        <v>18</v>
      </c>
      <c r="AO12" s="178">
        <f>'Saisie '!AH16</f>
        <v>12.5</v>
      </c>
      <c r="AP12" s="191">
        <f t="shared" ref="AP12:AP19" si="19">IF(AO12&gt;=9.995,3,0)</f>
        <v>3</v>
      </c>
      <c r="AQ12" s="178">
        <f>'Saisie '!AJ16</f>
        <v>8</v>
      </c>
      <c r="AR12" s="191">
        <f t="shared" ref="AR12:AR19" si="20">IF(AQ12&gt;=9.995,3,0)</f>
        <v>0</v>
      </c>
      <c r="AS12" s="197">
        <f t="shared" ref="AS12:AS19" si="21">((AO12*2)+(AQ12*2))/4</f>
        <v>10.25</v>
      </c>
      <c r="AT12" s="177">
        <f t="shared" ref="AT12:AT19" si="22">IF(AS12&gt;=9.995,6,AP12+AR12)</f>
        <v>6</v>
      </c>
      <c r="AU12" s="208">
        <f>'Saisie '!AL16</f>
        <v>10</v>
      </c>
      <c r="AV12" s="176">
        <f t="shared" ref="AV12:AV19" si="23">IF(AU12&gt;=9.995,3,0)</f>
        <v>3</v>
      </c>
      <c r="AW12" s="190">
        <f t="shared" ref="AW12:AW19" si="24">AU12</f>
        <v>10</v>
      </c>
      <c r="AX12" s="176">
        <f t="shared" ref="AX12:AX19" si="25">IF(AW12&gt;=9.995,3,0)</f>
        <v>3</v>
      </c>
      <c r="AY12" s="178">
        <f>'Saisie '!AN16</f>
        <v>14</v>
      </c>
      <c r="AZ12" s="176">
        <f t="shared" ref="AZ12:AZ19" si="26">IF(AY12&gt;=9.995,3,0)</f>
        <v>3</v>
      </c>
      <c r="BA12" s="190">
        <f t="shared" ref="BA12:BA19" si="27">AY12</f>
        <v>14</v>
      </c>
      <c r="BB12" s="193">
        <f t="shared" ref="BB12:BB19" si="28">IF(BA12&gt;=9.995,3,0)</f>
        <v>3</v>
      </c>
      <c r="BC12" s="194">
        <f t="shared" ref="BC12:BC19" si="29">((AM12*12)+(AS12*4)+(AW12*2)+(BA12*2))/20</f>
        <v>11.016</v>
      </c>
      <c r="BD12" s="195">
        <f t="shared" ref="BD12:BD19" si="30">IF(BC12&gt;=9.995,30,AN12+AT12+AX12+BB12)</f>
        <v>30</v>
      </c>
      <c r="BE12" s="178">
        <f t="shared" ref="BE12:BE19" si="31">(AD12+BC12)/2</f>
        <v>10.674666666666667</v>
      </c>
      <c r="BF12" s="198" t="str">
        <f t="shared" ref="BF12:BF19" si="32">IF(BC12&gt;=9.995,"Admis(e)","Rattrapage")</f>
        <v>Admis(e)</v>
      </c>
      <c r="BG12" s="297">
        <f t="shared" ref="BG12:BG19" si="33">AE12+BD12</f>
        <v>60</v>
      </c>
      <c r="BH12" s="198" t="str">
        <f t="shared" ref="BH12:BH19" si="34">IF(AND(AD12&gt;=9.995,BC12&gt;=9.995),"Admis(e)","Rattrapage")</f>
        <v>Admis(e)</v>
      </c>
      <c r="BJ12" s="23" t="s">
        <v>975</v>
      </c>
      <c r="BK12" s="31">
        <v>1</v>
      </c>
    </row>
    <row r="13" spans="1:63" s="23" customFormat="1" ht="15.75" hidden="1">
      <c r="A13" s="174">
        <v>2</v>
      </c>
      <c r="B13" s="174" t="s">
        <v>960</v>
      </c>
      <c r="C13" s="323" t="s">
        <v>409</v>
      </c>
      <c r="D13" s="234" t="s">
        <v>410</v>
      </c>
      <c r="E13" s="234" t="s">
        <v>411</v>
      </c>
      <c r="F13" s="234" t="s">
        <v>742</v>
      </c>
      <c r="G13" s="234" t="s">
        <v>743</v>
      </c>
      <c r="H13" s="208">
        <f>'Saisie '!H17</f>
        <v>12.5</v>
      </c>
      <c r="I13" s="169"/>
      <c r="J13" s="208">
        <f>'Saisie '!K17</f>
        <v>4.083333333333333</v>
      </c>
      <c r="K13" s="169"/>
      <c r="L13" s="208">
        <f>'Saisie '!N17</f>
        <v>10</v>
      </c>
      <c r="M13" s="152">
        <f t="shared" si="0"/>
        <v>6</v>
      </c>
      <c r="N13" s="197">
        <f t="shared" si="1"/>
        <v>8.8611111111111107</v>
      </c>
      <c r="O13" s="153">
        <f t="shared" si="2"/>
        <v>6</v>
      </c>
      <c r="P13" s="208">
        <f>'Saisie '!P17</f>
        <v>6</v>
      </c>
      <c r="Q13" s="209"/>
      <c r="R13" s="208">
        <f>'Saisie '!R17</f>
        <v>10</v>
      </c>
      <c r="S13" s="152">
        <f t="shared" si="3"/>
        <v>3</v>
      </c>
      <c r="T13" s="197">
        <f t="shared" si="4"/>
        <v>8</v>
      </c>
      <c r="U13" s="153">
        <f t="shared" si="5"/>
        <v>3</v>
      </c>
      <c r="V13" s="210">
        <f>'Saisie '!T17</f>
        <v>11.5</v>
      </c>
      <c r="W13" s="152">
        <f t="shared" si="6"/>
        <v>3</v>
      </c>
      <c r="X13" s="197">
        <f t="shared" si="7"/>
        <v>11.5</v>
      </c>
      <c r="Y13" s="152">
        <f t="shared" si="8"/>
        <v>3</v>
      </c>
      <c r="Z13" s="210">
        <f>'Saisie '!V17</f>
        <v>1</v>
      </c>
      <c r="AA13" s="152">
        <f t="shared" si="9"/>
        <v>0</v>
      </c>
      <c r="AB13" s="197">
        <f t="shared" si="10"/>
        <v>1</v>
      </c>
      <c r="AC13" s="193">
        <f t="shared" si="11"/>
        <v>0</v>
      </c>
      <c r="AD13" s="194">
        <f t="shared" si="12"/>
        <v>8.1666666666666661</v>
      </c>
      <c r="AE13" s="195">
        <f t="shared" si="13"/>
        <v>12</v>
      </c>
      <c r="AF13" s="198" t="str">
        <f t="shared" ref="AF13:AF19" si="35">IF(AD13&gt;=9.995,"Admis(e)","Rattrapage")</f>
        <v>Rattrapage</v>
      </c>
      <c r="AG13" s="178" t="str">
        <f>'Saisie '!Z17</f>
        <v>Exclu</v>
      </c>
      <c r="AH13" s="175">
        <f t="shared" si="14"/>
        <v>6</v>
      </c>
      <c r="AI13" s="178">
        <f>'Saisie '!AC17</f>
        <v>3.6666666666666665</v>
      </c>
      <c r="AJ13" s="175">
        <f t="shared" si="15"/>
        <v>0</v>
      </c>
      <c r="AK13" s="178" t="e">
        <f>'Saisie '!AF17</f>
        <v>#VALUE!</v>
      </c>
      <c r="AL13" s="175" t="e">
        <f t="shared" si="16"/>
        <v>#VALUE!</v>
      </c>
      <c r="AM13" s="190" t="e">
        <f t="shared" si="17"/>
        <v>#VALUE!</v>
      </c>
      <c r="AN13" s="177" t="e">
        <f t="shared" si="18"/>
        <v>#VALUE!</v>
      </c>
      <c r="AO13" s="178">
        <f>'Saisie '!AH17</f>
        <v>1</v>
      </c>
      <c r="AP13" s="191">
        <f t="shared" si="19"/>
        <v>0</v>
      </c>
      <c r="AQ13" s="178">
        <f>'Saisie '!AJ17</f>
        <v>8</v>
      </c>
      <c r="AR13" s="191">
        <f t="shared" si="20"/>
        <v>0</v>
      </c>
      <c r="AS13" s="197">
        <f t="shared" si="21"/>
        <v>4.5</v>
      </c>
      <c r="AT13" s="177">
        <f t="shared" si="22"/>
        <v>0</v>
      </c>
      <c r="AU13" s="208" t="str">
        <f>'Saisie '!AL17</f>
        <v>Exclu</v>
      </c>
      <c r="AV13" s="176">
        <f t="shared" si="23"/>
        <v>3</v>
      </c>
      <c r="AW13" s="190" t="str">
        <f t="shared" si="24"/>
        <v>Exclu</v>
      </c>
      <c r="AX13" s="176">
        <f t="shared" si="25"/>
        <v>3</v>
      </c>
      <c r="AY13" s="178">
        <f>'Saisie '!AN17</f>
        <v>5.5</v>
      </c>
      <c r="AZ13" s="176">
        <f t="shared" si="26"/>
        <v>0</v>
      </c>
      <c r="BA13" s="190">
        <f t="shared" si="27"/>
        <v>5.5</v>
      </c>
      <c r="BB13" s="193">
        <f t="shared" si="28"/>
        <v>0</v>
      </c>
      <c r="BC13" s="194" t="e">
        <f t="shared" si="29"/>
        <v>#VALUE!</v>
      </c>
      <c r="BD13" s="195" t="e">
        <f t="shared" si="30"/>
        <v>#VALUE!</v>
      </c>
      <c r="BE13" s="178" t="e">
        <f t="shared" si="31"/>
        <v>#VALUE!</v>
      </c>
      <c r="BF13" s="198" t="e">
        <f t="shared" si="32"/>
        <v>#VALUE!</v>
      </c>
      <c r="BG13" s="297" t="e">
        <f t="shared" si="33"/>
        <v>#VALUE!</v>
      </c>
      <c r="BH13" s="198" t="e">
        <f t="shared" si="34"/>
        <v>#VALUE!</v>
      </c>
      <c r="BK13" s="31">
        <v>1</v>
      </c>
    </row>
    <row r="14" spans="1:63" s="23" customFormat="1" ht="15.75">
      <c r="A14" s="174">
        <v>3</v>
      </c>
      <c r="B14" s="174" t="s">
        <v>960</v>
      </c>
      <c r="C14" s="323" t="s">
        <v>414</v>
      </c>
      <c r="D14" s="234" t="s">
        <v>415</v>
      </c>
      <c r="E14" s="234" t="s">
        <v>416</v>
      </c>
      <c r="F14" s="234" t="s">
        <v>746</v>
      </c>
      <c r="G14" s="234" t="s">
        <v>747</v>
      </c>
      <c r="H14" s="208">
        <f>'Saisie '!H18</f>
        <v>10.5</v>
      </c>
      <c r="I14" s="169"/>
      <c r="J14" s="208">
        <f>'Saisie '!K18</f>
        <v>12.583333333333334</v>
      </c>
      <c r="K14" s="169"/>
      <c r="L14" s="208">
        <f>'Saisie '!N18</f>
        <v>14.166666666666666</v>
      </c>
      <c r="M14" s="152">
        <f t="shared" si="0"/>
        <v>6</v>
      </c>
      <c r="N14" s="197">
        <f t="shared" si="1"/>
        <v>12.416666666666666</v>
      </c>
      <c r="O14" s="153">
        <f t="shared" si="2"/>
        <v>18</v>
      </c>
      <c r="P14" s="208">
        <f>'Saisie '!P18</f>
        <v>11</v>
      </c>
      <c r="Q14" s="209"/>
      <c r="R14" s="208">
        <f>'Saisie '!R18</f>
        <v>10</v>
      </c>
      <c r="S14" s="152">
        <f t="shared" si="3"/>
        <v>3</v>
      </c>
      <c r="T14" s="197">
        <f t="shared" si="4"/>
        <v>10.5</v>
      </c>
      <c r="U14" s="153">
        <f t="shared" si="5"/>
        <v>6</v>
      </c>
      <c r="V14" s="210">
        <f>'Saisie '!T18</f>
        <v>12</v>
      </c>
      <c r="W14" s="152">
        <f t="shared" si="6"/>
        <v>3</v>
      </c>
      <c r="X14" s="197">
        <f t="shared" si="7"/>
        <v>12</v>
      </c>
      <c r="Y14" s="152">
        <f t="shared" si="8"/>
        <v>3</v>
      </c>
      <c r="Z14" s="210">
        <f>'Saisie '!V18</f>
        <v>10.5</v>
      </c>
      <c r="AA14" s="152">
        <f t="shared" si="9"/>
        <v>3</v>
      </c>
      <c r="AB14" s="197">
        <f t="shared" si="10"/>
        <v>10.5</v>
      </c>
      <c r="AC14" s="193">
        <f t="shared" si="11"/>
        <v>3</v>
      </c>
      <c r="AD14" s="194">
        <f t="shared" si="12"/>
        <v>11.8</v>
      </c>
      <c r="AE14" s="195">
        <f t="shared" si="13"/>
        <v>30</v>
      </c>
      <c r="AF14" s="198" t="str">
        <f t="shared" si="35"/>
        <v>Admis(e)</v>
      </c>
      <c r="AG14" s="178">
        <f>'Saisie '!Z18</f>
        <v>9</v>
      </c>
      <c r="AH14" s="175">
        <f t="shared" si="14"/>
        <v>0</v>
      </c>
      <c r="AI14" s="178">
        <f>'Saisie '!AC18</f>
        <v>13.166666666666666</v>
      </c>
      <c r="AJ14" s="175">
        <f t="shared" si="15"/>
        <v>6</v>
      </c>
      <c r="AK14" s="178">
        <f>'Saisie '!AF18</f>
        <v>10.666666666666666</v>
      </c>
      <c r="AL14" s="175">
        <f t="shared" si="16"/>
        <v>6</v>
      </c>
      <c r="AM14" s="190">
        <f t="shared" si="17"/>
        <v>10.944444444444443</v>
      </c>
      <c r="AN14" s="177">
        <f t="shared" si="18"/>
        <v>18</v>
      </c>
      <c r="AO14" s="178">
        <f>'Saisie '!AH18</f>
        <v>11</v>
      </c>
      <c r="AP14" s="191">
        <f t="shared" si="19"/>
        <v>3</v>
      </c>
      <c r="AQ14" s="178">
        <f>'Saisie '!AJ18</f>
        <v>10</v>
      </c>
      <c r="AR14" s="191">
        <f t="shared" si="20"/>
        <v>3</v>
      </c>
      <c r="AS14" s="197">
        <f t="shared" si="21"/>
        <v>10.5</v>
      </c>
      <c r="AT14" s="177">
        <f t="shared" si="22"/>
        <v>6</v>
      </c>
      <c r="AU14" s="208">
        <f>'Saisie '!AL18</f>
        <v>11.5</v>
      </c>
      <c r="AV14" s="176">
        <f t="shared" si="23"/>
        <v>3</v>
      </c>
      <c r="AW14" s="190">
        <f t="shared" si="24"/>
        <v>11.5</v>
      </c>
      <c r="AX14" s="176">
        <f t="shared" si="25"/>
        <v>3</v>
      </c>
      <c r="AY14" s="178">
        <f>'Saisie '!AN18</f>
        <v>10</v>
      </c>
      <c r="AZ14" s="176">
        <f t="shared" si="26"/>
        <v>3</v>
      </c>
      <c r="BA14" s="190">
        <f t="shared" si="27"/>
        <v>10</v>
      </c>
      <c r="BB14" s="193">
        <f t="shared" si="28"/>
        <v>3</v>
      </c>
      <c r="BC14" s="194">
        <f t="shared" si="29"/>
        <v>10.816666666666666</v>
      </c>
      <c r="BD14" s="195">
        <f t="shared" si="30"/>
        <v>30</v>
      </c>
      <c r="BE14" s="178">
        <f t="shared" si="31"/>
        <v>11.308333333333334</v>
      </c>
      <c r="BF14" s="198" t="str">
        <f t="shared" si="32"/>
        <v>Admis(e)</v>
      </c>
      <c r="BG14" s="297">
        <f t="shared" si="33"/>
        <v>60</v>
      </c>
      <c r="BH14" s="198" t="str">
        <f t="shared" si="34"/>
        <v>Admis(e)</v>
      </c>
      <c r="BJ14" s="23" t="s">
        <v>975</v>
      </c>
      <c r="BK14" s="31">
        <v>1</v>
      </c>
    </row>
    <row r="15" spans="1:63" ht="15.75" hidden="1">
      <c r="A15" s="174">
        <v>4</v>
      </c>
      <c r="B15" s="174" t="s">
        <v>960</v>
      </c>
      <c r="C15" s="323" t="s">
        <v>419</v>
      </c>
      <c r="D15" s="234" t="s">
        <v>418</v>
      </c>
      <c r="E15" s="234" t="s">
        <v>420</v>
      </c>
      <c r="F15" s="234" t="s">
        <v>751</v>
      </c>
      <c r="G15" s="234" t="s">
        <v>120</v>
      </c>
      <c r="H15" s="208">
        <f>'Saisie '!H19</f>
        <v>11.666666666666666</v>
      </c>
      <c r="I15" s="169"/>
      <c r="J15" s="208">
        <f>'Saisie '!K19</f>
        <v>7.583333333333333</v>
      </c>
      <c r="K15" s="169"/>
      <c r="L15" s="208">
        <f>'Saisie '!N19</f>
        <v>9.6666666666666661</v>
      </c>
      <c r="M15" s="152">
        <f t="shared" si="0"/>
        <v>0</v>
      </c>
      <c r="N15" s="197">
        <f t="shared" si="1"/>
        <v>9.6388888888888875</v>
      </c>
      <c r="O15" s="153">
        <f t="shared" si="2"/>
        <v>0</v>
      </c>
      <c r="P15" s="208">
        <f>'Saisie '!P19</f>
        <v>11.5</v>
      </c>
      <c r="Q15" s="209"/>
      <c r="R15" s="208">
        <f>'Saisie '!R19</f>
        <v>10</v>
      </c>
      <c r="S15" s="152">
        <f t="shared" si="3"/>
        <v>3</v>
      </c>
      <c r="T15" s="197">
        <f t="shared" si="4"/>
        <v>10.75</v>
      </c>
      <c r="U15" s="153">
        <f t="shared" si="5"/>
        <v>6</v>
      </c>
      <c r="V15" s="210">
        <f>'Saisie '!T19</f>
        <v>11.5</v>
      </c>
      <c r="W15" s="152">
        <f t="shared" si="6"/>
        <v>3</v>
      </c>
      <c r="X15" s="197">
        <f t="shared" si="7"/>
        <v>11.5</v>
      </c>
      <c r="Y15" s="152">
        <f t="shared" si="8"/>
        <v>3</v>
      </c>
      <c r="Z15" s="210">
        <f>'Saisie '!V19</f>
        <v>5</v>
      </c>
      <c r="AA15" s="152">
        <f t="shared" si="9"/>
        <v>0</v>
      </c>
      <c r="AB15" s="197">
        <f t="shared" si="10"/>
        <v>5</v>
      </c>
      <c r="AC15" s="193">
        <f t="shared" si="11"/>
        <v>0</v>
      </c>
      <c r="AD15" s="194">
        <f t="shared" si="12"/>
        <v>9.5833333333333321</v>
      </c>
      <c r="AE15" s="195">
        <f t="shared" si="13"/>
        <v>9</v>
      </c>
      <c r="AF15" s="198" t="str">
        <f t="shared" si="35"/>
        <v>Rattrapage</v>
      </c>
      <c r="AG15" s="178">
        <f>'Saisie '!Z19</f>
        <v>11.5</v>
      </c>
      <c r="AH15" s="175">
        <f t="shared" si="14"/>
        <v>6</v>
      </c>
      <c r="AI15" s="178">
        <f>'Saisie '!AC19</f>
        <v>14</v>
      </c>
      <c r="AJ15" s="175">
        <f t="shared" si="15"/>
        <v>6</v>
      </c>
      <c r="AK15" s="178">
        <f>'Saisie '!AF19</f>
        <v>11.666666666666666</v>
      </c>
      <c r="AL15" s="175">
        <f t="shared" si="16"/>
        <v>6</v>
      </c>
      <c r="AM15" s="190">
        <f t="shared" si="17"/>
        <v>12.388888888888888</v>
      </c>
      <c r="AN15" s="177">
        <f t="shared" si="18"/>
        <v>18</v>
      </c>
      <c r="AO15" s="178">
        <f>'Saisie '!AH19</f>
        <v>11</v>
      </c>
      <c r="AP15" s="191">
        <f t="shared" si="19"/>
        <v>3</v>
      </c>
      <c r="AQ15" s="178">
        <f>'Saisie '!AJ19</f>
        <v>15</v>
      </c>
      <c r="AR15" s="191">
        <f t="shared" si="20"/>
        <v>3</v>
      </c>
      <c r="AS15" s="197">
        <f t="shared" si="21"/>
        <v>13</v>
      </c>
      <c r="AT15" s="177">
        <f t="shared" si="22"/>
        <v>6</v>
      </c>
      <c r="AU15" s="208">
        <f>'Saisie '!AL19</f>
        <v>16.5</v>
      </c>
      <c r="AV15" s="176">
        <f t="shared" si="23"/>
        <v>3</v>
      </c>
      <c r="AW15" s="190">
        <f t="shared" si="24"/>
        <v>16.5</v>
      </c>
      <c r="AX15" s="176">
        <f t="shared" si="25"/>
        <v>3</v>
      </c>
      <c r="AY15" s="178">
        <f>'Saisie '!AN19</f>
        <v>8.5</v>
      </c>
      <c r="AZ15" s="176">
        <f t="shared" si="26"/>
        <v>0</v>
      </c>
      <c r="BA15" s="190">
        <f t="shared" si="27"/>
        <v>8.5</v>
      </c>
      <c r="BB15" s="193">
        <f t="shared" si="28"/>
        <v>0</v>
      </c>
      <c r="BC15" s="194">
        <f t="shared" si="29"/>
        <v>12.533333333333333</v>
      </c>
      <c r="BD15" s="195">
        <f t="shared" si="30"/>
        <v>30</v>
      </c>
      <c r="BE15" s="178">
        <f t="shared" si="31"/>
        <v>11.058333333333334</v>
      </c>
      <c r="BF15" s="198" t="str">
        <f t="shared" si="32"/>
        <v>Admis(e)</v>
      </c>
      <c r="BG15" s="297">
        <f t="shared" si="33"/>
        <v>39</v>
      </c>
      <c r="BH15" s="198" t="str">
        <f t="shared" si="34"/>
        <v>Rattrapage</v>
      </c>
      <c r="BJ15" s="23" t="s">
        <v>975</v>
      </c>
      <c r="BK15" s="31">
        <v>1</v>
      </c>
    </row>
    <row r="16" spans="1:63" ht="18" hidden="1">
      <c r="A16" s="174">
        <v>5</v>
      </c>
      <c r="B16" s="174" t="s">
        <v>960</v>
      </c>
      <c r="C16" s="323" t="s">
        <v>421</v>
      </c>
      <c r="D16" s="234" t="s">
        <v>418</v>
      </c>
      <c r="E16" s="234" t="s">
        <v>50</v>
      </c>
      <c r="F16" s="234" t="s">
        <v>752</v>
      </c>
      <c r="G16" s="234" t="s">
        <v>120</v>
      </c>
      <c r="H16" s="208">
        <f>'Saisie '!H20</f>
        <v>11</v>
      </c>
      <c r="I16" s="169"/>
      <c r="J16" s="208">
        <f>'Saisie '!K20</f>
        <v>11.333333333333334</v>
      </c>
      <c r="K16" s="169"/>
      <c r="L16" s="208">
        <f>'Saisie '!N20</f>
        <v>8.6666666666666661</v>
      </c>
      <c r="M16" s="152">
        <f t="shared" si="0"/>
        <v>0</v>
      </c>
      <c r="N16" s="197">
        <f t="shared" si="1"/>
        <v>10.333333333333334</v>
      </c>
      <c r="O16" s="153">
        <f t="shared" si="2"/>
        <v>18</v>
      </c>
      <c r="P16" s="208">
        <f>'Saisie '!P20</f>
        <v>10</v>
      </c>
      <c r="Q16" s="209"/>
      <c r="R16" s="208">
        <f>'Saisie '!R20</f>
        <v>10</v>
      </c>
      <c r="S16" s="152">
        <f t="shared" si="3"/>
        <v>3</v>
      </c>
      <c r="T16" s="197">
        <f t="shared" si="4"/>
        <v>10</v>
      </c>
      <c r="U16" s="153">
        <f t="shared" si="5"/>
        <v>6</v>
      </c>
      <c r="V16" s="210">
        <f>'Saisie '!T20</f>
        <v>11.5</v>
      </c>
      <c r="W16" s="152">
        <f t="shared" si="6"/>
        <v>3</v>
      </c>
      <c r="X16" s="197">
        <f t="shared" si="7"/>
        <v>11.5</v>
      </c>
      <c r="Y16" s="152">
        <f t="shared" si="8"/>
        <v>3</v>
      </c>
      <c r="Z16" s="210">
        <f>'Saisie '!V20</f>
        <v>11</v>
      </c>
      <c r="AA16" s="152">
        <f t="shared" si="9"/>
        <v>3</v>
      </c>
      <c r="AB16" s="197">
        <f t="shared" si="10"/>
        <v>11</v>
      </c>
      <c r="AC16" s="193">
        <f t="shared" si="11"/>
        <v>3</v>
      </c>
      <c r="AD16" s="194">
        <f t="shared" si="12"/>
        <v>10.45</v>
      </c>
      <c r="AE16" s="307">
        <f t="shared" si="13"/>
        <v>30</v>
      </c>
      <c r="AF16" s="308" t="s">
        <v>383</v>
      </c>
      <c r="AG16" s="178">
        <f>'Saisie '!Z20</f>
        <v>10.666666666666666</v>
      </c>
      <c r="AH16" s="175">
        <f t="shared" si="14"/>
        <v>6</v>
      </c>
      <c r="AI16" s="178">
        <f>'Saisie '!AC20</f>
        <v>7.333333333333333</v>
      </c>
      <c r="AJ16" s="175">
        <f t="shared" si="15"/>
        <v>0</v>
      </c>
      <c r="AK16" s="178">
        <f>'Saisie '!AF20</f>
        <v>8.3333333333333339</v>
      </c>
      <c r="AL16" s="175">
        <f t="shared" si="16"/>
        <v>0</v>
      </c>
      <c r="AM16" s="190">
        <f t="shared" si="17"/>
        <v>8.7777777777777786</v>
      </c>
      <c r="AN16" s="177">
        <f t="shared" si="18"/>
        <v>6</v>
      </c>
      <c r="AO16" s="178">
        <f>'Saisie '!AH20</f>
        <v>12</v>
      </c>
      <c r="AP16" s="191">
        <f t="shared" si="19"/>
        <v>3</v>
      </c>
      <c r="AQ16" s="178">
        <f>'Saisie '!AJ20</f>
        <v>11.5</v>
      </c>
      <c r="AR16" s="191">
        <f t="shared" si="20"/>
        <v>3</v>
      </c>
      <c r="AS16" s="197">
        <f t="shared" si="21"/>
        <v>11.75</v>
      </c>
      <c r="AT16" s="177">
        <f t="shared" si="22"/>
        <v>6</v>
      </c>
      <c r="AU16" s="208">
        <f>'Saisie '!AL20</f>
        <v>13</v>
      </c>
      <c r="AV16" s="176">
        <f t="shared" si="23"/>
        <v>3</v>
      </c>
      <c r="AW16" s="190">
        <f t="shared" si="24"/>
        <v>13</v>
      </c>
      <c r="AX16" s="176">
        <f t="shared" si="25"/>
        <v>3</v>
      </c>
      <c r="AY16" s="178">
        <f>'Saisie '!AN20</f>
        <v>11</v>
      </c>
      <c r="AZ16" s="176">
        <f t="shared" si="26"/>
        <v>3</v>
      </c>
      <c r="BA16" s="190">
        <f t="shared" si="27"/>
        <v>11</v>
      </c>
      <c r="BB16" s="193">
        <f t="shared" si="28"/>
        <v>3</v>
      </c>
      <c r="BC16" s="194">
        <f t="shared" si="29"/>
        <v>10.016666666666667</v>
      </c>
      <c r="BD16" s="195">
        <f t="shared" si="30"/>
        <v>30</v>
      </c>
      <c r="BE16" s="178">
        <f t="shared" si="31"/>
        <v>10.233333333333334</v>
      </c>
      <c r="BF16" s="198" t="str">
        <f t="shared" si="32"/>
        <v>Admis(e)</v>
      </c>
      <c r="BG16" s="297">
        <f t="shared" si="33"/>
        <v>60</v>
      </c>
      <c r="BH16" s="198" t="str">
        <f t="shared" si="34"/>
        <v>Admis(e)</v>
      </c>
      <c r="BJ16" s="23" t="s">
        <v>975</v>
      </c>
      <c r="BK16" s="31">
        <v>1</v>
      </c>
    </row>
    <row r="17" spans="1:63" s="23" customFormat="1" ht="15.75">
      <c r="A17" s="174">
        <v>6</v>
      </c>
      <c r="B17" s="174" t="s">
        <v>960</v>
      </c>
      <c r="C17" s="323" t="s">
        <v>423</v>
      </c>
      <c r="D17" s="234" t="s">
        <v>424</v>
      </c>
      <c r="E17" s="234" t="s">
        <v>425</v>
      </c>
      <c r="F17" s="234" t="s">
        <v>757</v>
      </c>
      <c r="G17" s="234" t="s">
        <v>123</v>
      </c>
      <c r="H17" s="208">
        <f>'Saisie '!H21</f>
        <v>8</v>
      </c>
      <c r="I17" s="169"/>
      <c r="J17" s="208">
        <f>'Saisie '!K21</f>
        <v>13.5</v>
      </c>
      <c r="K17" s="169"/>
      <c r="L17" s="208">
        <f>'Saisie '!N21</f>
        <v>9.6666666666666661</v>
      </c>
      <c r="M17" s="152">
        <f t="shared" si="0"/>
        <v>0</v>
      </c>
      <c r="N17" s="197">
        <f t="shared" si="1"/>
        <v>10.388888888888888</v>
      </c>
      <c r="O17" s="153">
        <f t="shared" si="2"/>
        <v>18</v>
      </c>
      <c r="P17" s="208">
        <f>'Saisie '!P21</f>
        <v>10</v>
      </c>
      <c r="Q17" s="209"/>
      <c r="R17" s="208">
        <f>'Saisie '!R21</f>
        <v>10</v>
      </c>
      <c r="S17" s="152">
        <f t="shared" si="3"/>
        <v>3</v>
      </c>
      <c r="T17" s="197">
        <f t="shared" si="4"/>
        <v>10</v>
      </c>
      <c r="U17" s="153">
        <f t="shared" si="5"/>
        <v>6</v>
      </c>
      <c r="V17" s="210">
        <f>'Saisie '!T21</f>
        <v>11.5</v>
      </c>
      <c r="W17" s="152">
        <f t="shared" si="6"/>
        <v>3</v>
      </c>
      <c r="X17" s="197">
        <f t="shared" si="7"/>
        <v>11.5</v>
      </c>
      <c r="Y17" s="152">
        <f t="shared" si="8"/>
        <v>3</v>
      </c>
      <c r="Z17" s="210">
        <f>'Saisie '!V21</f>
        <v>10</v>
      </c>
      <c r="AA17" s="152">
        <f t="shared" si="9"/>
        <v>3</v>
      </c>
      <c r="AB17" s="197">
        <f t="shared" si="10"/>
        <v>10</v>
      </c>
      <c r="AC17" s="193">
        <f t="shared" si="11"/>
        <v>3</v>
      </c>
      <c r="AD17" s="194">
        <f t="shared" si="12"/>
        <v>10.383333333333333</v>
      </c>
      <c r="AE17" s="195">
        <f t="shared" si="13"/>
        <v>30</v>
      </c>
      <c r="AF17" s="198" t="str">
        <f t="shared" si="35"/>
        <v>Admis(e)</v>
      </c>
      <c r="AG17" s="178">
        <f>'Saisie '!Z21</f>
        <v>8.8333333333333339</v>
      </c>
      <c r="AH17" s="175">
        <f t="shared" si="14"/>
        <v>0</v>
      </c>
      <c r="AI17" s="178">
        <f>'Saisie '!AC21</f>
        <v>10</v>
      </c>
      <c r="AJ17" s="175">
        <f t="shared" si="15"/>
        <v>6</v>
      </c>
      <c r="AK17" s="178">
        <f>'Saisie '!AF21</f>
        <v>10.166666666666666</v>
      </c>
      <c r="AL17" s="175">
        <f t="shared" si="16"/>
        <v>6</v>
      </c>
      <c r="AM17" s="190">
        <f t="shared" si="17"/>
        <v>9.6666666666666661</v>
      </c>
      <c r="AN17" s="177">
        <f t="shared" si="18"/>
        <v>12</v>
      </c>
      <c r="AO17" s="178">
        <f>'Saisie '!AH21</f>
        <v>13.5</v>
      </c>
      <c r="AP17" s="191">
        <f t="shared" si="19"/>
        <v>3</v>
      </c>
      <c r="AQ17" s="178">
        <f>'Saisie '!AJ21</f>
        <v>14</v>
      </c>
      <c r="AR17" s="191">
        <f t="shared" si="20"/>
        <v>3</v>
      </c>
      <c r="AS17" s="197">
        <f t="shared" si="21"/>
        <v>13.75</v>
      </c>
      <c r="AT17" s="177">
        <f t="shared" si="22"/>
        <v>6</v>
      </c>
      <c r="AU17" s="208">
        <f>'Saisie '!AL21</f>
        <v>12.5</v>
      </c>
      <c r="AV17" s="176">
        <f t="shared" si="23"/>
        <v>3</v>
      </c>
      <c r="AW17" s="190">
        <f t="shared" si="24"/>
        <v>12.5</v>
      </c>
      <c r="AX17" s="176">
        <f t="shared" si="25"/>
        <v>3</v>
      </c>
      <c r="AY17" s="178">
        <f>'Saisie '!AN21</f>
        <v>10</v>
      </c>
      <c r="AZ17" s="176">
        <f t="shared" si="26"/>
        <v>3</v>
      </c>
      <c r="BA17" s="190">
        <f t="shared" si="27"/>
        <v>10</v>
      </c>
      <c r="BB17" s="193">
        <f t="shared" si="28"/>
        <v>3</v>
      </c>
      <c r="BC17" s="194">
        <f t="shared" si="29"/>
        <v>10.8</v>
      </c>
      <c r="BD17" s="195">
        <f t="shared" si="30"/>
        <v>30</v>
      </c>
      <c r="BE17" s="178">
        <f t="shared" si="31"/>
        <v>10.591666666666667</v>
      </c>
      <c r="BF17" s="198" t="str">
        <f t="shared" si="32"/>
        <v>Admis(e)</v>
      </c>
      <c r="BG17" s="297">
        <f t="shared" si="33"/>
        <v>60</v>
      </c>
      <c r="BH17" s="198" t="str">
        <f t="shared" si="34"/>
        <v>Admis(e)</v>
      </c>
      <c r="BI17" s="23" t="s">
        <v>975</v>
      </c>
      <c r="BK17" s="31">
        <v>1</v>
      </c>
    </row>
    <row r="18" spans="1:63" s="23" customFormat="1" ht="15.75" hidden="1">
      <c r="A18" s="174">
        <v>7</v>
      </c>
      <c r="B18" s="174" t="s">
        <v>960</v>
      </c>
      <c r="C18" s="323" t="s">
        <v>426</v>
      </c>
      <c r="D18" s="234" t="s">
        <v>427</v>
      </c>
      <c r="E18" s="234" t="s">
        <v>278</v>
      </c>
      <c r="F18" s="234" t="s">
        <v>758</v>
      </c>
      <c r="G18" s="234" t="s">
        <v>759</v>
      </c>
      <c r="H18" s="208">
        <f>'Saisie '!H22</f>
        <v>10.333333333333334</v>
      </c>
      <c r="I18" s="169"/>
      <c r="J18" s="208">
        <f>'Saisie '!K22</f>
        <v>9</v>
      </c>
      <c r="K18" s="169"/>
      <c r="L18" s="208">
        <f>'Saisie '!N22</f>
        <v>11</v>
      </c>
      <c r="M18" s="152">
        <f t="shared" si="0"/>
        <v>6</v>
      </c>
      <c r="N18" s="197">
        <f t="shared" si="1"/>
        <v>10.111111111111112</v>
      </c>
      <c r="O18" s="153">
        <f t="shared" si="2"/>
        <v>18</v>
      </c>
      <c r="P18" s="208">
        <f>'Saisie '!P22</f>
        <v>11</v>
      </c>
      <c r="Q18" s="209"/>
      <c r="R18" s="208">
        <f>'Saisie '!R22</f>
        <v>6.5</v>
      </c>
      <c r="S18" s="152">
        <f t="shared" si="3"/>
        <v>0</v>
      </c>
      <c r="T18" s="197">
        <f t="shared" si="4"/>
        <v>8.75</v>
      </c>
      <c r="U18" s="153">
        <f t="shared" si="5"/>
        <v>0</v>
      </c>
      <c r="V18" s="210">
        <f>'Saisie '!T22</f>
        <v>13.5</v>
      </c>
      <c r="W18" s="152">
        <f t="shared" si="6"/>
        <v>3</v>
      </c>
      <c r="X18" s="197">
        <f t="shared" si="7"/>
        <v>13.5</v>
      </c>
      <c r="Y18" s="152">
        <f t="shared" si="8"/>
        <v>3</v>
      </c>
      <c r="Z18" s="210">
        <f>'Saisie '!V22</f>
        <v>11</v>
      </c>
      <c r="AA18" s="152">
        <f t="shared" si="9"/>
        <v>3</v>
      </c>
      <c r="AB18" s="197">
        <f t="shared" si="10"/>
        <v>11</v>
      </c>
      <c r="AC18" s="193">
        <f t="shared" si="11"/>
        <v>3</v>
      </c>
      <c r="AD18" s="194">
        <f t="shared" si="12"/>
        <v>10.266666666666667</v>
      </c>
      <c r="AE18" s="195">
        <f t="shared" si="13"/>
        <v>30</v>
      </c>
      <c r="AF18" s="198" t="str">
        <f t="shared" si="35"/>
        <v>Admis(e)</v>
      </c>
      <c r="AG18" s="178">
        <f>'Saisie '!Z22</f>
        <v>9.6666666666666661</v>
      </c>
      <c r="AH18" s="175">
        <f t="shared" si="14"/>
        <v>0</v>
      </c>
      <c r="AI18" s="178">
        <f>'Saisie '!AC22</f>
        <v>10</v>
      </c>
      <c r="AJ18" s="175">
        <f t="shared" si="15"/>
        <v>6</v>
      </c>
      <c r="AK18" s="178">
        <f>'Saisie '!AF22</f>
        <v>10.333333333333334</v>
      </c>
      <c r="AL18" s="175">
        <f t="shared" si="16"/>
        <v>6</v>
      </c>
      <c r="AM18" s="190">
        <f t="shared" si="17"/>
        <v>10</v>
      </c>
      <c r="AN18" s="177">
        <f t="shared" si="18"/>
        <v>18</v>
      </c>
      <c r="AO18" s="178">
        <f>'Saisie '!AH22</f>
        <v>14</v>
      </c>
      <c r="AP18" s="191">
        <f t="shared" si="19"/>
        <v>3</v>
      </c>
      <c r="AQ18" s="178">
        <f>'Saisie '!AJ22</f>
        <v>6.5</v>
      </c>
      <c r="AR18" s="191">
        <f t="shared" si="20"/>
        <v>0</v>
      </c>
      <c r="AS18" s="197">
        <f t="shared" si="21"/>
        <v>10.25</v>
      </c>
      <c r="AT18" s="177">
        <f t="shared" si="22"/>
        <v>6</v>
      </c>
      <c r="AU18" s="208">
        <f>'Saisie '!AL22</f>
        <v>13</v>
      </c>
      <c r="AV18" s="176">
        <f t="shared" si="23"/>
        <v>3</v>
      </c>
      <c r="AW18" s="190">
        <f t="shared" si="24"/>
        <v>13</v>
      </c>
      <c r="AX18" s="176">
        <f t="shared" si="25"/>
        <v>3</v>
      </c>
      <c r="AY18" s="178">
        <f>'Saisie '!AN22</f>
        <v>13.5</v>
      </c>
      <c r="AZ18" s="176">
        <f t="shared" si="26"/>
        <v>3</v>
      </c>
      <c r="BA18" s="190">
        <f t="shared" si="27"/>
        <v>13.5</v>
      </c>
      <c r="BB18" s="193">
        <f t="shared" si="28"/>
        <v>3</v>
      </c>
      <c r="BC18" s="194">
        <f t="shared" si="29"/>
        <v>10.7</v>
      </c>
      <c r="BD18" s="195">
        <f t="shared" si="30"/>
        <v>30</v>
      </c>
      <c r="BE18" s="178">
        <f t="shared" si="31"/>
        <v>10.483333333333334</v>
      </c>
      <c r="BF18" s="198" t="str">
        <f t="shared" si="32"/>
        <v>Admis(e)</v>
      </c>
      <c r="BG18" s="297">
        <f t="shared" si="33"/>
        <v>60</v>
      </c>
      <c r="BH18" s="198" t="str">
        <f t="shared" si="34"/>
        <v>Admis(e)</v>
      </c>
      <c r="BJ18" s="23" t="s">
        <v>975</v>
      </c>
      <c r="BK18" s="31">
        <v>1</v>
      </c>
    </row>
    <row r="19" spans="1:63" s="23" customFormat="1" ht="15.75" hidden="1">
      <c r="A19" s="174">
        <v>8</v>
      </c>
      <c r="B19" s="174" t="s">
        <v>960</v>
      </c>
      <c r="C19" s="323" t="s">
        <v>428</v>
      </c>
      <c r="D19" s="234" t="s">
        <v>429</v>
      </c>
      <c r="E19" s="234" t="s">
        <v>53</v>
      </c>
      <c r="F19" s="234" t="s">
        <v>760</v>
      </c>
      <c r="G19" s="234" t="s">
        <v>761</v>
      </c>
      <c r="H19" s="208">
        <f>'Saisie '!H23</f>
        <v>7.333333333333333</v>
      </c>
      <c r="I19" s="169"/>
      <c r="J19" s="208">
        <f>'Saisie '!K23</f>
        <v>6.5</v>
      </c>
      <c r="K19" s="169"/>
      <c r="L19" s="208">
        <f>'Saisie '!N23</f>
        <v>10.166666666666666</v>
      </c>
      <c r="M19" s="152">
        <f t="shared" si="0"/>
        <v>6</v>
      </c>
      <c r="N19" s="197">
        <f t="shared" si="1"/>
        <v>8</v>
      </c>
      <c r="O19" s="153">
        <f t="shared" si="2"/>
        <v>6</v>
      </c>
      <c r="P19" s="208">
        <f>'Saisie '!P23</f>
        <v>10</v>
      </c>
      <c r="Q19" s="209"/>
      <c r="R19" s="208">
        <f>'Saisie '!R23</f>
        <v>5.5</v>
      </c>
      <c r="S19" s="152">
        <f t="shared" si="3"/>
        <v>0</v>
      </c>
      <c r="T19" s="197">
        <f t="shared" si="4"/>
        <v>7.75</v>
      </c>
      <c r="U19" s="153">
        <f t="shared" si="5"/>
        <v>0</v>
      </c>
      <c r="V19" s="210">
        <f>'Saisie '!T23</f>
        <v>10</v>
      </c>
      <c r="W19" s="152">
        <f t="shared" si="6"/>
        <v>3</v>
      </c>
      <c r="X19" s="197">
        <f t="shared" si="7"/>
        <v>10</v>
      </c>
      <c r="Y19" s="152">
        <f t="shared" si="8"/>
        <v>3</v>
      </c>
      <c r="Z19" s="210">
        <f>'Saisie '!V23</f>
        <v>7</v>
      </c>
      <c r="AA19" s="152">
        <f t="shared" si="9"/>
        <v>0</v>
      </c>
      <c r="AB19" s="197">
        <f t="shared" si="10"/>
        <v>7</v>
      </c>
      <c r="AC19" s="193">
        <f t="shared" si="11"/>
        <v>0</v>
      </c>
      <c r="AD19" s="194">
        <f t="shared" si="12"/>
        <v>8.0500000000000007</v>
      </c>
      <c r="AE19" s="195">
        <f t="shared" si="13"/>
        <v>9</v>
      </c>
      <c r="AF19" s="198" t="str">
        <f t="shared" si="35"/>
        <v>Rattrapage</v>
      </c>
      <c r="AG19" s="178">
        <f>'Saisie '!Z23</f>
        <v>3.3333333333333335</v>
      </c>
      <c r="AH19" s="175">
        <f t="shared" si="14"/>
        <v>0</v>
      </c>
      <c r="AI19" s="178">
        <f>'Saisie '!AC23</f>
        <v>4.333333333333333</v>
      </c>
      <c r="AJ19" s="175">
        <f t="shared" si="15"/>
        <v>0</v>
      </c>
      <c r="AK19" s="178" t="e">
        <f>'Saisie '!AF23</f>
        <v>#VALUE!</v>
      </c>
      <c r="AL19" s="175" t="e">
        <f t="shared" si="16"/>
        <v>#VALUE!</v>
      </c>
      <c r="AM19" s="190" t="e">
        <f t="shared" si="17"/>
        <v>#VALUE!</v>
      </c>
      <c r="AN19" s="177" t="e">
        <f t="shared" si="18"/>
        <v>#VALUE!</v>
      </c>
      <c r="AO19" s="178">
        <f>'Saisie '!AH23</f>
        <v>1.5</v>
      </c>
      <c r="AP19" s="191">
        <f t="shared" si="19"/>
        <v>0</v>
      </c>
      <c r="AQ19" s="178">
        <f>'Saisie '!AJ23</f>
        <v>5</v>
      </c>
      <c r="AR19" s="191">
        <f t="shared" si="20"/>
        <v>0</v>
      </c>
      <c r="AS19" s="197">
        <f t="shared" si="21"/>
        <v>3.25</v>
      </c>
      <c r="AT19" s="177">
        <f t="shared" si="22"/>
        <v>0</v>
      </c>
      <c r="AU19" s="208">
        <f>'Saisie '!AL23</f>
        <v>11</v>
      </c>
      <c r="AV19" s="176">
        <f t="shared" si="23"/>
        <v>3</v>
      </c>
      <c r="AW19" s="190">
        <f t="shared" si="24"/>
        <v>11</v>
      </c>
      <c r="AX19" s="176">
        <f t="shared" si="25"/>
        <v>3</v>
      </c>
      <c r="AY19" s="178">
        <f>'Saisie '!AN23</f>
        <v>12.5</v>
      </c>
      <c r="AZ19" s="176">
        <f t="shared" si="26"/>
        <v>3</v>
      </c>
      <c r="BA19" s="190">
        <f t="shared" si="27"/>
        <v>12.5</v>
      </c>
      <c r="BB19" s="193">
        <f t="shared" si="28"/>
        <v>3</v>
      </c>
      <c r="BC19" s="194" t="e">
        <f t="shared" si="29"/>
        <v>#VALUE!</v>
      </c>
      <c r="BD19" s="195" t="e">
        <f t="shared" si="30"/>
        <v>#VALUE!</v>
      </c>
      <c r="BE19" s="178" t="e">
        <f t="shared" si="31"/>
        <v>#VALUE!</v>
      </c>
      <c r="BF19" s="198" t="e">
        <f t="shared" si="32"/>
        <v>#VALUE!</v>
      </c>
      <c r="BG19" s="297" t="e">
        <f t="shared" si="33"/>
        <v>#VALUE!</v>
      </c>
      <c r="BH19" s="198" t="e">
        <f t="shared" si="34"/>
        <v>#VALUE!</v>
      </c>
      <c r="BK19" s="31">
        <v>1</v>
      </c>
    </row>
    <row r="20" spans="1:63" ht="15.75" hidden="1">
      <c r="A20" s="174">
        <v>9</v>
      </c>
      <c r="B20" s="174" t="s">
        <v>960</v>
      </c>
      <c r="C20" s="323" t="s">
        <v>440</v>
      </c>
      <c r="D20" s="234" t="s">
        <v>441</v>
      </c>
      <c r="E20" s="234" t="s">
        <v>442</v>
      </c>
      <c r="F20" s="234" t="s">
        <v>766</v>
      </c>
      <c r="G20" s="234" t="s">
        <v>135</v>
      </c>
      <c r="H20" s="200">
        <f>'Saisie '!H24</f>
        <v>12</v>
      </c>
      <c r="I20" s="200"/>
      <c r="J20" s="200">
        <f>'Saisie '!K24</f>
        <v>10.833333333333334</v>
      </c>
      <c r="K20" s="200"/>
      <c r="L20" s="200">
        <f>'Saisie '!N24</f>
        <v>11.833333333333334</v>
      </c>
      <c r="M20" s="253">
        <f t="shared" ref="M20:M35" si="36">IF(L20&gt;=9.995,6,0)</f>
        <v>6</v>
      </c>
      <c r="N20" s="197">
        <f t="shared" ref="N20:N35" si="37">((H20*4)+(J20*4)+(L20*4))/12</f>
        <v>11.555555555555557</v>
      </c>
      <c r="O20" s="253">
        <f t="shared" ref="O20:O35" si="38">IF(N20&gt;=9.995,18,I20+K20+M20)</f>
        <v>18</v>
      </c>
      <c r="P20" s="200">
        <f>'Saisie '!P24</f>
        <v>7.5</v>
      </c>
      <c r="Q20" s="200"/>
      <c r="R20" s="200">
        <f>'Saisie '!R24</f>
        <v>10</v>
      </c>
      <c r="S20" s="200">
        <f t="shared" ref="S20:S35" si="39">IF(R20&gt;=9.995,3,0)</f>
        <v>3</v>
      </c>
      <c r="T20" s="197">
        <f t="shared" ref="T20:T35" si="40">((P20*2)+(R20*2))/4</f>
        <v>8.75</v>
      </c>
      <c r="U20" s="253">
        <f t="shared" ref="U20:U35" si="41">IF(T20&gt;=9.995,6,Q20+S20)</f>
        <v>3</v>
      </c>
      <c r="V20" s="287">
        <f>'Saisie '!T24</f>
        <v>10.5</v>
      </c>
      <c r="W20" s="253">
        <f t="shared" ref="W20:W35" si="42">IF(V20&gt;=9.995,3,0)</f>
        <v>3</v>
      </c>
      <c r="X20" s="190">
        <f t="shared" ref="X20:X35" si="43">V20</f>
        <v>10.5</v>
      </c>
      <c r="Y20" s="253">
        <f t="shared" ref="Y20:Y35" si="44">IF(X20&gt;=9.995,3,0)</f>
        <v>3</v>
      </c>
      <c r="Z20" s="200">
        <f>'Saisie '!V24</f>
        <v>11</v>
      </c>
      <c r="AA20" s="253">
        <f t="shared" ref="AA20:AA35" si="45">IF(Z20&gt;=9.995,3,0)</f>
        <v>3</v>
      </c>
      <c r="AB20" s="201">
        <f t="shared" ref="AB20:AB35" si="46">Z20</f>
        <v>11</v>
      </c>
      <c r="AC20" s="254">
        <f t="shared" ref="AC20:AC35" si="47">IF(AB20&gt;=9.995,3,0)</f>
        <v>3</v>
      </c>
      <c r="AD20" s="201">
        <f t="shared" ref="AD20:AD35" si="48">((N20*12)+(T20*4)+(X20*2)+(AB20*2))/20</f>
        <v>10.833333333333334</v>
      </c>
      <c r="AE20" s="198">
        <f t="shared" ref="AE20:AE35" si="49">IF(AD20&gt;=9.995,30,O20+U20+Y20+AC20)</f>
        <v>30</v>
      </c>
      <c r="AF20" s="198" t="str">
        <f t="shared" ref="AF20:AF35" si="50">IF(AD20&gt;=9.995,"Admis(e)","Rattrapage")</f>
        <v>Admis(e)</v>
      </c>
      <c r="AG20" s="296">
        <f>'Saisie '!Z24</f>
        <v>10.5</v>
      </c>
      <c r="AH20" s="175">
        <f t="shared" ref="AH20:AH35" si="51">IF(AG20&gt;=9.995,6,0)</f>
        <v>6</v>
      </c>
      <c r="AI20" s="296">
        <f>'Saisie '!AC24</f>
        <v>10</v>
      </c>
      <c r="AJ20" s="175">
        <f t="shared" ref="AJ20:AJ35" si="52">IF(AI20&gt;=9.995,6,0)</f>
        <v>6</v>
      </c>
      <c r="AK20" s="296">
        <f>'Saisie '!AF24</f>
        <v>10.333333333333334</v>
      </c>
      <c r="AL20" s="294">
        <f t="shared" ref="AL20:AL35" si="53">IF(AK20&gt;=9.995,6,0)</f>
        <v>6</v>
      </c>
      <c r="AM20" s="190">
        <f t="shared" ref="AM20:AM35" si="54">((AG20*4)+(AI20*4)+(AK20*4))/12</f>
        <v>10.277777777777779</v>
      </c>
      <c r="AN20" s="193">
        <f t="shared" ref="AN20:AN35" si="55">IF(AM20&gt;=9.995,18,AH20+AJ20+AL20)</f>
        <v>18</v>
      </c>
      <c r="AO20" s="296">
        <f>'Saisie '!AH24</f>
        <v>11</v>
      </c>
      <c r="AP20" s="191">
        <f t="shared" ref="AP20:AP35" si="56">IF(AO20&gt;=9.995,3,0)</f>
        <v>3</v>
      </c>
      <c r="AQ20" s="296">
        <f>'Saisie '!AJ24</f>
        <v>14</v>
      </c>
      <c r="AR20" s="295">
        <f t="shared" ref="AR20:AR35" si="57">IF(AQ20&gt;=9.995,3,0)</f>
        <v>3</v>
      </c>
      <c r="AS20" s="190">
        <f t="shared" ref="AS20:AS35" si="58">((AO20*2)+(AQ20*2))/4</f>
        <v>12.5</v>
      </c>
      <c r="AT20" s="193">
        <f t="shared" ref="AT20:AT35" si="59">IF(AS20&gt;=9.995,6,AP20+AR20)</f>
        <v>6</v>
      </c>
      <c r="AU20" s="287">
        <f>'Saisie '!AL24</f>
        <v>12</v>
      </c>
      <c r="AV20" s="193">
        <f t="shared" ref="AV20:AV35" si="60">IF(AU20&gt;=9.995,3,0)</f>
        <v>3</v>
      </c>
      <c r="AW20" s="190">
        <f t="shared" ref="AW20:AW35" si="61">AU20</f>
        <v>12</v>
      </c>
      <c r="AX20" s="193">
        <f t="shared" ref="AX20:AX35" si="62">IF(AW20&gt;=9.995,3,0)</f>
        <v>3</v>
      </c>
      <c r="AY20" s="296">
        <f>'Saisie '!AN24</f>
        <v>10</v>
      </c>
      <c r="AZ20" s="193">
        <f t="shared" ref="AZ20:AZ35" si="63">IF(AY20&gt;=9.995,3,0)</f>
        <v>3</v>
      </c>
      <c r="BA20" s="190">
        <f t="shared" ref="BA20:BA35" si="64">AY20</f>
        <v>10</v>
      </c>
      <c r="BB20" s="193">
        <f t="shared" ref="BB20:BB35" si="65">IF(BA20&gt;=9.995,3,0)</f>
        <v>3</v>
      </c>
      <c r="BC20" s="194">
        <f t="shared" ref="BC20:BC35" si="66">((AM20*12)+(AS20*4)+(AW20*2)+(BA20*2))/20</f>
        <v>10.866666666666667</v>
      </c>
      <c r="BD20" s="195">
        <f t="shared" ref="BD20:BD35" si="67">IF(BC20&gt;=9.995,30,AN20+AT20+AX20+BB20)</f>
        <v>30</v>
      </c>
      <c r="BE20" s="190">
        <f t="shared" ref="BE20:BE35" si="68">(AD20+BC20)/2</f>
        <v>10.850000000000001</v>
      </c>
      <c r="BF20" s="198" t="str">
        <f t="shared" ref="BF20:BF35" si="69">IF(BC20&gt;=9.995,"Admis(e)","Rattrapage")</f>
        <v>Admis(e)</v>
      </c>
      <c r="BG20" s="297">
        <f t="shared" ref="BG20:BG35" si="70">AE20+BD20</f>
        <v>60</v>
      </c>
      <c r="BH20" s="198" t="str">
        <f t="shared" ref="BH20:BH35" si="71">IF(AND(AD20&gt;=9.995,BC20&gt;=9.995),"Admis(e)","Rattrapage")</f>
        <v>Admis(e)</v>
      </c>
      <c r="BK20" s="31">
        <v>1</v>
      </c>
    </row>
    <row r="21" spans="1:63" ht="15.75" hidden="1">
      <c r="A21" s="174">
        <v>10</v>
      </c>
      <c r="B21" s="174" t="s">
        <v>960</v>
      </c>
      <c r="C21" s="323" t="s">
        <v>443</v>
      </c>
      <c r="D21" s="234" t="s">
        <v>444</v>
      </c>
      <c r="E21" s="234" t="s">
        <v>333</v>
      </c>
      <c r="F21" s="234" t="s">
        <v>767</v>
      </c>
      <c r="G21" s="234" t="s">
        <v>119</v>
      </c>
      <c r="H21" s="200">
        <f>'Saisie '!H25</f>
        <v>13</v>
      </c>
      <c r="I21" s="200"/>
      <c r="J21" s="200">
        <f>'Saisie '!K25</f>
        <v>9.5</v>
      </c>
      <c r="K21" s="200"/>
      <c r="L21" s="200">
        <f>'Saisie '!N25</f>
        <v>10</v>
      </c>
      <c r="M21" s="253">
        <f t="shared" si="36"/>
        <v>6</v>
      </c>
      <c r="N21" s="197">
        <f t="shared" si="37"/>
        <v>10.833333333333334</v>
      </c>
      <c r="O21" s="253">
        <f t="shared" si="38"/>
        <v>18</v>
      </c>
      <c r="P21" s="200">
        <f>'Saisie '!P25</f>
        <v>6</v>
      </c>
      <c r="Q21" s="200"/>
      <c r="R21" s="200">
        <f>'Saisie '!R25</f>
        <v>7</v>
      </c>
      <c r="S21" s="200">
        <f t="shared" si="39"/>
        <v>0</v>
      </c>
      <c r="T21" s="197">
        <f t="shared" si="40"/>
        <v>6.5</v>
      </c>
      <c r="U21" s="253">
        <f t="shared" si="41"/>
        <v>0</v>
      </c>
      <c r="V21" s="287">
        <f>'Saisie '!T25</f>
        <v>10.5</v>
      </c>
      <c r="W21" s="253">
        <f t="shared" si="42"/>
        <v>3</v>
      </c>
      <c r="X21" s="190">
        <f t="shared" si="43"/>
        <v>10.5</v>
      </c>
      <c r="Y21" s="253">
        <f t="shared" si="44"/>
        <v>3</v>
      </c>
      <c r="Z21" s="200">
        <f>'Saisie '!V25</f>
        <v>10</v>
      </c>
      <c r="AA21" s="253">
        <f t="shared" si="45"/>
        <v>3</v>
      </c>
      <c r="AB21" s="201">
        <f t="shared" si="46"/>
        <v>10</v>
      </c>
      <c r="AC21" s="254">
        <f t="shared" si="47"/>
        <v>3</v>
      </c>
      <c r="AD21" s="201">
        <f t="shared" si="48"/>
        <v>9.85</v>
      </c>
      <c r="AE21" s="198">
        <f t="shared" si="49"/>
        <v>24</v>
      </c>
      <c r="AF21" s="198" t="str">
        <f t="shared" si="50"/>
        <v>Rattrapage</v>
      </c>
      <c r="AG21" s="296">
        <f>'Saisie '!Z25</f>
        <v>8.6666666666666661</v>
      </c>
      <c r="AH21" s="175">
        <f t="shared" si="51"/>
        <v>0</v>
      </c>
      <c r="AI21" s="296">
        <f>'Saisie '!AC25</f>
        <v>8.6666666666666661</v>
      </c>
      <c r="AJ21" s="175">
        <f t="shared" si="52"/>
        <v>0</v>
      </c>
      <c r="AK21" s="296">
        <f>'Saisie '!AF25</f>
        <v>11.666666666666666</v>
      </c>
      <c r="AL21" s="294">
        <f t="shared" si="53"/>
        <v>6</v>
      </c>
      <c r="AM21" s="190">
        <f t="shared" si="54"/>
        <v>9.6666666666666661</v>
      </c>
      <c r="AN21" s="193">
        <f t="shared" si="55"/>
        <v>6</v>
      </c>
      <c r="AO21" s="296">
        <f>'Saisie '!AH25</f>
        <v>10.5</v>
      </c>
      <c r="AP21" s="191">
        <f t="shared" si="56"/>
        <v>3</v>
      </c>
      <c r="AQ21" s="296">
        <f>'Saisie '!AJ25</f>
        <v>10</v>
      </c>
      <c r="AR21" s="295">
        <f t="shared" si="57"/>
        <v>3</v>
      </c>
      <c r="AS21" s="190">
        <f t="shared" si="58"/>
        <v>10.25</v>
      </c>
      <c r="AT21" s="193">
        <f t="shared" si="59"/>
        <v>6</v>
      </c>
      <c r="AU21" s="287">
        <f>'Saisie '!AL25</f>
        <v>10</v>
      </c>
      <c r="AV21" s="193">
        <f t="shared" si="60"/>
        <v>3</v>
      </c>
      <c r="AW21" s="190">
        <f t="shared" si="61"/>
        <v>10</v>
      </c>
      <c r="AX21" s="193">
        <f t="shared" si="62"/>
        <v>3</v>
      </c>
      <c r="AY21" s="296">
        <f>'Saisie '!AN25</f>
        <v>12.5</v>
      </c>
      <c r="AZ21" s="193">
        <f t="shared" si="63"/>
        <v>3</v>
      </c>
      <c r="BA21" s="190">
        <f t="shared" si="64"/>
        <v>12.5</v>
      </c>
      <c r="BB21" s="193">
        <f t="shared" si="65"/>
        <v>3</v>
      </c>
      <c r="BC21" s="194">
        <f t="shared" si="66"/>
        <v>10.1</v>
      </c>
      <c r="BD21" s="195">
        <f t="shared" si="67"/>
        <v>30</v>
      </c>
      <c r="BE21" s="190">
        <f t="shared" si="68"/>
        <v>9.9749999999999996</v>
      </c>
      <c r="BF21" s="198" t="str">
        <f t="shared" si="69"/>
        <v>Admis(e)</v>
      </c>
      <c r="BG21" s="297">
        <f t="shared" si="70"/>
        <v>54</v>
      </c>
      <c r="BH21" s="198" t="str">
        <f t="shared" si="71"/>
        <v>Rattrapage</v>
      </c>
      <c r="BK21" s="31">
        <v>1</v>
      </c>
    </row>
    <row r="22" spans="1:63" ht="15.75">
      <c r="A22" s="174">
        <v>11</v>
      </c>
      <c r="B22" s="174" t="s">
        <v>960</v>
      </c>
      <c r="C22" s="323" t="s">
        <v>445</v>
      </c>
      <c r="D22" s="234" t="s">
        <v>446</v>
      </c>
      <c r="E22" s="234" t="s">
        <v>447</v>
      </c>
      <c r="F22" s="234" t="s">
        <v>768</v>
      </c>
      <c r="G22" s="234" t="s">
        <v>127</v>
      </c>
      <c r="H22" s="200">
        <f>'Saisie '!H26</f>
        <v>12.333333333333334</v>
      </c>
      <c r="I22" s="200"/>
      <c r="J22" s="200">
        <f>'Saisie '!K26</f>
        <v>10</v>
      </c>
      <c r="K22" s="200"/>
      <c r="L22" s="200">
        <f>'Saisie '!N26</f>
        <v>10.5</v>
      </c>
      <c r="M22" s="253">
        <f t="shared" si="36"/>
        <v>6</v>
      </c>
      <c r="N22" s="197">
        <f t="shared" si="37"/>
        <v>10.944444444444445</v>
      </c>
      <c r="O22" s="253">
        <f t="shared" si="38"/>
        <v>18</v>
      </c>
      <c r="P22" s="200">
        <f>'Saisie '!P26</f>
        <v>11</v>
      </c>
      <c r="Q22" s="200"/>
      <c r="R22" s="200">
        <f>'Saisie '!R26</f>
        <v>10</v>
      </c>
      <c r="S22" s="200">
        <f t="shared" si="39"/>
        <v>3</v>
      </c>
      <c r="T22" s="197">
        <f t="shared" si="40"/>
        <v>10.5</v>
      </c>
      <c r="U22" s="253">
        <f t="shared" si="41"/>
        <v>6</v>
      </c>
      <c r="V22" s="287">
        <f>'Saisie '!T26</f>
        <v>11.5</v>
      </c>
      <c r="W22" s="253">
        <f t="shared" si="42"/>
        <v>3</v>
      </c>
      <c r="X22" s="190">
        <f t="shared" si="43"/>
        <v>11.5</v>
      </c>
      <c r="Y22" s="253">
        <f t="shared" si="44"/>
        <v>3</v>
      </c>
      <c r="Z22" s="200">
        <f>'Saisie '!V26</f>
        <v>11.5</v>
      </c>
      <c r="AA22" s="253">
        <f t="shared" si="45"/>
        <v>3</v>
      </c>
      <c r="AB22" s="201">
        <f t="shared" si="46"/>
        <v>11.5</v>
      </c>
      <c r="AC22" s="254">
        <f t="shared" si="47"/>
        <v>3</v>
      </c>
      <c r="AD22" s="201">
        <f t="shared" si="48"/>
        <v>10.966666666666667</v>
      </c>
      <c r="AE22" s="198">
        <f t="shared" si="49"/>
        <v>30</v>
      </c>
      <c r="AF22" s="198" t="str">
        <f t="shared" si="50"/>
        <v>Admis(e)</v>
      </c>
      <c r="AG22" s="296">
        <f>'Saisie '!Z26</f>
        <v>9</v>
      </c>
      <c r="AH22" s="175">
        <f t="shared" si="51"/>
        <v>0</v>
      </c>
      <c r="AI22" s="296">
        <f>'Saisie '!AC26</f>
        <v>11.333333333333334</v>
      </c>
      <c r="AJ22" s="175">
        <f t="shared" si="52"/>
        <v>6</v>
      </c>
      <c r="AK22" s="296">
        <f>'Saisie '!AF26</f>
        <v>10.333333333333334</v>
      </c>
      <c r="AL22" s="294">
        <f t="shared" si="53"/>
        <v>6</v>
      </c>
      <c r="AM22" s="190">
        <f t="shared" si="54"/>
        <v>10.222222222222223</v>
      </c>
      <c r="AN22" s="193">
        <f t="shared" si="55"/>
        <v>18</v>
      </c>
      <c r="AO22" s="296">
        <f>'Saisie '!AH26</f>
        <v>10</v>
      </c>
      <c r="AP22" s="191">
        <f t="shared" si="56"/>
        <v>3</v>
      </c>
      <c r="AQ22" s="296">
        <f>'Saisie '!AJ26</f>
        <v>11</v>
      </c>
      <c r="AR22" s="295">
        <f t="shared" si="57"/>
        <v>3</v>
      </c>
      <c r="AS22" s="190">
        <f t="shared" si="58"/>
        <v>10.5</v>
      </c>
      <c r="AT22" s="193">
        <f t="shared" si="59"/>
        <v>6</v>
      </c>
      <c r="AU22" s="287">
        <f>'Saisie '!AL26</f>
        <v>11</v>
      </c>
      <c r="AV22" s="193">
        <f t="shared" si="60"/>
        <v>3</v>
      </c>
      <c r="AW22" s="190">
        <f t="shared" si="61"/>
        <v>11</v>
      </c>
      <c r="AX22" s="193">
        <f t="shared" si="62"/>
        <v>3</v>
      </c>
      <c r="AY22" s="296">
        <f>'Saisie '!AN26</f>
        <v>13.5</v>
      </c>
      <c r="AZ22" s="193">
        <f t="shared" si="63"/>
        <v>3</v>
      </c>
      <c r="BA22" s="190">
        <f t="shared" si="64"/>
        <v>13.5</v>
      </c>
      <c r="BB22" s="193">
        <f t="shared" si="65"/>
        <v>3</v>
      </c>
      <c r="BC22" s="194">
        <f t="shared" si="66"/>
        <v>10.683333333333334</v>
      </c>
      <c r="BD22" s="195">
        <f t="shared" si="67"/>
        <v>30</v>
      </c>
      <c r="BE22" s="190">
        <f t="shared" si="68"/>
        <v>10.824999999999999</v>
      </c>
      <c r="BF22" s="198" t="str">
        <f t="shared" si="69"/>
        <v>Admis(e)</v>
      </c>
      <c r="BG22" s="297">
        <f t="shared" si="70"/>
        <v>60</v>
      </c>
      <c r="BH22" s="198" t="str">
        <f t="shared" si="71"/>
        <v>Admis(e)</v>
      </c>
      <c r="BI22" s="23" t="s">
        <v>975</v>
      </c>
      <c r="BK22" s="31">
        <v>1</v>
      </c>
    </row>
    <row r="23" spans="1:63" ht="15.75">
      <c r="A23" s="174">
        <v>12</v>
      </c>
      <c r="B23" s="174" t="s">
        <v>960</v>
      </c>
      <c r="C23" s="325" t="s">
        <v>769</v>
      </c>
      <c r="D23" s="234" t="s">
        <v>772</v>
      </c>
      <c r="E23" s="234" t="s">
        <v>299</v>
      </c>
      <c r="F23" s="234" t="s">
        <v>770</v>
      </c>
      <c r="G23" s="234" t="s">
        <v>771</v>
      </c>
      <c r="H23" s="200">
        <f>'Saisie '!H27</f>
        <v>13.833333333333334</v>
      </c>
      <c r="I23" s="200"/>
      <c r="J23" s="200">
        <f>'Saisie '!K27</f>
        <v>9</v>
      </c>
      <c r="K23" s="200"/>
      <c r="L23" s="200">
        <f>'Saisie '!N27</f>
        <v>10</v>
      </c>
      <c r="M23" s="253">
        <f t="shared" si="36"/>
        <v>6</v>
      </c>
      <c r="N23" s="197">
        <f t="shared" si="37"/>
        <v>10.944444444444445</v>
      </c>
      <c r="O23" s="253">
        <f t="shared" si="38"/>
        <v>18</v>
      </c>
      <c r="P23" s="200">
        <f>'Saisie '!P27</f>
        <v>10</v>
      </c>
      <c r="Q23" s="200"/>
      <c r="R23" s="200">
        <f>'Saisie '!R27</f>
        <v>7</v>
      </c>
      <c r="S23" s="200">
        <f t="shared" si="39"/>
        <v>0</v>
      </c>
      <c r="T23" s="197">
        <f t="shared" si="40"/>
        <v>8.5</v>
      </c>
      <c r="U23" s="253">
        <f t="shared" si="41"/>
        <v>0</v>
      </c>
      <c r="V23" s="287">
        <f>'Saisie '!T27</f>
        <v>10.5</v>
      </c>
      <c r="W23" s="253">
        <f t="shared" si="42"/>
        <v>3</v>
      </c>
      <c r="X23" s="190">
        <f t="shared" si="43"/>
        <v>10.5</v>
      </c>
      <c r="Y23" s="253">
        <f t="shared" si="44"/>
        <v>3</v>
      </c>
      <c r="Z23" s="200">
        <f>'Saisie '!V27</f>
        <v>10</v>
      </c>
      <c r="AA23" s="253">
        <f t="shared" si="45"/>
        <v>3</v>
      </c>
      <c r="AB23" s="201">
        <f t="shared" si="46"/>
        <v>10</v>
      </c>
      <c r="AC23" s="254">
        <f t="shared" si="47"/>
        <v>3</v>
      </c>
      <c r="AD23" s="201">
        <f t="shared" si="48"/>
        <v>10.316666666666666</v>
      </c>
      <c r="AE23" s="198">
        <f t="shared" si="49"/>
        <v>30</v>
      </c>
      <c r="AF23" s="198" t="str">
        <f t="shared" si="50"/>
        <v>Admis(e)</v>
      </c>
      <c r="AG23" s="296">
        <f>'Saisie '!Z27</f>
        <v>8.3333333333333339</v>
      </c>
      <c r="AH23" s="175">
        <f t="shared" si="51"/>
        <v>0</v>
      </c>
      <c r="AI23" s="296">
        <f>'Saisie '!AC27</f>
        <v>10.333333333333334</v>
      </c>
      <c r="AJ23" s="175">
        <f t="shared" si="52"/>
        <v>6</v>
      </c>
      <c r="AK23" s="296">
        <f>'Saisie '!AF27</f>
        <v>11.166666666666666</v>
      </c>
      <c r="AL23" s="294">
        <f t="shared" si="53"/>
        <v>6</v>
      </c>
      <c r="AM23" s="190">
        <f t="shared" si="54"/>
        <v>9.9444444444444446</v>
      </c>
      <c r="AN23" s="193">
        <f t="shared" si="55"/>
        <v>12</v>
      </c>
      <c r="AO23" s="296">
        <f>'Saisie '!AH27</f>
        <v>12</v>
      </c>
      <c r="AP23" s="191">
        <f t="shared" si="56"/>
        <v>3</v>
      </c>
      <c r="AQ23" s="296">
        <f>'Saisie '!AJ27</f>
        <v>13</v>
      </c>
      <c r="AR23" s="295">
        <f t="shared" si="57"/>
        <v>3</v>
      </c>
      <c r="AS23" s="190">
        <f t="shared" si="58"/>
        <v>12.5</v>
      </c>
      <c r="AT23" s="193">
        <f t="shared" si="59"/>
        <v>6</v>
      </c>
      <c r="AU23" s="287">
        <f>'Saisie '!AL27</f>
        <v>11</v>
      </c>
      <c r="AV23" s="193">
        <f t="shared" si="60"/>
        <v>3</v>
      </c>
      <c r="AW23" s="190">
        <f t="shared" si="61"/>
        <v>11</v>
      </c>
      <c r="AX23" s="193">
        <f t="shared" si="62"/>
        <v>3</v>
      </c>
      <c r="AY23" s="296">
        <f>'Saisie '!AN27</f>
        <v>10</v>
      </c>
      <c r="AZ23" s="193">
        <f t="shared" si="63"/>
        <v>3</v>
      </c>
      <c r="BA23" s="190">
        <f t="shared" si="64"/>
        <v>10</v>
      </c>
      <c r="BB23" s="193">
        <f t="shared" si="65"/>
        <v>3</v>
      </c>
      <c r="BC23" s="194">
        <f t="shared" si="66"/>
        <v>10.566666666666666</v>
      </c>
      <c r="BD23" s="195">
        <f t="shared" si="67"/>
        <v>30</v>
      </c>
      <c r="BE23" s="190">
        <f t="shared" si="68"/>
        <v>10.441666666666666</v>
      </c>
      <c r="BF23" s="198" t="str">
        <f t="shared" si="69"/>
        <v>Admis(e)</v>
      </c>
      <c r="BG23" s="297">
        <f t="shared" si="70"/>
        <v>60</v>
      </c>
      <c r="BH23" s="198" t="str">
        <f t="shared" si="71"/>
        <v>Admis(e)</v>
      </c>
      <c r="BK23" s="31">
        <v>1</v>
      </c>
    </row>
    <row r="24" spans="1:63" ht="15.75">
      <c r="A24" s="174">
        <v>13</v>
      </c>
      <c r="B24" s="174" t="s">
        <v>960</v>
      </c>
      <c r="C24" s="323" t="s">
        <v>448</v>
      </c>
      <c r="D24" s="234" t="s">
        <v>449</v>
      </c>
      <c r="E24" s="234" t="s">
        <v>70</v>
      </c>
      <c r="F24" s="234" t="s">
        <v>773</v>
      </c>
      <c r="G24" s="234" t="s">
        <v>118</v>
      </c>
      <c r="H24" s="200">
        <f>'Saisie '!H28</f>
        <v>12.666666666666666</v>
      </c>
      <c r="I24" s="200"/>
      <c r="J24" s="200">
        <f>'Saisie '!K28</f>
        <v>9.1666666666666661</v>
      </c>
      <c r="K24" s="200"/>
      <c r="L24" s="200">
        <f>'Saisie '!N28</f>
        <v>10.666666666666666</v>
      </c>
      <c r="M24" s="253">
        <f t="shared" si="36"/>
        <v>6</v>
      </c>
      <c r="N24" s="197">
        <f t="shared" si="37"/>
        <v>10.833333333333334</v>
      </c>
      <c r="O24" s="253">
        <f t="shared" si="38"/>
        <v>18</v>
      </c>
      <c r="P24" s="200">
        <f>'Saisie '!P28</f>
        <v>10</v>
      </c>
      <c r="Q24" s="200"/>
      <c r="R24" s="200">
        <f>'Saisie '!R28</f>
        <v>8.5</v>
      </c>
      <c r="S24" s="200">
        <f t="shared" si="39"/>
        <v>0</v>
      </c>
      <c r="T24" s="197">
        <f t="shared" si="40"/>
        <v>9.25</v>
      </c>
      <c r="U24" s="253">
        <f t="shared" si="41"/>
        <v>0</v>
      </c>
      <c r="V24" s="287">
        <f>'Saisie '!T28</f>
        <v>10.5</v>
      </c>
      <c r="W24" s="253">
        <f t="shared" si="42"/>
        <v>3</v>
      </c>
      <c r="X24" s="190">
        <f t="shared" si="43"/>
        <v>10.5</v>
      </c>
      <c r="Y24" s="253">
        <f t="shared" si="44"/>
        <v>3</v>
      </c>
      <c r="Z24" s="200">
        <f>'Saisie '!V28</f>
        <v>7</v>
      </c>
      <c r="AA24" s="253">
        <f t="shared" si="45"/>
        <v>0</v>
      </c>
      <c r="AB24" s="201">
        <f t="shared" si="46"/>
        <v>7</v>
      </c>
      <c r="AC24" s="254">
        <f t="shared" si="47"/>
        <v>0</v>
      </c>
      <c r="AD24" s="201">
        <f t="shared" si="48"/>
        <v>10.1</v>
      </c>
      <c r="AE24" s="198">
        <f t="shared" si="49"/>
        <v>30</v>
      </c>
      <c r="AF24" s="198" t="str">
        <f t="shared" si="50"/>
        <v>Admis(e)</v>
      </c>
      <c r="AG24" s="296">
        <f>'Saisie '!Z28</f>
        <v>7</v>
      </c>
      <c r="AH24" s="175">
        <f t="shared" si="51"/>
        <v>0</v>
      </c>
      <c r="AI24" s="296">
        <f>'Saisie '!AC28</f>
        <v>13.333333333333334</v>
      </c>
      <c r="AJ24" s="175">
        <f t="shared" si="52"/>
        <v>6</v>
      </c>
      <c r="AK24" s="296">
        <f>'Saisie '!AF28</f>
        <v>10.333333333333334</v>
      </c>
      <c r="AL24" s="294">
        <f t="shared" si="53"/>
        <v>6</v>
      </c>
      <c r="AM24" s="190">
        <f t="shared" si="54"/>
        <v>10.222222222222223</v>
      </c>
      <c r="AN24" s="193">
        <f t="shared" si="55"/>
        <v>18</v>
      </c>
      <c r="AO24" s="296">
        <f>'Saisie '!AH28</f>
        <v>14</v>
      </c>
      <c r="AP24" s="191">
        <f t="shared" si="56"/>
        <v>3</v>
      </c>
      <c r="AQ24" s="296">
        <f>'Saisie '!AJ28</f>
        <v>11</v>
      </c>
      <c r="AR24" s="295">
        <f t="shared" si="57"/>
        <v>3</v>
      </c>
      <c r="AS24" s="190">
        <f t="shared" si="58"/>
        <v>12.5</v>
      </c>
      <c r="AT24" s="193">
        <f t="shared" si="59"/>
        <v>6</v>
      </c>
      <c r="AU24" s="287">
        <f>'Saisie '!AL28</f>
        <v>6</v>
      </c>
      <c r="AV24" s="193">
        <f t="shared" si="60"/>
        <v>0</v>
      </c>
      <c r="AW24" s="190">
        <f t="shared" si="61"/>
        <v>6</v>
      </c>
      <c r="AX24" s="193">
        <f t="shared" si="62"/>
        <v>0</v>
      </c>
      <c r="AY24" s="296">
        <f>'Saisie '!AN28</f>
        <v>13.5</v>
      </c>
      <c r="AZ24" s="193">
        <f t="shared" si="63"/>
        <v>3</v>
      </c>
      <c r="BA24" s="190">
        <f t="shared" si="64"/>
        <v>13.5</v>
      </c>
      <c r="BB24" s="193">
        <f t="shared" si="65"/>
        <v>3</v>
      </c>
      <c r="BC24" s="194">
        <f t="shared" si="66"/>
        <v>10.583333333333334</v>
      </c>
      <c r="BD24" s="195">
        <f t="shared" si="67"/>
        <v>30</v>
      </c>
      <c r="BE24" s="190">
        <f t="shared" si="68"/>
        <v>10.341666666666667</v>
      </c>
      <c r="BF24" s="198" t="str">
        <f t="shared" si="69"/>
        <v>Admis(e)</v>
      </c>
      <c r="BG24" s="297">
        <f t="shared" si="70"/>
        <v>60</v>
      </c>
      <c r="BH24" s="198" t="str">
        <f t="shared" si="71"/>
        <v>Admis(e)</v>
      </c>
      <c r="BI24" s="23" t="s">
        <v>975</v>
      </c>
      <c r="BK24" s="31">
        <v>1</v>
      </c>
    </row>
    <row r="25" spans="1:63" s="23" customFormat="1" ht="15.75" hidden="1">
      <c r="A25" s="174">
        <v>14</v>
      </c>
      <c r="B25" s="174" t="s">
        <v>960</v>
      </c>
      <c r="C25" s="323" t="s">
        <v>450</v>
      </c>
      <c r="D25" s="234" t="s">
        <v>280</v>
      </c>
      <c r="E25" s="234" t="s">
        <v>451</v>
      </c>
      <c r="F25" s="234" t="s">
        <v>774</v>
      </c>
      <c r="G25" s="234" t="s">
        <v>118</v>
      </c>
      <c r="H25" s="200">
        <f>'Saisie '!H29</f>
        <v>9.5</v>
      </c>
      <c r="I25" s="200"/>
      <c r="J25" s="200">
        <f>'Saisie '!K29</f>
        <v>10.333333333333334</v>
      </c>
      <c r="K25" s="200"/>
      <c r="L25" s="200">
        <f>'Saisie '!N29</f>
        <v>10.666666666666666</v>
      </c>
      <c r="M25" s="253">
        <f t="shared" si="36"/>
        <v>6</v>
      </c>
      <c r="N25" s="197">
        <f t="shared" si="37"/>
        <v>10.166666666666666</v>
      </c>
      <c r="O25" s="253">
        <f t="shared" si="38"/>
        <v>18</v>
      </c>
      <c r="P25" s="200">
        <f>'Saisie '!P29</f>
        <v>12</v>
      </c>
      <c r="Q25" s="200"/>
      <c r="R25" s="200">
        <f>'Saisie '!R29</f>
        <v>5</v>
      </c>
      <c r="S25" s="200">
        <f t="shared" si="39"/>
        <v>0</v>
      </c>
      <c r="T25" s="197">
        <f t="shared" si="40"/>
        <v>8.5</v>
      </c>
      <c r="U25" s="253">
        <f t="shared" si="41"/>
        <v>0</v>
      </c>
      <c r="V25" s="287">
        <f>'Saisie '!T29</f>
        <v>14</v>
      </c>
      <c r="W25" s="253">
        <f t="shared" si="42"/>
        <v>3</v>
      </c>
      <c r="X25" s="190">
        <f t="shared" si="43"/>
        <v>14</v>
      </c>
      <c r="Y25" s="253">
        <f t="shared" si="44"/>
        <v>3</v>
      </c>
      <c r="Z25" s="200">
        <f>'Saisie '!V29</f>
        <v>8</v>
      </c>
      <c r="AA25" s="253">
        <f t="shared" si="45"/>
        <v>0</v>
      </c>
      <c r="AB25" s="201">
        <f t="shared" si="46"/>
        <v>8</v>
      </c>
      <c r="AC25" s="254">
        <f t="shared" si="47"/>
        <v>0</v>
      </c>
      <c r="AD25" s="201">
        <f t="shared" si="48"/>
        <v>10</v>
      </c>
      <c r="AE25" s="198">
        <f t="shared" si="49"/>
        <v>30</v>
      </c>
      <c r="AF25" s="198" t="str">
        <f t="shared" si="50"/>
        <v>Admis(e)</v>
      </c>
      <c r="AG25" s="296">
        <f>'Saisie '!Z29</f>
        <v>11.166666666666666</v>
      </c>
      <c r="AH25" s="175">
        <f t="shared" si="51"/>
        <v>6</v>
      </c>
      <c r="AI25" s="296">
        <f>'Saisie '!AC29</f>
        <v>9.8333333333333339</v>
      </c>
      <c r="AJ25" s="175">
        <f t="shared" si="52"/>
        <v>0</v>
      </c>
      <c r="AK25" s="296">
        <f>'Saisie '!AF29</f>
        <v>8.6666666666666661</v>
      </c>
      <c r="AL25" s="294">
        <f t="shared" si="53"/>
        <v>0</v>
      </c>
      <c r="AM25" s="190">
        <f t="shared" si="54"/>
        <v>9.8888888888888875</v>
      </c>
      <c r="AN25" s="193">
        <f t="shared" si="55"/>
        <v>6</v>
      </c>
      <c r="AO25" s="296">
        <f>'Saisie '!AH29</f>
        <v>12</v>
      </c>
      <c r="AP25" s="191">
        <f t="shared" si="56"/>
        <v>3</v>
      </c>
      <c r="AQ25" s="296">
        <f>'Saisie '!AJ29</f>
        <v>13</v>
      </c>
      <c r="AR25" s="295">
        <f t="shared" si="57"/>
        <v>3</v>
      </c>
      <c r="AS25" s="190">
        <f t="shared" si="58"/>
        <v>12.5</v>
      </c>
      <c r="AT25" s="193">
        <f t="shared" si="59"/>
        <v>6</v>
      </c>
      <c r="AU25" s="287">
        <f>'Saisie '!AL29</f>
        <v>10</v>
      </c>
      <c r="AV25" s="193">
        <f t="shared" si="60"/>
        <v>3</v>
      </c>
      <c r="AW25" s="190">
        <f t="shared" si="61"/>
        <v>10</v>
      </c>
      <c r="AX25" s="193">
        <f t="shared" si="62"/>
        <v>3</v>
      </c>
      <c r="AY25" s="296">
        <f>'Saisie '!AN29</f>
        <v>12</v>
      </c>
      <c r="AZ25" s="193">
        <f t="shared" si="63"/>
        <v>3</v>
      </c>
      <c r="BA25" s="190">
        <f t="shared" si="64"/>
        <v>12</v>
      </c>
      <c r="BB25" s="193">
        <f t="shared" si="65"/>
        <v>3</v>
      </c>
      <c r="BC25" s="194">
        <f t="shared" si="66"/>
        <v>10.633333333333333</v>
      </c>
      <c r="BD25" s="195">
        <f t="shared" si="67"/>
        <v>30</v>
      </c>
      <c r="BE25" s="190">
        <f t="shared" si="68"/>
        <v>10.316666666666666</v>
      </c>
      <c r="BF25" s="198" t="str">
        <f t="shared" si="69"/>
        <v>Admis(e)</v>
      </c>
      <c r="BG25" s="297">
        <f t="shared" si="70"/>
        <v>60</v>
      </c>
      <c r="BH25" s="198" t="str">
        <f t="shared" si="71"/>
        <v>Admis(e)</v>
      </c>
      <c r="BK25" s="31">
        <v>1</v>
      </c>
    </row>
    <row r="26" spans="1:63" ht="15.75" hidden="1">
      <c r="A26" s="174">
        <v>15</v>
      </c>
      <c r="B26" s="174" t="s">
        <v>960</v>
      </c>
      <c r="C26" s="323" t="s">
        <v>281</v>
      </c>
      <c r="D26" s="234" t="s">
        <v>282</v>
      </c>
      <c r="E26" s="234" t="s">
        <v>37</v>
      </c>
      <c r="F26" s="234" t="s">
        <v>781</v>
      </c>
      <c r="G26" s="234" t="s">
        <v>119</v>
      </c>
      <c r="H26" s="200">
        <f>'Saisie '!H30</f>
        <v>5.5</v>
      </c>
      <c r="I26" s="200"/>
      <c r="J26" s="200">
        <f>'Saisie '!K30</f>
        <v>3.8333333333333335</v>
      </c>
      <c r="K26" s="200"/>
      <c r="L26" s="200">
        <f>'Saisie '!N30</f>
        <v>8.9166666666666661</v>
      </c>
      <c r="M26" s="253">
        <f t="shared" si="36"/>
        <v>0</v>
      </c>
      <c r="N26" s="197">
        <f t="shared" si="37"/>
        <v>6.083333333333333</v>
      </c>
      <c r="O26" s="253">
        <f t="shared" si="38"/>
        <v>0</v>
      </c>
      <c r="P26" s="200">
        <f>'Saisie '!P30</f>
        <v>7</v>
      </c>
      <c r="Q26" s="200"/>
      <c r="R26" s="200">
        <f>'Saisie '!R30</f>
        <v>10</v>
      </c>
      <c r="S26" s="200">
        <f t="shared" si="39"/>
        <v>3</v>
      </c>
      <c r="T26" s="197">
        <f t="shared" si="40"/>
        <v>8.5</v>
      </c>
      <c r="U26" s="253">
        <f t="shared" si="41"/>
        <v>3</v>
      </c>
      <c r="V26" s="287">
        <f>'Saisie '!T30</f>
        <v>10</v>
      </c>
      <c r="W26" s="253">
        <f t="shared" si="42"/>
        <v>3</v>
      </c>
      <c r="X26" s="190">
        <f t="shared" si="43"/>
        <v>10</v>
      </c>
      <c r="Y26" s="253">
        <f t="shared" si="44"/>
        <v>3</v>
      </c>
      <c r="Z26" s="200">
        <f>'Saisie '!V30</f>
        <v>7.5</v>
      </c>
      <c r="AA26" s="253">
        <f t="shared" si="45"/>
        <v>0</v>
      </c>
      <c r="AB26" s="201">
        <f t="shared" si="46"/>
        <v>7.5</v>
      </c>
      <c r="AC26" s="254">
        <f t="shared" si="47"/>
        <v>0</v>
      </c>
      <c r="AD26" s="201">
        <f t="shared" si="48"/>
        <v>7.1</v>
      </c>
      <c r="AE26" s="198">
        <f t="shared" si="49"/>
        <v>6</v>
      </c>
      <c r="AF26" s="198" t="str">
        <f t="shared" si="50"/>
        <v>Rattrapage</v>
      </c>
      <c r="AG26" s="296">
        <f>'Saisie '!Z30</f>
        <v>7</v>
      </c>
      <c r="AH26" s="175">
        <f t="shared" si="51"/>
        <v>0</v>
      </c>
      <c r="AI26" s="296">
        <f>'Saisie '!AC30</f>
        <v>4.833333333333333</v>
      </c>
      <c r="AJ26" s="175">
        <f t="shared" si="52"/>
        <v>0</v>
      </c>
      <c r="AK26" s="296">
        <f>'Saisie '!AF30</f>
        <v>6.666666666666667</v>
      </c>
      <c r="AL26" s="294">
        <f t="shared" si="53"/>
        <v>0</v>
      </c>
      <c r="AM26" s="190">
        <f t="shared" si="54"/>
        <v>6.166666666666667</v>
      </c>
      <c r="AN26" s="193">
        <f t="shared" si="55"/>
        <v>0</v>
      </c>
      <c r="AO26" s="296">
        <f>'Saisie '!AH30</f>
        <v>12</v>
      </c>
      <c r="AP26" s="191">
        <f t="shared" si="56"/>
        <v>3</v>
      </c>
      <c r="AQ26" s="296">
        <f>'Saisie '!AJ30</f>
        <v>11</v>
      </c>
      <c r="AR26" s="295">
        <f t="shared" si="57"/>
        <v>3</v>
      </c>
      <c r="AS26" s="190">
        <f t="shared" si="58"/>
        <v>11.5</v>
      </c>
      <c r="AT26" s="193">
        <f t="shared" si="59"/>
        <v>6</v>
      </c>
      <c r="AU26" s="287">
        <f>'Saisie '!AL30</f>
        <v>13</v>
      </c>
      <c r="AV26" s="193">
        <f t="shared" si="60"/>
        <v>3</v>
      </c>
      <c r="AW26" s="190">
        <f t="shared" si="61"/>
        <v>13</v>
      </c>
      <c r="AX26" s="193">
        <f t="shared" si="62"/>
        <v>3</v>
      </c>
      <c r="AY26" s="296">
        <f>'Saisie '!AN30</f>
        <v>14.5</v>
      </c>
      <c r="AZ26" s="193">
        <f t="shared" si="63"/>
        <v>3</v>
      </c>
      <c r="BA26" s="190">
        <f t="shared" si="64"/>
        <v>14.5</v>
      </c>
      <c r="BB26" s="193">
        <f t="shared" si="65"/>
        <v>3</v>
      </c>
      <c r="BC26" s="194">
        <f t="shared" si="66"/>
        <v>8.75</v>
      </c>
      <c r="BD26" s="195">
        <f t="shared" si="67"/>
        <v>12</v>
      </c>
      <c r="BE26" s="190">
        <f t="shared" si="68"/>
        <v>7.9249999999999998</v>
      </c>
      <c r="BF26" s="198" t="str">
        <f t="shared" si="69"/>
        <v>Rattrapage</v>
      </c>
      <c r="BG26" s="297">
        <f t="shared" si="70"/>
        <v>18</v>
      </c>
      <c r="BH26" s="198" t="str">
        <f t="shared" si="71"/>
        <v>Rattrapage</v>
      </c>
      <c r="BK26" s="31">
        <v>1</v>
      </c>
    </row>
    <row r="27" spans="1:63" ht="15.75" hidden="1">
      <c r="A27" s="174">
        <v>16</v>
      </c>
      <c r="B27" s="174" t="s">
        <v>960</v>
      </c>
      <c r="C27" s="323" t="s">
        <v>283</v>
      </c>
      <c r="D27" s="234" t="s">
        <v>284</v>
      </c>
      <c r="E27" s="234" t="s">
        <v>285</v>
      </c>
      <c r="F27" s="234" t="s">
        <v>783</v>
      </c>
      <c r="G27" s="234" t="s">
        <v>124</v>
      </c>
      <c r="H27" s="200">
        <f>'Saisie '!H31</f>
        <v>11.33</v>
      </c>
      <c r="I27" s="200"/>
      <c r="J27" s="200">
        <f>'Saisie '!K31</f>
        <v>4.833333333333333</v>
      </c>
      <c r="K27" s="200"/>
      <c r="L27" s="200">
        <f>'Saisie '!N31</f>
        <v>8.25</v>
      </c>
      <c r="M27" s="253">
        <f t="shared" si="36"/>
        <v>0</v>
      </c>
      <c r="N27" s="197">
        <f t="shared" si="37"/>
        <v>8.137777777777778</v>
      </c>
      <c r="O27" s="253">
        <f t="shared" si="38"/>
        <v>0</v>
      </c>
      <c r="P27" s="200">
        <f>'Saisie '!P31</f>
        <v>8.5</v>
      </c>
      <c r="Q27" s="200"/>
      <c r="R27" s="200">
        <f>'Saisie '!R31</f>
        <v>13</v>
      </c>
      <c r="S27" s="200">
        <f t="shared" si="39"/>
        <v>3</v>
      </c>
      <c r="T27" s="197">
        <f t="shared" si="40"/>
        <v>10.75</v>
      </c>
      <c r="U27" s="253">
        <f t="shared" si="41"/>
        <v>6</v>
      </c>
      <c r="V27" s="287">
        <f>'Saisie '!T31</f>
        <v>12</v>
      </c>
      <c r="W27" s="253">
        <f t="shared" si="42"/>
        <v>3</v>
      </c>
      <c r="X27" s="190">
        <f t="shared" si="43"/>
        <v>12</v>
      </c>
      <c r="Y27" s="253">
        <f t="shared" si="44"/>
        <v>3</v>
      </c>
      <c r="Z27" s="200">
        <f>'Saisie '!V31</f>
        <v>10</v>
      </c>
      <c r="AA27" s="253">
        <f t="shared" si="45"/>
        <v>3</v>
      </c>
      <c r="AB27" s="201">
        <f t="shared" si="46"/>
        <v>10</v>
      </c>
      <c r="AC27" s="254">
        <f t="shared" si="47"/>
        <v>3</v>
      </c>
      <c r="AD27" s="201">
        <f t="shared" si="48"/>
        <v>9.2326666666666668</v>
      </c>
      <c r="AE27" s="198">
        <f t="shared" si="49"/>
        <v>12</v>
      </c>
      <c r="AF27" s="198" t="str">
        <f t="shared" si="50"/>
        <v>Rattrapage</v>
      </c>
      <c r="AG27" s="296">
        <f>'Saisie '!Z31</f>
        <v>9.33</v>
      </c>
      <c r="AH27" s="175">
        <f t="shared" si="51"/>
        <v>0</v>
      </c>
      <c r="AI27" s="296">
        <f>'Saisie '!AC31</f>
        <v>11.33</v>
      </c>
      <c r="AJ27" s="175">
        <f t="shared" si="52"/>
        <v>6</v>
      </c>
      <c r="AK27" s="296">
        <f>'Saisie '!AF31</f>
        <v>9.83</v>
      </c>
      <c r="AL27" s="294">
        <f t="shared" si="53"/>
        <v>0</v>
      </c>
      <c r="AM27" s="190">
        <f t="shared" si="54"/>
        <v>10.163333333333334</v>
      </c>
      <c r="AN27" s="193">
        <f t="shared" si="55"/>
        <v>18</v>
      </c>
      <c r="AO27" s="296">
        <f>'Saisie '!AH31</f>
        <v>12</v>
      </c>
      <c r="AP27" s="191">
        <f t="shared" si="56"/>
        <v>3</v>
      </c>
      <c r="AQ27" s="296">
        <f>'Saisie '!AJ31</f>
        <v>10</v>
      </c>
      <c r="AR27" s="295">
        <f t="shared" si="57"/>
        <v>3</v>
      </c>
      <c r="AS27" s="190">
        <f t="shared" si="58"/>
        <v>11</v>
      </c>
      <c r="AT27" s="193">
        <f t="shared" si="59"/>
        <v>6</v>
      </c>
      <c r="AU27" s="287">
        <f>'Saisie '!AL31</f>
        <v>12</v>
      </c>
      <c r="AV27" s="193">
        <f t="shared" si="60"/>
        <v>3</v>
      </c>
      <c r="AW27" s="190">
        <f t="shared" si="61"/>
        <v>12</v>
      </c>
      <c r="AX27" s="193">
        <f t="shared" si="62"/>
        <v>3</v>
      </c>
      <c r="AY27" s="296">
        <f>'Saisie '!AN31</f>
        <v>11.5</v>
      </c>
      <c r="AZ27" s="193">
        <f t="shared" si="63"/>
        <v>3</v>
      </c>
      <c r="BA27" s="190">
        <f t="shared" si="64"/>
        <v>11.5</v>
      </c>
      <c r="BB27" s="193">
        <f t="shared" si="65"/>
        <v>3</v>
      </c>
      <c r="BC27" s="194">
        <f t="shared" si="66"/>
        <v>10.648</v>
      </c>
      <c r="BD27" s="195">
        <f t="shared" si="67"/>
        <v>30</v>
      </c>
      <c r="BE27" s="190">
        <f t="shared" si="68"/>
        <v>9.9403333333333332</v>
      </c>
      <c r="BF27" s="198" t="str">
        <f t="shared" si="69"/>
        <v>Admis(e)</v>
      </c>
      <c r="BG27" s="297">
        <f t="shared" si="70"/>
        <v>42</v>
      </c>
      <c r="BH27" s="198" t="str">
        <f t="shared" si="71"/>
        <v>Rattrapage</v>
      </c>
      <c r="BJ27" s="23" t="s">
        <v>975</v>
      </c>
      <c r="BK27" s="31">
        <v>1</v>
      </c>
    </row>
    <row r="28" spans="1:63" ht="15.75" hidden="1">
      <c r="A28" s="174">
        <v>17</v>
      </c>
      <c r="B28" s="174" t="s">
        <v>960</v>
      </c>
      <c r="C28" s="323" t="s">
        <v>464</v>
      </c>
      <c r="D28" s="234" t="s">
        <v>463</v>
      </c>
      <c r="E28" s="234" t="s">
        <v>465</v>
      </c>
      <c r="F28" s="234" t="s">
        <v>785</v>
      </c>
      <c r="G28" s="234" t="s">
        <v>123</v>
      </c>
      <c r="H28" s="200">
        <f>'Saisie '!H32</f>
        <v>8.5</v>
      </c>
      <c r="I28" s="200"/>
      <c r="J28" s="200">
        <f>'Saisie '!K32</f>
        <v>9.6666666666666661</v>
      </c>
      <c r="K28" s="200"/>
      <c r="L28" s="200">
        <f>'Saisie '!N32</f>
        <v>12.75</v>
      </c>
      <c r="M28" s="253">
        <f t="shared" si="36"/>
        <v>6</v>
      </c>
      <c r="N28" s="197">
        <f t="shared" si="37"/>
        <v>10.305555555555555</v>
      </c>
      <c r="O28" s="253">
        <f t="shared" si="38"/>
        <v>18</v>
      </c>
      <c r="P28" s="200">
        <f>'Saisie '!P32</f>
        <v>7.5</v>
      </c>
      <c r="Q28" s="200"/>
      <c r="R28" s="200">
        <f>'Saisie '!R32</f>
        <v>4.5</v>
      </c>
      <c r="S28" s="200">
        <f t="shared" si="39"/>
        <v>0</v>
      </c>
      <c r="T28" s="197">
        <f t="shared" si="40"/>
        <v>6</v>
      </c>
      <c r="U28" s="253">
        <f t="shared" si="41"/>
        <v>0</v>
      </c>
      <c r="V28" s="287">
        <f>'Saisie '!T32</f>
        <v>10.5</v>
      </c>
      <c r="W28" s="253">
        <f t="shared" si="42"/>
        <v>3</v>
      </c>
      <c r="X28" s="190">
        <f t="shared" si="43"/>
        <v>10.5</v>
      </c>
      <c r="Y28" s="253">
        <f t="shared" si="44"/>
        <v>3</v>
      </c>
      <c r="Z28" s="200">
        <f>'Saisie '!V32</f>
        <v>13</v>
      </c>
      <c r="AA28" s="253">
        <f t="shared" si="45"/>
        <v>3</v>
      </c>
      <c r="AB28" s="201">
        <f t="shared" si="46"/>
        <v>13</v>
      </c>
      <c r="AC28" s="254">
        <f t="shared" si="47"/>
        <v>3</v>
      </c>
      <c r="AD28" s="201">
        <f t="shared" si="48"/>
        <v>9.7333333333333325</v>
      </c>
      <c r="AE28" s="198">
        <f t="shared" si="49"/>
        <v>24</v>
      </c>
      <c r="AF28" s="198" t="str">
        <f t="shared" si="50"/>
        <v>Rattrapage</v>
      </c>
      <c r="AG28" s="296">
        <f>'Saisie '!Z32</f>
        <v>9.3333333333333339</v>
      </c>
      <c r="AH28" s="175">
        <f t="shared" si="51"/>
        <v>0</v>
      </c>
      <c r="AI28" s="296">
        <f>'Saisie '!AC32</f>
        <v>10</v>
      </c>
      <c r="AJ28" s="175">
        <f t="shared" si="52"/>
        <v>6</v>
      </c>
      <c r="AK28" s="296">
        <f>'Saisie '!AF32</f>
        <v>11.333333333333334</v>
      </c>
      <c r="AL28" s="294">
        <f t="shared" si="53"/>
        <v>6</v>
      </c>
      <c r="AM28" s="190">
        <f t="shared" si="54"/>
        <v>10.222222222222223</v>
      </c>
      <c r="AN28" s="193">
        <f t="shared" si="55"/>
        <v>18</v>
      </c>
      <c r="AO28" s="296">
        <f>'Saisie '!AH32</f>
        <v>10.5</v>
      </c>
      <c r="AP28" s="191">
        <f t="shared" si="56"/>
        <v>3</v>
      </c>
      <c r="AQ28" s="296">
        <f>'Saisie '!AJ32</f>
        <v>13</v>
      </c>
      <c r="AR28" s="295">
        <f t="shared" si="57"/>
        <v>3</v>
      </c>
      <c r="AS28" s="190">
        <f t="shared" si="58"/>
        <v>11.75</v>
      </c>
      <c r="AT28" s="193">
        <f t="shared" si="59"/>
        <v>6</v>
      </c>
      <c r="AU28" s="287">
        <f>'Saisie '!AL32</f>
        <v>10</v>
      </c>
      <c r="AV28" s="193">
        <f t="shared" si="60"/>
        <v>3</v>
      </c>
      <c r="AW28" s="190">
        <f t="shared" si="61"/>
        <v>10</v>
      </c>
      <c r="AX28" s="193">
        <f t="shared" si="62"/>
        <v>3</v>
      </c>
      <c r="AY28" s="296">
        <f>'Saisie '!AN32</f>
        <v>10</v>
      </c>
      <c r="AZ28" s="193">
        <f t="shared" si="63"/>
        <v>3</v>
      </c>
      <c r="BA28" s="190">
        <f t="shared" si="64"/>
        <v>10</v>
      </c>
      <c r="BB28" s="193">
        <f t="shared" si="65"/>
        <v>3</v>
      </c>
      <c r="BC28" s="194">
        <f t="shared" si="66"/>
        <v>10.483333333333334</v>
      </c>
      <c r="BD28" s="195">
        <f t="shared" si="67"/>
        <v>30</v>
      </c>
      <c r="BE28" s="190">
        <f t="shared" si="68"/>
        <v>10.108333333333334</v>
      </c>
      <c r="BF28" s="198" t="str">
        <f t="shared" si="69"/>
        <v>Admis(e)</v>
      </c>
      <c r="BG28" s="297">
        <f t="shared" si="70"/>
        <v>54</v>
      </c>
      <c r="BH28" s="198" t="str">
        <f t="shared" si="71"/>
        <v>Rattrapage</v>
      </c>
      <c r="BJ28" s="23" t="s">
        <v>975</v>
      </c>
      <c r="BK28" s="31">
        <v>1</v>
      </c>
    </row>
    <row r="29" spans="1:63" ht="15.75">
      <c r="A29" s="174">
        <v>18</v>
      </c>
      <c r="B29" s="174" t="s">
        <v>960</v>
      </c>
      <c r="C29" s="323" t="s">
        <v>466</v>
      </c>
      <c r="D29" s="234" t="s">
        <v>467</v>
      </c>
      <c r="E29" s="234" t="s">
        <v>468</v>
      </c>
      <c r="F29" s="234" t="s">
        <v>786</v>
      </c>
      <c r="G29" s="234" t="s">
        <v>119</v>
      </c>
      <c r="H29" s="200">
        <f>'Saisie '!H33</f>
        <v>15.333333333333334</v>
      </c>
      <c r="I29" s="200"/>
      <c r="J29" s="200">
        <f>'Saisie '!K33</f>
        <v>6.666666666666667</v>
      </c>
      <c r="K29" s="200"/>
      <c r="L29" s="200">
        <f>'Saisie '!N33</f>
        <v>8.8333333333333339</v>
      </c>
      <c r="M29" s="253">
        <f t="shared" si="36"/>
        <v>0</v>
      </c>
      <c r="N29" s="197">
        <f t="shared" si="37"/>
        <v>10.277777777777779</v>
      </c>
      <c r="O29" s="253">
        <f t="shared" si="38"/>
        <v>18</v>
      </c>
      <c r="P29" s="200">
        <f>'Saisie '!P33</f>
        <v>10</v>
      </c>
      <c r="Q29" s="200"/>
      <c r="R29" s="200">
        <f>'Saisie '!R33</f>
        <v>5.5</v>
      </c>
      <c r="S29" s="200">
        <f t="shared" si="39"/>
        <v>0</v>
      </c>
      <c r="T29" s="197">
        <f t="shared" si="40"/>
        <v>7.75</v>
      </c>
      <c r="U29" s="253">
        <f t="shared" si="41"/>
        <v>0</v>
      </c>
      <c r="V29" s="287">
        <f>'Saisie '!T33</f>
        <v>10.5</v>
      </c>
      <c r="W29" s="253">
        <f t="shared" si="42"/>
        <v>3</v>
      </c>
      <c r="X29" s="190">
        <f t="shared" si="43"/>
        <v>10.5</v>
      </c>
      <c r="Y29" s="253">
        <f t="shared" si="44"/>
        <v>3</v>
      </c>
      <c r="Z29" s="200">
        <f>'Saisie '!V33</f>
        <v>14</v>
      </c>
      <c r="AA29" s="253">
        <f t="shared" si="45"/>
        <v>3</v>
      </c>
      <c r="AB29" s="201">
        <f t="shared" si="46"/>
        <v>14</v>
      </c>
      <c r="AC29" s="254">
        <f t="shared" si="47"/>
        <v>3</v>
      </c>
      <c r="AD29" s="201">
        <f t="shared" si="48"/>
        <v>10.166666666666668</v>
      </c>
      <c r="AE29" s="198">
        <f t="shared" si="49"/>
        <v>30</v>
      </c>
      <c r="AF29" s="198" t="str">
        <f t="shared" si="50"/>
        <v>Admis(e)</v>
      </c>
      <c r="AG29" s="296">
        <f>'Saisie '!Z33</f>
        <v>8</v>
      </c>
      <c r="AH29" s="175">
        <f t="shared" si="51"/>
        <v>0</v>
      </c>
      <c r="AI29" s="296">
        <f>'Saisie '!AC33</f>
        <v>9.5</v>
      </c>
      <c r="AJ29" s="175">
        <f t="shared" si="52"/>
        <v>0</v>
      </c>
      <c r="AK29" s="296">
        <f>'Saisie '!AF33</f>
        <v>9</v>
      </c>
      <c r="AL29" s="294">
        <f t="shared" si="53"/>
        <v>0</v>
      </c>
      <c r="AM29" s="190">
        <f t="shared" si="54"/>
        <v>8.8333333333333339</v>
      </c>
      <c r="AN29" s="193">
        <f t="shared" si="55"/>
        <v>0</v>
      </c>
      <c r="AO29" s="296">
        <f>'Saisie '!AH33</f>
        <v>17</v>
      </c>
      <c r="AP29" s="191">
        <f t="shared" si="56"/>
        <v>3</v>
      </c>
      <c r="AQ29" s="296">
        <f>'Saisie '!AJ33</f>
        <v>15.5</v>
      </c>
      <c r="AR29" s="295">
        <f t="shared" si="57"/>
        <v>3</v>
      </c>
      <c r="AS29" s="190">
        <f t="shared" si="58"/>
        <v>16.25</v>
      </c>
      <c r="AT29" s="193">
        <f t="shared" si="59"/>
        <v>6</v>
      </c>
      <c r="AU29" s="287">
        <f>'Saisie '!AL33</f>
        <v>12</v>
      </c>
      <c r="AV29" s="193">
        <f t="shared" si="60"/>
        <v>3</v>
      </c>
      <c r="AW29" s="190">
        <f t="shared" si="61"/>
        <v>12</v>
      </c>
      <c r="AX29" s="193">
        <f t="shared" si="62"/>
        <v>3</v>
      </c>
      <c r="AY29" s="296">
        <f>'Saisie '!AN33</f>
        <v>8</v>
      </c>
      <c r="AZ29" s="193">
        <f t="shared" si="63"/>
        <v>0</v>
      </c>
      <c r="BA29" s="190">
        <f t="shared" si="64"/>
        <v>8</v>
      </c>
      <c r="BB29" s="193">
        <f t="shared" si="65"/>
        <v>0</v>
      </c>
      <c r="BC29" s="194">
        <f t="shared" si="66"/>
        <v>10.55</v>
      </c>
      <c r="BD29" s="195">
        <f t="shared" si="67"/>
        <v>30</v>
      </c>
      <c r="BE29" s="190">
        <f t="shared" si="68"/>
        <v>10.358333333333334</v>
      </c>
      <c r="BF29" s="198" t="str">
        <f t="shared" si="69"/>
        <v>Admis(e)</v>
      </c>
      <c r="BG29" s="297">
        <f t="shared" si="70"/>
        <v>60</v>
      </c>
      <c r="BH29" s="198" t="str">
        <f t="shared" si="71"/>
        <v>Admis(e)</v>
      </c>
      <c r="BI29" s="23" t="s">
        <v>975</v>
      </c>
      <c r="BK29" s="31">
        <v>1</v>
      </c>
    </row>
    <row r="30" spans="1:63" ht="15.75" hidden="1">
      <c r="A30" s="174">
        <v>19</v>
      </c>
      <c r="B30" s="174" t="s">
        <v>960</v>
      </c>
      <c r="C30" s="323" t="s">
        <v>469</v>
      </c>
      <c r="D30" s="234" t="s">
        <v>470</v>
      </c>
      <c r="E30" s="234" t="s">
        <v>37</v>
      </c>
      <c r="F30" s="234" t="s">
        <v>787</v>
      </c>
      <c r="G30" s="234" t="s">
        <v>788</v>
      </c>
      <c r="H30" s="200">
        <f>'Saisie '!H34</f>
        <v>10.333333333333334</v>
      </c>
      <c r="I30" s="200"/>
      <c r="J30" s="200">
        <f>'Saisie '!K34</f>
        <v>9.6666666666666661</v>
      </c>
      <c r="K30" s="200"/>
      <c r="L30" s="200">
        <f>'Saisie '!N34</f>
        <v>14.833333333333334</v>
      </c>
      <c r="M30" s="253">
        <f t="shared" si="36"/>
        <v>6</v>
      </c>
      <c r="N30" s="197">
        <f t="shared" si="37"/>
        <v>11.611111111111112</v>
      </c>
      <c r="O30" s="253">
        <f t="shared" si="38"/>
        <v>18</v>
      </c>
      <c r="P30" s="200">
        <f>'Saisie '!P34</f>
        <v>12</v>
      </c>
      <c r="Q30" s="200"/>
      <c r="R30" s="200">
        <f>'Saisie '!R34</f>
        <v>7</v>
      </c>
      <c r="S30" s="200">
        <f t="shared" si="39"/>
        <v>0</v>
      </c>
      <c r="T30" s="197">
        <f t="shared" si="40"/>
        <v>9.5</v>
      </c>
      <c r="U30" s="253">
        <f t="shared" si="41"/>
        <v>0</v>
      </c>
      <c r="V30" s="287">
        <f>'Saisie '!T34</f>
        <v>10.5</v>
      </c>
      <c r="W30" s="253">
        <f t="shared" si="42"/>
        <v>3</v>
      </c>
      <c r="X30" s="190">
        <f t="shared" si="43"/>
        <v>10.5</v>
      </c>
      <c r="Y30" s="253">
        <f t="shared" si="44"/>
        <v>3</v>
      </c>
      <c r="Z30" s="200">
        <f>'Saisie '!V34</f>
        <v>12</v>
      </c>
      <c r="AA30" s="253">
        <f t="shared" si="45"/>
        <v>3</v>
      </c>
      <c r="AB30" s="201">
        <f t="shared" si="46"/>
        <v>12</v>
      </c>
      <c r="AC30" s="254">
        <f t="shared" si="47"/>
        <v>3</v>
      </c>
      <c r="AD30" s="201">
        <f t="shared" si="48"/>
        <v>11.116666666666667</v>
      </c>
      <c r="AE30" s="198">
        <f t="shared" si="49"/>
        <v>30</v>
      </c>
      <c r="AF30" s="198" t="str">
        <f t="shared" si="50"/>
        <v>Admis(e)</v>
      </c>
      <c r="AG30" s="296">
        <f>'Saisie '!Z34</f>
        <v>10.666666666666666</v>
      </c>
      <c r="AH30" s="175">
        <f t="shared" si="51"/>
        <v>6</v>
      </c>
      <c r="AI30" s="296">
        <f>'Saisie '!AC34</f>
        <v>12.5</v>
      </c>
      <c r="AJ30" s="175">
        <f t="shared" si="52"/>
        <v>6</v>
      </c>
      <c r="AK30" s="296">
        <f>'Saisie '!AF34</f>
        <v>9.6666666666666661</v>
      </c>
      <c r="AL30" s="294">
        <f t="shared" si="53"/>
        <v>0</v>
      </c>
      <c r="AM30" s="190">
        <f t="shared" si="54"/>
        <v>10.944444444444443</v>
      </c>
      <c r="AN30" s="193">
        <f t="shared" si="55"/>
        <v>18</v>
      </c>
      <c r="AO30" s="296">
        <f>'Saisie '!AH34</f>
        <v>10</v>
      </c>
      <c r="AP30" s="191">
        <f t="shared" si="56"/>
        <v>3</v>
      </c>
      <c r="AQ30" s="296">
        <f>'Saisie '!AJ34</f>
        <v>13</v>
      </c>
      <c r="AR30" s="295">
        <f t="shared" si="57"/>
        <v>3</v>
      </c>
      <c r="AS30" s="190">
        <f t="shared" si="58"/>
        <v>11.5</v>
      </c>
      <c r="AT30" s="193">
        <f t="shared" si="59"/>
        <v>6</v>
      </c>
      <c r="AU30" s="287">
        <f>'Saisie '!AL34</f>
        <v>9</v>
      </c>
      <c r="AV30" s="193">
        <f t="shared" si="60"/>
        <v>0</v>
      </c>
      <c r="AW30" s="190">
        <f t="shared" si="61"/>
        <v>9</v>
      </c>
      <c r="AX30" s="193">
        <f t="shared" si="62"/>
        <v>0</v>
      </c>
      <c r="AY30" s="296">
        <f>'Saisie '!AN34</f>
        <v>13</v>
      </c>
      <c r="AZ30" s="193">
        <f t="shared" si="63"/>
        <v>3</v>
      </c>
      <c r="BA30" s="190">
        <f t="shared" si="64"/>
        <v>13</v>
      </c>
      <c r="BB30" s="193">
        <f t="shared" si="65"/>
        <v>3</v>
      </c>
      <c r="BC30" s="194">
        <f t="shared" si="66"/>
        <v>11.066666666666666</v>
      </c>
      <c r="BD30" s="195">
        <f t="shared" si="67"/>
        <v>30</v>
      </c>
      <c r="BE30" s="190">
        <f t="shared" si="68"/>
        <v>11.091666666666667</v>
      </c>
      <c r="BF30" s="198" t="str">
        <f t="shared" si="69"/>
        <v>Admis(e)</v>
      </c>
      <c r="BG30" s="297">
        <f t="shared" si="70"/>
        <v>60</v>
      </c>
      <c r="BH30" s="198" t="str">
        <f t="shared" si="71"/>
        <v>Admis(e)</v>
      </c>
      <c r="BJ30" s="23" t="s">
        <v>975</v>
      </c>
      <c r="BK30" s="31">
        <v>1</v>
      </c>
    </row>
    <row r="31" spans="1:63" s="23" customFormat="1" ht="15.75" hidden="1">
      <c r="A31" s="174">
        <v>20</v>
      </c>
      <c r="B31" s="174" t="s">
        <v>960</v>
      </c>
      <c r="C31" s="323" t="s">
        <v>471</v>
      </c>
      <c r="D31" s="234" t="s">
        <v>472</v>
      </c>
      <c r="E31" s="234" t="s">
        <v>473</v>
      </c>
      <c r="F31" s="234" t="s">
        <v>789</v>
      </c>
      <c r="G31" s="234" t="s">
        <v>120</v>
      </c>
      <c r="H31" s="200">
        <f>'Saisie '!H35</f>
        <v>12</v>
      </c>
      <c r="I31" s="200"/>
      <c r="J31" s="200">
        <f>'Saisie '!K35</f>
        <v>9.1666666666666661</v>
      </c>
      <c r="K31" s="200"/>
      <c r="L31" s="200">
        <f>'Saisie '!N35</f>
        <v>9.8333333333333339</v>
      </c>
      <c r="M31" s="253">
        <f t="shared" si="36"/>
        <v>0</v>
      </c>
      <c r="N31" s="197">
        <f t="shared" si="37"/>
        <v>10.333333333333334</v>
      </c>
      <c r="O31" s="253">
        <f t="shared" si="38"/>
        <v>18</v>
      </c>
      <c r="P31" s="200">
        <f>'Saisie '!P35</f>
        <v>10.5</v>
      </c>
      <c r="Q31" s="200"/>
      <c r="R31" s="200">
        <f>'Saisie '!R35</f>
        <v>6.5</v>
      </c>
      <c r="S31" s="200">
        <f t="shared" si="39"/>
        <v>0</v>
      </c>
      <c r="T31" s="197">
        <f t="shared" si="40"/>
        <v>8.5</v>
      </c>
      <c r="U31" s="253">
        <f t="shared" si="41"/>
        <v>0</v>
      </c>
      <c r="V31" s="287">
        <f>'Saisie '!T35</f>
        <v>10.5</v>
      </c>
      <c r="W31" s="253">
        <f t="shared" si="42"/>
        <v>3</v>
      </c>
      <c r="X31" s="190">
        <f t="shared" si="43"/>
        <v>10.5</v>
      </c>
      <c r="Y31" s="253">
        <f t="shared" si="44"/>
        <v>3</v>
      </c>
      <c r="Z31" s="200">
        <f>'Saisie '!V35</f>
        <v>8</v>
      </c>
      <c r="AA31" s="253">
        <f t="shared" si="45"/>
        <v>0</v>
      </c>
      <c r="AB31" s="201">
        <f t="shared" si="46"/>
        <v>8</v>
      </c>
      <c r="AC31" s="254">
        <f t="shared" si="47"/>
        <v>0</v>
      </c>
      <c r="AD31" s="201">
        <f t="shared" si="48"/>
        <v>9.75</v>
      </c>
      <c r="AE31" s="198">
        <f t="shared" si="49"/>
        <v>21</v>
      </c>
      <c r="AF31" s="198" t="str">
        <f t="shared" si="50"/>
        <v>Rattrapage</v>
      </c>
      <c r="AG31" s="296">
        <f>'Saisie '!Z35</f>
        <v>7.333333333333333</v>
      </c>
      <c r="AH31" s="175">
        <f t="shared" si="51"/>
        <v>0</v>
      </c>
      <c r="AI31" s="296">
        <f>'Saisie '!AC35</f>
        <v>8.6666666666666661</v>
      </c>
      <c r="AJ31" s="175">
        <f t="shared" si="52"/>
        <v>0</v>
      </c>
      <c r="AK31" s="296">
        <f>'Saisie '!AF35</f>
        <v>8.5</v>
      </c>
      <c r="AL31" s="294">
        <f t="shared" si="53"/>
        <v>0</v>
      </c>
      <c r="AM31" s="190">
        <f t="shared" si="54"/>
        <v>8.1666666666666661</v>
      </c>
      <c r="AN31" s="193">
        <f t="shared" si="55"/>
        <v>0</v>
      </c>
      <c r="AO31" s="296">
        <f>'Saisie '!AH35</f>
        <v>9</v>
      </c>
      <c r="AP31" s="191">
        <f t="shared" si="56"/>
        <v>0</v>
      </c>
      <c r="AQ31" s="296">
        <f>'Saisie '!AJ35</f>
        <v>12</v>
      </c>
      <c r="AR31" s="295">
        <f t="shared" si="57"/>
        <v>3</v>
      </c>
      <c r="AS31" s="190">
        <f t="shared" si="58"/>
        <v>10.5</v>
      </c>
      <c r="AT31" s="193">
        <f t="shared" si="59"/>
        <v>6</v>
      </c>
      <c r="AU31" s="287">
        <f>'Saisie '!AL35</f>
        <v>11</v>
      </c>
      <c r="AV31" s="193">
        <f t="shared" si="60"/>
        <v>3</v>
      </c>
      <c r="AW31" s="190">
        <f t="shared" si="61"/>
        <v>11</v>
      </c>
      <c r="AX31" s="193">
        <f t="shared" si="62"/>
        <v>3</v>
      </c>
      <c r="AY31" s="296">
        <f>'Saisie '!AN35</f>
        <v>12</v>
      </c>
      <c r="AZ31" s="193">
        <f t="shared" si="63"/>
        <v>3</v>
      </c>
      <c r="BA31" s="190">
        <f t="shared" si="64"/>
        <v>12</v>
      </c>
      <c r="BB31" s="193">
        <f t="shared" si="65"/>
        <v>3</v>
      </c>
      <c r="BC31" s="194">
        <f t="shared" si="66"/>
        <v>9.3000000000000007</v>
      </c>
      <c r="BD31" s="195">
        <f t="shared" si="67"/>
        <v>12</v>
      </c>
      <c r="BE31" s="190">
        <f t="shared" si="68"/>
        <v>9.5250000000000004</v>
      </c>
      <c r="BF31" s="198" t="str">
        <f t="shared" si="69"/>
        <v>Rattrapage</v>
      </c>
      <c r="BG31" s="297">
        <f t="shared" si="70"/>
        <v>33</v>
      </c>
      <c r="BH31" s="198" t="str">
        <f t="shared" si="71"/>
        <v>Rattrapage</v>
      </c>
      <c r="BK31" s="31">
        <v>1</v>
      </c>
    </row>
    <row r="32" spans="1:63" s="23" customFormat="1" ht="15.75" hidden="1">
      <c r="A32" s="174">
        <v>21</v>
      </c>
      <c r="B32" s="174" t="s">
        <v>960</v>
      </c>
      <c r="C32" s="323" t="s">
        <v>286</v>
      </c>
      <c r="D32" s="234" t="s">
        <v>287</v>
      </c>
      <c r="E32" s="234" t="s">
        <v>71</v>
      </c>
      <c r="F32" s="234" t="s">
        <v>790</v>
      </c>
      <c r="G32" s="234" t="s">
        <v>119</v>
      </c>
      <c r="H32" s="200">
        <f>'Saisie '!H36</f>
        <v>10.5</v>
      </c>
      <c r="I32" s="200"/>
      <c r="J32" s="200">
        <f>'Saisie '!K36</f>
        <v>10</v>
      </c>
      <c r="K32" s="200"/>
      <c r="L32" s="200">
        <f>'Saisie '!N36</f>
        <v>11</v>
      </c>
      <c r="M32" s="253">
        <f t="shared" si="36"/>
        <v>6</v>
      </c>
      <c r="N32" s="197">
        <f t="shared" si="37"/>
        <v>10.5</v>
      </c>
      <c r="O32" s="253">
        <f t="shared" si="38"/>
        <v>18</v>
      </c>
      <c r="P32" s="200">
        <f>'Saisie '!P36</f>
        <v>8.5</v>
      </c>
      <c r="Q32" s="200"/>
      <c r="R32" s="200">
        <f>'Saisie '!R36</f>
        <v>12</v>
      </c>
      <c r="S32" s="200">
        <f t="shared" si="39"/>
        <v>3</v>
      </c>
      <c r="T32" s="197">
        <f t="shared" si="40"/>
        <v>10.25</v>
      </c>
      <c r="U32" s="253">
        <f t="shared" si="41"/>
        <v>6</v>
      </c>
      <c r="V32" s="287">
        <f>'Saisie '!T36</f>
        <v>10</v>
      </c>
      <c r="W32" s="253">
        <f t="shared" si="42"/>
        <v>3</v>
      </c>
      <c r="X32" s="190">
        <f t="shared" si="43"/>
        <v>10</v>
      </c>
      <c r="Y32" s="253">
        <f t="shared" si="44"/>
        <v>3</v>
      </c>
      <c r="Z32" s="200">
        <f>'Saisie '!V36</f>
        <v>12</v>
      </c>
      <c r="AA32" s="253">
        <f t="shared" si="45"/>
        <v>3</v>
      </c>
      <c r="AB32" s="201">
        <f t="shared" si="46"/>
        <v>12</v>
      </c>
      <c r="AC32" s="254">
        <f t="shared" si="47"/>
        <v>3</v>
      </c>
      <c r="AD32" s="201">
        <f t="shared" si="48"/>
        <v>10.55</v>
      </c>
      <c r="AE32" s="198">
        <f t="shared" si="49"/>
        <v>30</v>
      </c>
      <c r="AF32" s="198" t="str">
        <f t="shared" si="50"/>
        <v>Admis(e)</v>
      </c>
      <c r="AG32" s="296">
        <f>'Saisie '!Z36</f>
        <v>10.17</v>
      </c>
      <c r="AH32" s="175">
        <f t="shared" si="51"/>
        <v>6</v>
      </c>
      <c r="AI32" s="296">
        <f>'Saisie '!AC36</f>
        <v>13.33</v>
      </c>
      <c r="AJ32" s="175">
        <f t="shared" si="52"/>
        <v>6</v>
      </c>
      <c r="AK32" s="296">
        <f>'Saisie '!AF36</f>
        <v>7.330000000000001</v>
      </c>
      <c r="AL32" s="294">
        <f t="shared" si="53"/>
        <v>0</v>
      </c>
      <c r="AM32" s="190">
        <f t="shared" si="54"/>
        <v>10.276666666666667</v>
      </c>
      <c r="AN32" s="193">
        <f t="shared" si="55"/>
        <v>18</v>
      </c>
      <c r="AO32" s="296">
        <f>'Saisie '!AH36</f>
        <v>10</v>
      </c>
      <c r="AP32" s="191">
        <f t="shared" si="56"/>
        <v>3</v>
      </c>
      <c r="AQ32" s="296">
        <f>'Saisie '!AJ36</f>
        <v>11.5</v>
      </c>
      <c r="AR32" s="295">
        <f t="shared" si="57"/>
        <v>3</v>
      </c>
      <c r="AS32" s="190">
        <f t="shared" si="58"/>
        <v>10.75</v>
      </c>
      <c r="AT32" s="193">
        <f t="shared" si="59"/>
        <v>6</v>
      </c>
      <c r="AU32" s="287">
        <f>'Saisie '!AL36</f>
        <v>12</v>
      </c>
      <c r="AV32" s="193">
        <f t="shared" si="60"/>
        <v>3</v>
      </c>
      <c r="AW32" s="190">
        <f t="shared" si="61"/>
        <v>12</v>
      </c>
      <c r="AX32" s="193">
        <f t="shared" si="62"/>
        <v>3</v>
      </c>
      <c r="AY32" s="296">
        <f>'Saisie '!AN36</f>
        <v>11</v>
      </c>
      <c r="AZ32" s="193">
        <f t="shared" si="63"/>
        <v>3</v>
      </c>
      <c r="BA32" s="190">
        <f t="shared" si="64"/>
        <v>11</v>
      </c>
      <c r="BB32" s="193">
        <f t="shared" si="65"/>
        <v>3</v>
      </c>
      <c r="BC32" s="194">
        <f t="shared" si="66"/>
        <v>10.616</v>
      </c>
      <c r="BD32" s="195">
        <f t="shared" si="67"/>
        <v>30</v>
      </c>
      <c r="BE32" s="190">
        <f t="shared" si="68"/>
        <v>10.583</v>
      </c>
      <c r="BF32" s="198" t="str">
        <f t="shared" si="69"/>
        <v>Admis(e)</v>
      </c>
      <c r="BG32" s="297">
        <f t="shared" si="70"/>
        <v>60</v>
      </c>
      <c r="BH32" s="198" t="str">
        <f t="shared" si="71"/>
        <v>Admis(e)</v>
      </c>
      <c r="BJ32" s="23" t="s">
        <v>975</v>
      </c>
      <c r="BK32" s="31">
        <v>1</v>
      </c>
    </row>
    <row r="33" spans="1:63" s="23" customFormat="1" ht="15.75" hidden="1">
      <c r="A33" s="174">
        <v>22</v>
      </c>
      <c r="B33" s="174" t="s">
        <v>960</v>
      </c>
      <c r="C33" s="323" t="s">
        <v>288</v>
      </c>
      <c r="D33" s="234" t="s">
        <v>49</v>
      </c>
      <c r="E33" s="234" t="s">
        <v>81</v>
      </c>
      <c r="F33" s="234" t="s">
        <v>791</v>
      </c>
      <c r="G33" s="234" t="s">
        <v>118</v>
      </c>
      <c r="H33" s="200">
        <f>'Saisie '!H37</f>
        <v>9.8333333333333339</v>
      </c>
      <c r="I33" s="200"/>
      <c r="J33" s="200">
        <f>'Saisie '!K37</f>
        <v>6.7666666666666666</v>
      </c>
      <c r="K33" s="200"/>
      <c r="L33" s="200">
        <f>'Saisie '!N37</f>
        <v>10.67</v>
      </c>
      <c r="M33" s="253">
        <f t="shared" si="36"/>
        <v>6</v>
      </c>
      <c r="N33" s="197">
        <f t="shared" si="37"/>
        <v>9.0900000000000016</v>
      </c>
      <c r="O33" s="253">
        <f t="shared" si="38"/>
        <v>6</v>
      </c>
      <c r="P33" s="200">
        <f>'Saisie '!P37</f>
        <v>10.5</v>
      </c>
      <c r="Q33" s="200"/>
      <c r="R33" s="200">
        <f>'Saisie '!R37</f>
        <v>14</v>
      </c>
      <c r="S33" s="200">
        <f t="shared" si="39"/>
        <v>3</v>
      </c>
      <c r="T33" s="197">
        <f t="shared" si="40"/>
        <v>12.25</v>
      </c>
      <c r="U33" s="253">
        <f t="shared" si="41"/>
        <v>6</v>
      </c>
      <c r="V33" s="287">
        <f>'Saisie '!T37</f>
        <v>11</v>
      </c>
      <c r="W33" s="253">
        <f t="shared" si="42"/>
        <v>3</v>
      </c>
      <c r="X33" s="190">
        <f t="shared" si="43"/>
        <v>11</v>
      </c>
      <c r="Y33" s="253">
        <f t="shared" si="44"/>
        <v>3</v>
      </c>
      <c r="Z33" s="200">
        <f>'Saisie '!V37</f>
        <v>10</v>
      </c>
      <c r="AA33" s="253">
        <f t="shared" si="45"/>
        <v>3</v>
      </c>
      <c r="AB33" s="201">
        <f t="shared" si="46"/>
        <v>10</v>
      </c>
      <c r="AC33" s="254">
        <f t="shared" si="47"/>
        <v>3</v>
      </c>
      <c r="AD33" s="201">
        <f t="shared" si="48"/>
        <v>10.004000000000001</v>
      </c>
      <c r="AE33" s="198">
        <f t="shared" si="49"/>
        <v>30</v>
      </c>
      <c r="AF33" s="198" t="str">
        <f t="shared" si="50"/>
        <v>Admis(e)</v>
      </c>
      <c r="AG33" s="296">
        <f>'Saisie '!Z37</f>
        <v>8.17</v>
      </c>
      <c r="AH33" s="175">
        <f t="shared" si="51"/>
        <v>0</v>
      </c>
      <c r="AI33" s="296">
        <f>'Saisie '!AC37</f>
        <v>10</v>
      </c>
      <c r="AJ33" s="175">
        <f t="shared" si="52"/>
        <v>6</v>
      </c>
      <c r="AK33" s="296">
        <f>'Saisie '!AF37</f>
        <v>9.83</v>
      </c>
      <c r="AL33" s="294">
        <f t="shared" si="53"/>
        <v>0</v>
      </c>
      <c r="AM33" s="190">
        <f t="shared" si="54"/>
        <v>9.3333333333333339</v>
      </c>
      <c r="AN33" s="193">
        <f t="shared" si="55"/>
        <v>6</v>
      </c>
      <c r="AO33" s="296">
        <f>'Saisie '!AH37</f>
        <v>11.5</v>
      </c>
      <c r="AP33" s="191">
        <f t="shared" si="56"/>
        <v>3</v>
      </c>
      <c r="AQ33" s="296">
        <f>'Saisie '!AJ37</f>
        <v>10</v>
      </c>
      <c r="AR33" s="295">
        <f t="shared" si="57"/>
        <v>3</v>
      </c>
      <c r="AS33" s="190">
        <f t="shared" si="58"/>
        <v>10.75</v>
      </c>
      <c r="AT33" s="193">
        <f t="shared" si="59"/>
        <v>6</v>
      </c>
      <c r="AU33" s="287">
        <f>'Saisie '!AL37</f>
        <v>11</v>
      </c>
      <c r="AV33" s="193">
        <f t="shared" si="60"/>
        <v>3</v>
      </c>
      <c r="AW33" s="190">
        <f t="shared" si="61"/>
        <v>11</v>
      </c>
      <c r="AX33" s="193">
        <f t="shared" si="62"/>
        <v>3</v>
      </c>
      <c r="AY33" s="296">
        <f>'Saisie '!AN37</f>
        <v>16.5</v>
      </c>
      <c r="AZ33" s="193">
        <f t="shared" si="63"/>
        <v>3</v>
      </c>
      <c r="BA33" s="190">
        <f t="shared" si="64"/>
        <v>16.5</v>
      </c>
      <c r="BB33" s="193">
        <f t="shared" si="65"/>
        <v>3</v>
      </c>
      <c r="BC33" s="194">
        <f t="shared" si="66"/>
        <v>10.5</v>
      </c>
      <c r="BD33" s="195">
        <f t="shared" si="67"/>
        <v>30</v>
      </c>
      <c r="BE33" s="190">
        <f t="shared" si="68"/>
        <v>10.252000000000001</v>
      </c>
      <c r="BF33" s="198" t="str">
        <f t="shared" si="69"/>
        <v>Admis(e)</v>
      </c>
      <c r="BG33" s="297">
        <f t="shared" si="70"/>
        <v>60</v>
      </c>
      <c r="BH33" s="198" t="str">
        <f t="shared" si="71"/>
        <v>Admis(e)</v>
      </c>
      <c r="BJ33" s="23" t="s">
        <v>975</v>
      </c>
      <c r="BK33" s="31">
        <v>1</v>
      </c>
    </row>
    <row r="34" spans="1:63" s="23" customFormat="1" ht="15.75" hidden="1">
      <c r="A34" s="174">
        <v>23</v>
      </c>
      <c r="B34" s="174" t="s">
        <v>960</v>
      </c>
      <c r="C34" s="323" t="s">
        <v>474</v>
      </c>
      <c r="D34" s="234" t="s">
        <v>475</v>
      </c>
      <c r="E34" s="234" t="s">
        <v>28</v>
      </c>
      <c r="F34" s="234" t="s">
        <v>792</v>
      </c>
      <c r="G34" s="234" t="s">
        <v>793</v>
      </c>
      <c r="H34" s="200">
        <f>'Saisie '!H38</f>
        <v>10.333333333333334</v>
      </c>
      <c r="I34" s="200"/>
      <c r="J34" s="200">
        <f>'Saisie '!K38</f>
        <v>9.3333333333333339</v>
      </c>
      <c r="K34" s="200"/>
      <c r="L34" s="200">
        <f>'Saisie '!N38</f>
        <v>10.916666666666666</v>
      </c>
      <c r="M34" s="253">
        <f t="shared" si="36"/>
        <v>6</v>
      </c>
      <c r="N34" s="197">
        <f t="shared" si="37"/>
        <v>10.194444444444445</v>
      </c>
      <c r="O34" s="253">
        <f t="shared" si="38"/>
        <v>18</v>
      </c>
      <c r="P34" s="200">
        <f>'Saisie '!P38</f>
        <v>10</v>
      </c>
      <c r="Q34" s="200"/>
      <c r="R34" s="200">
        <f>'Saisie '!R38</f>
        <v>7</v>
      </c>
      <c r="S34" s="200">
        <f t="shared" si="39"/>
        <v>0</v>
      </c>
      <c r="T34" s="197">
        <f t="shared" si="40"/>
        <v>8.5</v>
      </c>
      <c r="U34" s="253">
        <f t="shared" si="41"/>
        <v>0</v>
      </c>
      <c r="V34" s="287">
        <f>'Saisie '!T38</f>
        <v>10.5</v>
      </c>
      <c r="W34" s="253">
        <f t="shared" si="42"/>
        <v>3</v>
      </c>
      <c r="X34" s="190">
        <f t="shared" si="43"/>
        <v>10.5</v>
      </c>
      <c r="Y34" s="253">
        <f t="shared" si="44"/>
        <v>3</v>
      </c>
      <c r="Z34" s="200">
        <f>'Saisie '!V38</f>
        <v>17</v>
      </c>
      <c r="AA34" s="253">
        <f t="shared" si="45"/>
        <v>3</v>
      </c>
      <c r="AB34" s="201">
        <f t="shared" si="46"/>
        <v>17</v>
      </c>
      <c r="AC34" s="254">
        <f t="shared" si="47"/>
        <v>3</v>
      </c>
      <c r="AD34" s="201">
        <f t="shared" si="48"/>
        <v>10.566666666666666</v>
      </c>
      <c r="AE34" s="198">
        <f t="shared" si="49"/>
        <v>30</v>
      </c>
      <c r="AF34" s="198" t="str">
        <f t="shared" si="50"/>
        <v>Admis(e)</v>
      </c>
      <c r="AG34" s="296">
        <f>'Saisie '!Z38</f>
        <v>11.666666666666666</v>
      </c>
      <c r="AH34" s="175">
        <f t="shared" si="51"/>
        <v>6</v>
      </c>
      <c r="AI34" s="296">
        <f>'Saisie '!AC38</f>
        <v>9.3333333333333339</v>
      </c>
      <c r="AJ34" s="175">
        <f t="shared" si="52"/>
        <v>0</v>
      </c>
      <c r="AK34" s="296">
        <f>'Saisie '!AF38</f>
        <v>10.5</v>
      </c>
      <c r="AL34" s="294">
        <f t="shared" si="53"/>
        <v>6</v>
      </c>
      <c r="AM34" s="190">
        <f t="shared" si="54"/>
        <v>10.5</v>
      </c>
      <c r="AN34" s="193">
        <f t="shared" si="55"/>
        <v>18</v>
      </c>
      <c r="AO34" s="296">
        <f>'Saisie '!AH38</f>
        <v>17</v>
      </c>
      <c r="AP34" s="191">
        <f t="shared" si="56"/>
        <v>3</v>
      </c>
      <c r="AQ34" s="296">
        <f>'Saisie '!AJ38</f>
        <v>11</v>
      </c>
      <c r="AR34" s="295">
        <f t="shared" si="57"/>
        <v>3</v>
      </c>
      <c r="AS34" s="190">
        <f t="shared" si="58"/>
        <v>14</v>
      </c>
      <c r="AT34" s="193">
        <f t="shared" si="59"/>
        <v>6</v>
      </c>
      <c r="AU34" s="287">
        <f>'Saisie '!AL38</f>
        <v>12</v>
      </c>
      <c r="AV34" s="193">
        <f t="shared" si="60"/>
        <v>3</v>
      </c>
      <c r="AW34" s="190">
        <f t="shared" si="61"/>
        <v>12</v>
      </c>
      <c r="AX34" s="193">
        <f t="shared" si="62"/>
        <v>3</v>
      </c>
      <c r="AY34" s="296">
        <f>'Saisie '!AN38</f>
        <v>12.5</v>
      </c>
      <c r="AZ34" s="193">
        <f t="shared" si="63"/>
        <v>3</v>
      </c>
      <c r="BA34" s="190">
        <f t="shared" si="64"/>
        <v>12.5</v>
      </c>
      <c r="BB34" s="193">
        <f t="shared" si="65"/>
        <v>3</v>
      </c>
      <c r="BC34" s="194">
        <f t="shared" si="66"/>
        <v>11.55</v>
      </c>
      <c r="BD34" s="195">
        <f t="shared" si="67"/>
        <v>30</v>
      </c>
      <c r="BE34" s="190">
        <f t="shared" si="68"/>
        <v>11.058333333333334</v>
      </c>
      <c r="BF34" s="198" t="str">
        <f t="shared" si="69"/>
        <v>Admis(e)</v>
      </c>
      <c r="BG34" s="297">
        <f t="shared" si="70"/>
        <v>60</v>
      </c>
      <c r="BH34" s="198" t="str">
        <f t="shared" si="71"/>
        <v>Admis(e)</v>
      </c>
      <c r="BJ34" s="23" t="s">
        <v>975</v>
      </c>
      <c r="BK34" s="31">
        <v>1</v>
      </c>
    </row>
    <row r="35" spans="1:63" s="23" customFormat="1" ht="15.75" hidden="1">
      <c r="A35" s="174">
        <v>24</v>
      </c>
      <c r="B35" s="174" t="s">
        <v>960</v>
      </c>
      <c r="C35" s="323" t="s">
        <v>310</v>
      </c>
      <c r="D35" s="234" t="s">
        <v>311</v>
      </c>
      <c r="E35" s="234" t="s">
        <v>312</v>
      </c>
      <c r="F35" s="234" t="s">
        <v>827</v>
      </c>
      <c r="G35" s="234" t="s">
        <v>119</v>
      </c>
      <c r="H35" s="200">
        <f>'Saisie '!H39</f>
        <v>11.833333333333334</v>
      </c>
      <c r="I35" s="200"/>
      <c r="J35" s="200">
        <f>'Saisie '!K39</f>
        <v>3.8333333333333335</v>
      </c>
      <c r="K35" s="200"/>
      <c r="L35" s="200">
        <f>'Saisie '!N39</f>
        <v>5.583333333333333</v>
      </c>
      <c r="M35" s="253">
        <f t="shared" si="36"/>
        <v>0</v>
      </c>
      <c r="N35" s="197">
        <f t="shared" si="37"/>
        <v>7.083333333333333</v>
      </c>
      <c r="O35" s="253">
        <f t="shared" si="38"/>
        <v>0</v>
      </c>
      <c r="P35" s="200">
        <f>'Saisie '!P39</f>
        <v>7.5</v>
      </c>
      <c r="Q35" s="200"/>
      <c r="R35" s="200">
        <f>'Saisie '!R39</f>
        <v>4.5</v>
      </c>
      <c r="S35" s="200">
        <f t="shared" si="39"/>
        <v>0</v>
      </c>
      <c r="T35" s="197">
        <f t="shared" si="40"/>
        <v>6</v>
      </c>
      <c r="U35" s="253">
        <f t="shared" si="41"/>
        <v>0</v>
      </c>
      <c r="V35" s="287">
        <f>'Saisie '!T39</f>
        <v>10.5</v>
      </c>
      <c r="W35" s="253">
        <f t="shared" si="42"/>
        <v>3</v>
      </c>
      <c r="X35" s="190">
        <f t="shared" si="43"/>
        <v>10.5</v>
      </c>
      <c r="Y35" s="253">
        <f t="shared" si="44"/>
        <v>3</v>
      </c>
      <c r="Z35" s="200">
        <f>'Saisie '!V39</f>
        <v>1</v>
      </c>
      <c r="AA35" s="253">
        <f t="shared" si="45"/>
        <v>0</v>
      </c>
      <c r="AB35" s="201">
        <f t="shared" si="46"/>
        <v>1</v>
      </c>
      <c r="AC35" s="254">
        <f t="shared" si="47"/>
        <v>0</v>
      </c>
      <c r="AD35" s="201">
        <f t="shared" si="48"/>
        <v>6.6</v>
      </c>
      <c r="AE35" s="198">
        <f t="shared" si="49"/>
        <v>3</v>
      </c>
      <c r="AF35" s="198" t="str">
        <f t="shared" si="50"/>
        <v>Rattrapage</v>
      </c>
      <c r="AG35" s="296">
        <f>'Saisie '!Z39</f>
        <v>11.166666666666666</v>
      </c>
      <c r="AH35" s="175">
        <f t="shared" si="51"/>
        <v>6</v>
      </c>
      <c r="AI35" s="296">
        <f>'Saisie '!AC39</f>
        <v>7.833333333333333</v>
      </c>
      <c r="AJ35" s="175">
        <f t="shared" si="52"/>
        <v>0</v>
      </c>
      <c r="AK35" s="296">
        <f>'Saisie '!AF39</f>
        <v>10.333333333333334</v>
      </c>
      <c r="AL35" s="294">
        <f t="shared" si="53"/>
        <v>6</v>
      </c>
      <c r="AM35" s="190">
        <f t="shared" si="54"/>
        <v>9.7777777777777786</v>
      </c>
      <c r="AN35" s="193">
        <f t="shared" si="55"/>
        <v>12</v>
      </c>
      <c r="AO35" s="296">
        <f>'Saisie '!AH39</f>
        <v>6</v>
      </c>
      <c r="AP35" s="191">
        <f t="shared" si="56"/>
        <v>0</v>
      </c>
      <c r="AQ35" s="296">
        <f>'Saisie '!AJ39</f>
        <v>10</v>
      </c>
      <c r="AR35" s="295">
        <f t="shared" si="57"/>
        <v>3</v>
      </c>
      <c r="AS35" s="190">
        <f t="shared" si="58"/>
        <v>8</v>
      </c>
      <c r="AT35" s="193">
        <f t="shared" si="59"/>
        <v>3</v>
      </c>
      <c r="AU35" s="287">
        <f>'Saisie '!AL39</f>
        <v>11.75</v>
      </c>
      <c r="AV35" s="193">
        <f t="shared" si="60"/>
        <v>3</v>
      </c>
      <c r="AW35" s="190">
        <f t="shared" si="61"/>
        <v>11.75</v>
      </c>
      <c r="AX35" s="193">
        <f t="shared" si="62"/>
        <v>3</v>
      </c>
      <c r="AY35" s="296">
        <f>'Saisie '!AN39</f>
        <v>12.5</v>
      </c>
      <c r="AZ35" s="193">
        <f t="shared" si="63"/>
        <v>3</v>
      </c>
      <c r="BA35" s="190">
        <f t="shared" si="64"/>
        <v>12.5</v>
      </c>
      <c r="BB35" s="193">
        <f t="shared" si="65"/>
        <v>3</v>
      </c>
      <c r="BC35" s="194">
        <f t="shared" si="66"/>
        <v>9.8916666666666675</v>
      </c>
      <c r="BD35" s="195">
        <f t="shared" si="67"/>
        <v>21</v>
      </c>
      <c r="BE35" s="190">
        <f t="shared" si="68"/>
        <v>8.2458333333333336</v>
      </c>
      <c r="BF35" s="198" t="str">
        <f t="shared" si="69"/>
        <v>Rattrapage</v>
      </c>
      <c r="BG35" s="297">
        <f t="shared" si="70"/>
        <v>24</v>
      </c>
      <c r="BH35" s="198" t="str">
        <f t="shared" si="71"/>
        <v>Rattrapage</v>
      </c>
      <c r="BK35" s="31">
        <v>1</v>
      </c>
    </row>
    <row r="36" spans="1:63" ht="15.75" hidden="1">
      <c r="A36" s="174">
        <v>25</v>
      </c>
      <c r="B36" s="174" t="s">
        <v>960</v>
      </c>
      <c r="C36" s="323" t="s">
        <v>479</v>
      </c>
      <c r="D36" s="234" t="s">
        <v>480</v>
      </c>
      <c r="E36" s="234" t="s">
        <v>481</v>
      </c>
      <c r="F36" s="234" t="s">
        <v>795</v>
      </c>
      <c r="G36" s="234" t="s">
        <v>119</v>
      </c>
      <c r="H36" s="200">
        <f>'Saisie '!H40</f>
        <v>6.833333333333333</v>
      </c>
      <c r="I36" s="169"/>
      <c r="J36" s="200">
        <f>'Saisie '!K40</f>
        <v>5.666666666666667</v>
      </c>
      <c r="K36" s="169"/>
      <c r="L36" s="200">
        <f>'Saisie '!N40</f>
        <v>5</v>
      </c>
      <c r="M36" s="169">
        <f>IF(L36&gt;=9.995,6,0)</f>
        <v>0</v>
      </c>
      <c r="N36" s="201">
        <f>((H36*4)+(J36*4)+(L36*4))/12</f>
        <v>5.833333333333333</v>
      </c>
      <c r="O36" s="170">
        <f>IF(N36&gt;=9.995,18,I36+K36+M36)</f>
        <v>0</v>
      </c>
      <c r="P36" s="200">
        <f>'Saisie '!P40</f>
        <v>4</v>
      </c>
      <c r="Q36" s="169"/>
      <c r="R36" s="200">
        <f>'Saisie '!R40</f>
        <v>5</v>
      </c>
      <c r="S36" s="169">
        <f>IF(R36&gt;=9.995,3,0)</f>
        <v>0</v>
      </c>
      <c r="T36" s="201">
        <f t="shared" ref="T36:T48" si="72">((P36*2)+(R36*2))/4</f>
        <v>4.5</v>
      </c>
      <c r="U36" s="170">
        <f>IF(T36&gt;=9.995,6,Q36+S36)</f>
        <v>0</v>
      </c>
      <c r="V36" s="200">
        <f>'Saisie '!T40</f>
        <v>11</v>
      </c>
      <c r="W36" s="169">
        <f>IF(V36&gt;=9.995,3,0)</f>
        <v>3</v>
      </c>
      <c r="X36" s="201">
        <f>V36</f>
        <v>11</v>
      </c>
      <c r="Y36" s="169">
        <f>IF(X36&gt;=9.995,3,0)</f>
        <v>3</v>
      </c>
      <c r="Z36" s="200">
        <f>'Saisie '!V40</f>
        <v>1.5</v>
      </c>
      <c r="AA36" s="169">
        <f>IF(Z36&gt;=9.995,3,0)</f>
        <v>0</v>
      </c>
      <c r="AB36" s="201">
        <f>Z36</f>
        <v>1.5</v>
      </c>
      <c r="AC36" s="169">
        <f>IF(AB36&gt;=9.995,3,0)</f>
        <v>0</v>
      </c>
      <c r="AD36" s="201">
        <f>((N36*12)+(T36*4)+(X36*2)+(AB36*2))/20</f>
        <v>5.65</v>
      </c>
      <c r="AE36" s="196">
        <f>IF(AD36&gt;=9.995,30,O36+U36+Y36+AC36)</f>
        <v>3</v>
      </c>
      <c r="AF36" s="198" t="str">
        <f t="shared" ref="AF36:AF48" si="73">IF(AD36&gt;=9.995,"Admis(e)","Rattrapage")</f>
        <v>Rattrapage</v>
      </c>
      <c r="AG36" s="24">
        <f>'Saisie '!Z40</f>
        <v>4.666666666666667</v>
      </c>
      <c r="AH36" s="175">
        <f t="shared" ref="AH36:AH48" si="74">IF(AG36&gt;=9.995,6,0)</f>
        <v>0</v>
      </c>
      <c r="AI36" s="24">
        <f>'Saisie '!AC40</f>
        <v>4.833333333333333</v>
      </c>
      <c r="AJ36" s="175">
        <f t="shared" ref="AJ36:AJ48" si="75">IF(AI36&gt;=9.995,6,0)</f>
        <v>0</v>
      </c>
      <c r="AK36" s="24">
        <f>'Saisie '!AF40</f>
        <v>5</v>
      </c>
      <c r="AL36" s="175">
        <f>IF(AK36&gt;=9.995,6,0)</f>
        <v>0</v>
      </c>
      <c r="AM36" s="201">
        <f>((AG36*4)+(AI36*4)+(AK36*4))/12</f>
        <v>4.833333333333333</v>
      </c>
      <c r="AN36" s="177">
        <f>IF(AM36&gt;=9.995,18,AH36+AJ36+AL36)</f>
        <v>0</v>
      </c>
      <c r="AO36" s="24">
        <f>'Saisie '!AH40</f>
        <v>1</v>
      </c>
      <c r="AP36" s="191">
        <f t="shared" ref="AP36:AP48" si="76">IF(AO36&gt;=9.995,3,0)</f>
        <v>0</v>
      </c>
      <c r="AQ36" s="24">
        <f>'Saisie '!AJ40</f>
        <v>5.5</v>
      </c>
      <c r="AR36" s="191">
        <f>IF(AQ36&gt;=9.995,3,0)</f>
        <v>0</v>
      </c>
      <c r="AS36" s="201">
        <f>((AO36*2)+(AQ36*2))/4</f>
        <v>3.25</v>
      </c>
      <c r="AT36" s="177">
        <f>IF(AS36&gt;=9.995,6,AP36+AR36)</f>
        <v>0</v>
      </c>
      <c r="AU36" s="200">
        <f>'Saisie '!AL40</f>
        <v>12</v>
      </c>
      <c r="AV36" s="176">
        <f>IF(AU36&gt;=9.995,3,0)</f>
        <v>3</v>
      </c>
      <c r="AW36" s="202">
        <f>AU36</f>
        <v>12</v>
      </c>
      <c r="AX36" s="176">
        <f>IF(AW36&gt;=9.995,3,0)</f>
        <v>3</v>
      </c>
      <c r="AY36" s="24">
        <f>'Saisie '!AN40</f>
        <v>3</v>
      </c>
      <c r="AZ36" s="176">
        <f>IF(AY36&gt;=9.995,3,0)</f>
        <v>0</v>
      </c>
      <c r="BA36" s="202">
        <f>AY36</f>
        <v>3</v>
      </c>
      <c r="BB36" s="193">
        <f>IF(BA36&gt;=9.995,3,0)</f>
        <v>0</v>
      </c>
      <c r="BC36" s="194">
        <f>((AM36*12)+(AS36*4)+(AW36*2)+(BA36*2))/20</f>
        <v>5.05</v>
      </c>
      <c r="BD36" s="196">
        <f>IF(BC36&gt;=9.995,30,AN36+AT36+AX36+BB36)</f>
        <v>3</v>
      </c>
      <c r="BE36" s="178">
        <f>(AD36+BC36)/2</f>
        <v>5.35</v>
      </c>
      <c r="BF36" s="198" t="str">
        <f t="shared" ref="BF36:BF48" si="77">IF(BC36&gt;=9.995,"Admis(e)","Rattrapage")</f>
        <v>Rattrapage</v>
      </c>
      <c r="BG36" s="192">
        <f>AE36+BD36</f>
        <v>6</v>
      </c>
      <c r="BH36" s="198" t="str">
        <f t="shared" ref="BH36:BH48" si="78">IF(AND(AD36&gt;=9.995,BC36&gt;=9.995),"Admis(e)","Rattrapage")</f>
        <v>Rattrapage</v>
      </c>
      <c r="BK36" s="31">
        <v>1</v>
      </c>
    </row>
    <row r="37" spans="1:63" ht="15.75" hidden="1">
      <c r="A37" s="174">
        <v>26</v>
      </c>
      <c r="B37" s="174" t="s">
        <v>960</v>
      </c>
      <c r="C37" s="323" t="s">
        <v>483</v>
      </c>
      <c r="D37" s="234" t="s">
        <v>289</v>
      </c>
      <c r="E37" s="234" t="s">
        <v>29</v>
      </c>
      <c r="F37" s="234" t="s">
        <v>796</v>
      </c>
      <c r="G37" s="234" t="s">
        <v>119</v>
      </c>
      <c r="H37" s="200">
        <f>'Saisie '!H41</f>
        <v>10</v>
      </c>
      <c r="I37" s="169"/>
      <c r="J37" s="200">
        <f>'Saisie '!K41</f>
        <v>6.5</v>
      </c>
      <c r="K37" s="169"/>
      <c r="L37" s="200">
        <f>'Saisie '!N41</f>
        <v>8.1666666666666661</v>
      </c>
      <c r="M37" s="169">
        <f t="shared" ref="M37:M48" si="79">IF(L37&gt;=9.995,6,0)</f>
        <v>0</v>
      </c>
      <c r="N37" s="201">
        <f t="shared" ref="N37:N48" si="80">((H37*4)+(J37*4)+(L37*4))/12</f>
        <v>8.2222222222222214</v>
      </c>
      <c r="O37" s="170">
        <f t="shared" ref="O37:O48" si="81">IF(N37&gt;=9.995,18,I37+K37+M37)</f>
        <v>0</v>
      </c>
      <c r="P37" s="200">
        <f>'Saisie '!P41</f>
        <v>6</v>
      </c>
      <c r="Q37" s="169"/>
      <c r="R37" s="200">
        <f>'Saisie '!R41</f>
        <v>5</v>
      </c>
      <c r="S37" s="169">
        <f t="shared" ref="S37:S48" si="82">IF(R37&gt;=9.995,3,0)</f>
        <v>0</v>
      </c>
      <c r="T37" s="201">
        <f t="shared" si="72"/>
        <v>5.5</v>
      </c>
      <c r="U37" s="170">
        <f t="shared" ref="U37:U48" si="83">IF(T37&gt;=9.995,6,Q37+S37)</f>
        <v>0</v>
      </c>
      <c r="V37" s="200">
        <f>'Saisie '!T41</f>
        <v>12</v>
      </c>
      <c r="W37" s="169">
        <f t="shared" ref="W37:W48" si="84">IF(V37&gt;=9.995,3,0)</f>
        <v>3</v>
      </c>
      <c r="X37" s="201">
        <f t="shared" ref="X37:X48" si="85">V37</f>
        <v>12</v>
      </c>
      <c r="Y37" s="169">
        <f t="shared" ref="Y37:Y48" si="86">IF(X37&gt;=9.995,3,0)</f>
        <v>3</v>
      </c>
      <c r="Z37" s="200">
        <f>'Saisie '!V41</f>
        <v>2</v>
      </c>
      <c r="AA37" s="169">
        <f t="shared" ref="AA37:AA48" si="87">IF(Z37&gt;=9.995,3,0)</f>
        <v>0</v>
      </c>
      <c r="AB37" s="201">
        <f t="shared" ref="AB37:AB48" si="88">Z37</f>
        <v>2</v>
      </c>
      <c r="AC37" s="169">
        <f t="shared" ref="AC37:AC48" si="89">IF(AB37&gt;=9.995,3,0)</f>
        <v>0</v>
      </c>
      <c r="AD37" s="201">
        <f t="shared" ref="AD37:AD48" si="90">((N37*12)+(T37*4)+(X37*2)+(AB37*2))/20</f>
        <v>7.4333333333333327</v>
      </c>
      <c r="AE37" s="196">
        <f t="shared" ref="AE37:AE48" si="91">IF(AD37&gt;=9.995,30,O37+U37+Y37+AC37)</f>
        <v>3</v>
      </c>
      <c r="AF37" s="198" t="str">
        <f t="shared" si="73"/>
        <v>Rattrapage</v>
      </c>
      <c r="AG37" s="24">
        <f>'Saisie '!Z41</f>
        <v>5.333333333333333</v>
      </c>
      <c r="AH37" s="175">
        <f t="shared" si="74"/>
        <v>0</v>
      </c>
      <c r="AI37" s="24">
        <f>'Saisie '!AC41</f>
        <v>8.1666666666666661</v>
      </c>
      <c r="AJ37" s="175">
        <f t="shared" si="75"/>
        <v>0</v>
      </c>
      <c r="AK37" s="24">
        <f>'Saisie '!AF41</f>
        <v>4.833333333333333</v>
      </c>
      <c r="AL37" s="175">
        <f t="shared" ref="AL37:AL48" si="92">IF(AK37&gt;=9.995,6,0)</f>
        <v>0</v>
      </c>
      <c r="AM37" s="201">
        <f t="shared" ref="AM37:AM48" si="93">((AG37*4)+(AI37*4)+(AK37*4))/12</f>
        <v>6.1111111111111107</v>
      </c>
      <c r="AN37" s="177">
        <f t="shared" ref="AN37:AN48" si="94">IF(AM37&gt;=9.995,18,AH37+AJ37+AL37)</f>
        <v>0</v>
      </c>
      <c r="AO37" s="24">
        <f>'Saisie '!AH41</f>
        <v>1.5</v>
      </c>
      <c r="AP37" s="191">
        <f t="shared" si="76"/>
        <v>0</v>
      </c>
      <c r="AQ37" s="24">
        <f>'Saisie '!AJ41</f>
        <v>8</v>
      </c>
      <c r="AR37" s="191">
        <f t="shared" ref="AR37:AR48" si="95">IF(AQ37&gt;=9.995,3,0)</f>
        <v>0</v>
      </c>
      <c r="AS37" s="201">
        <f t="shared" ref="AS37:AS48" si="96">((AO37*2)+(AQ37*2))/4</f>
        <v>4.75</v>
      </c>
      <c r="AT37" s="177">
        <f t="shared" ref="AT37:AT48" si="97">IF(AS37&gt;=9.995,6,AP37+AR37)</f>
        <v>0</v>
      </c>
      <c r="AU37" s="200">
        <f>'Saisie '!AL41</f>
        <v>13</v>
      </c>
      <c r="AV37" s="176">
        <f t="shared" ref="AV37:AV48" si="98">IF(AU37&gt;=9.995,3,0)</f>
        <v>3</v>
      </c>
      <c r="AW37" s="202">
        <f t="shared" ref="AW37:AW48" si="99">AU37</f>
        <v>13</v>
      </c>
      <c r="AX37" s="176">
        <f t="shared" ref="AX37:AX48" si="100">IF(AW37&gt;=9.995,3,0)</f>
        <v>3</v>
      </c>
      <c r="AY37" s="24">
        <f>'Saisie '!AN41</f>
        <v>6.5</v>
      </c>
      <c r="AZ37" s="176">
        <f t="shared" ref="AZ37:AZ48" si="101">IF(AY37&gt;=9.995,3,0)</f>
        <v>0</v>
      </c>
      <c r="BA37" s="202">
        <f t="shared" ref="BA37:BA48" si="102">AY37</f>
        <v>6.5</v>
      </c>
      <c r="BB37" s="193">
        <f t="shared" ref="BB37:BB48" si="103">IF(BA37&gt;=9.995,3,0)</f>
        <v>0</v>
      </c>
      <c r="BC37" s="194">
        <f t="shared" ref="BC37:BC48" si="104">((AM37*12)+(AS37*4)+(AW37*2)+(BA37*2))/20</f>
        <v>6.5666666666666655</v>
      </c>
      <c r="BD37" s="196">
        <f t="shared" ref="BD37:BD48" si="105">IF(BC37&gt;=9.995,30,AN37+AT37+AX37+BB37)</f>
        <v>3</v>
      </c>
      <c r="BE37" s="178">
        <f t="shared" ref="BE37:BE48" si="106">(AD37+BC37)/2</f>
        <v>6.9999999999999991</v>
      </c>
      <c r="BF37" s="198" t="str">
        <f t="shared" si="77"/>
        <v>Rattrapage</v>
      </c>
      <c r="BG37" s="192">
        <f t="shared" ref="BG37:BG48" si="107">AE37+BD37</f>
        <v>6</v>
      </c>
      <c r="BH37" s="198" t="str">
        <f t="shared" si="78"/>
        <v>Rattrapage</v>
      </c>
      <c r="BK37" s="31">
        <v>1</v>
      </c>
    </row>
    <row r="38" spans="1:63" ht="15.75">
      <c r="A38" s="174">
        <v>27</v>
      </c>
      <c r="B38" s="174" t="s">
        <v>960</v>
      </c>
      <c r="C38" s="323" t="s">
        <v>290</v>
      </c>
      <c r="D38" s="234" t="s">
        <v>291</v>
      </c>
      <c r="E38" s="234" t="s">
        <v>292</v>
      </c>
      <c r="F38" s="234" t="s">
        <v>797</v>
      </c>
      <c r="G38" s="234" t="s">
        <v>124</v>
      </c>
      <c r="H38" s="200">
        <f>'Saisie '!H42</f>
        <v>11</v>
      </c>
      <c r="I38" s="169"/>
      <c r="J38" s="200">
        <f>'Saisie '!K42</f>
        <v>11.333333333333334</v>
      </c>
      <c r="K38" s="169"/>
      <c r="L38" s="200">
        <f>'Saisie '!N42</f>
        <v>9.3333333333333339</v>
      </c>
      <c r="M38" s="169">
        <f t="shared" si="79"/>
        <v>0</v>
      </c>
      <c r="N38" s="201">
        <f t="shared" si="80"/>
        <v>10.555555555555557</v>
      </c>
      <c r="O38" s="170">
        <f t="shared" si="81"/>
        <v>18</v>
      </c>
      <c r="P38" s="200">
        <f>'Saisie '!P42</f>
        <v>6</v>
      </c>
      <c r="Q38" s="169"/>
      <c r="R38" s="200">
        <f>'Saisie '!R42</f>
        <v>11</v>
      </c>
      <c r="S38" s="169">
        <f t="shared" si="82"/>
        <v>3</v>
      </c>
      <c r="T38" s="201">
        <f t="shared" si="72"/>
        <v>8.5</v>
      </c>
      <c r="U38" s="170">
        <f t="shared" si="83"/>
        <v>3</v>
      </c>
      <c r="V38" s="200">
        <f>'Saisie '!T42</f>
        <v>12</v>
      </c>
      <c r="W38" s="169">
        <f t="shared" si="84"/>
        <v>3</v>
      </c>
      <c r="X38" s="201">
        <f t="shared" si="85"/>
        <v>12</v>
      </c>
      <c r="Y38" s="169">
        <f t="shared" si="86"/>
        <v>3</v>
      </c>
      <c r="Z38" s="200">
        <f>'Saisie '!V42</f>
        <v>10</v>
      </c>
      <c r="AA38" s="169">
        <f t="shared" si="87"/>
        <v>3</v>
      </c>
      <c r="AB38" s="201">
        <f t="shared" si="88"/>
        <v>10</v>
      </c>
      <c r="AC38" s="169">
        <f t="shared" si="89"/>
        <v>3</v>
      </c>
      <c r="AD38" s="201">
        <f t="shared" si="90"/>
        <v>10.233333333333334</v>
      </c>
      <c r="AE38" s="196">
        <f t="shared" si="91"/>
        <v>30</v>
      </c>
      <c r="AF38" s="198" t="str">
        <f t="shared" si="73"/>
        <v>Admis(e)</v>
      </c>
      <c r="AG38" s="24">
        <f>'Saisie '!Z42</f>
        <v>9.17</v>
      </c>
      <c r="AH38" s="175">
        <f t="shared" si="74"/>
        <v>0</v>
      </c>
      <c r="AI38" s="24">
        <f>'Saisie '!AC42</f>
        <v>11.5</v>
      </c>
      <c r="AJ38" s="175">
        <f t="shared" si="75"/>
        <v>6</v>
      </c>
      <c r="AK38" s="24">
        <f>'Saisie '!AF42</f>
        <v>8.67</v>
      </c>
      <c r="AL38" s="175">
        <f t="shared" si="92"/>
        <v>0</v>
      </c>
      <c r="AM38" s="201">
        <f t="shared" si="93"/>
        <v>9.7800000000000011</v>
      </c>
      <c r="AN38" s="177">
        <f t="shared" si="94"/>
        <v>6</v>
      </c>
      <c r="AO38" s="24">
        <f>'Saisie '!AH42</f>
        <v>9</v>
      </c>
      <c r="AP38" s="191">
        <f t="shared" si="76"/>
        <v>0</v>
      </c>
      <c r="AQ38" s="24">
        <f>'Saisie '!AJ42</f>
        <v>14</v>
      </c>
      <c r="AR38" s="191">
        <f t="shared" si="95"/>
        <v>3</v>
      </c>
      <c r="AS38" s="201">
        <f t="shared" si="96"/>
        <v>11.5</v>
      </c>
      <c r="AT38" s="177">
        <f t="shared" si="97"/>
        <v>6</v>
      </c>
      <c r="AU38" s="200">
        <f>'Saisie '!AL42</f>
        <v>11</v>
      </c>
      <c r="AV38" s="176">
        <f t="shared" si="98"/>
        <v>3</v>
      </c>
      <c r="AW38" s="202">
        <f t="shared" si="99"/>
        <v>11</v>
      </c>
      <c r="AX38" s="176">
        <f t="shared" si="100"/>
        <v>3</v>
      </c>
      <c r="AY38" s="24">
        <f>'Saisie '!AN42</f>
        <v>8.5</v>
      </c>
      <c r="AZ38" s="176">
        <f t="shared" si="101"/>
        <v>0</v>
      </c>
      <c r="BA38" s="202">
        <f t="shared" si="102"/>
        <v>8.5</v>
      </c>
      <c r="BB38" s="193">
        <f t="shared" si="103"/>
        <v>0</v>
      </c>
      <c r="BC38" s="194">
        <f t="shared" si="104"/>
        <v>10.118</v>
      </c>
      <c r="BD38" s="196">
        <f t="shared" si="105"/>
        <v>30</v>
      </c>
      <c r="BE38" s="178">
        <f t="shared" si="106"/>
        <v>10.175666666666668</v>
      </c>
      <c r="BF38" s="198" t="str">
        <f t="shared" si="77"/>
        <v>Admis(e)</v>
      </c>
      <c r="BG38" s="192">
        <f t="shared" si="107"/>
        <v>60</v>
      </c>
      <c r="BH38" s="198" t="str">
        <f t="shared" si="78"/>
        <v>Admis(e)</v>
      </c>
      <c r="BJ38" s="23" t="s">
        <v>975</v>
      </c>
      <c r="BK38" s="31">
        <v>1</v>
      </c>
    </row>
    <row r="39" spans="1:63" s="23" customFormat="1" ht="15.75">
      <c r="A39" s="174">
        <v>28</v>
      </c>
      <c r="B39" s="174" t="s">
        <v>960</v>
      </c>
      <c r="C39" s="323" t="s">
        <v>487</v>
      </c>
      <c r="D39" s="234" t="s">
        <v>488</v>
      </c>
      <c r="E39" s="234" t="s">
        <v>489</v>
      </c>
      <c r="F39" s="234" t="s">
        <v>801</v>
      </c>
      <c r="G39" s="234" t="s">
        <v>802</v>
      </c>
      <c r="H39" s="200">
        <f>'Saisie '!H43</f>
        <v>12.833333333333334</v>
      </c>
      <c r="I39" s="169"/>
      <c r="J39" s="200">
        <f>'Saisie '!K43</f>
        <v>11.5</v>
      </c>
      <c r="K39" s="169"/>
      <c r="L39" s="200">
        <f>'Saisie '!N43</f>
        <v>11</v>
      </c>
      <c r="M39" s="169">
        <f t="shared" si="79"/>
        <v>6</v>
      </c>
      <c r="N39" s="201">
        <f t="shared" si="80"/>
        <v>11.777777777777779</v>
      </c>
      <c r="O39" s="170">
        <f t="shared" si="81"/>
        <v>18</v>
      </c>
      <c r="P39" s="200">
        <f>'Saisie '!P43</f>
        <v>12</v>
      </c>
      <c r="Q39" s="169"/>
      <c r="R39" s="200">
        <f>'Saisie '!R43</f>
        <v>5</v>
      </c>
      <c r="S39" s="169">
        <f t="shared" si="82"/>
        <v>0</v>
      </c>
      <c r="T39" s="201">
        <f t="shared" si="72"/>
        <v>8.5</v>
      </c>
      <c r="U39" s="170">
        <f t="shared" si="83"/>
        <v>0</v>
      </c>
      <c r="V39" s="200">
        <f>'Saisie '!T43</f>
        <v>12.5</v>
      </c>
      <c r="W39" s="169">
        <f t="shared" si="84"/>
        <v>3</v>
      </c>
      <c r="X39" s="201">
        <f t="shared" si="85"/>
        <v>12.5</v>
      </c>
      <c r="Y39" s="169">
        <f t="shared" si="86"/>
        <v>3</v>
      </c>
      <c r="Z39" s="200">
        <f>'Saisie '!V43</f>
        <v>13</v>
      </c>
      <c r="AA39" s="169">
        <f t="shared" si="87"/>
        <v>3</v>
      </c>
      <c r="AB39" s="201">
        <f t="shared" si="88"/>
        <v>13</v>
      </c>
      <c r="AC39" s="169">
        <f t="shared" si="89"/>
        <v>3</v>
      </c>
      <c r="AD39" s="201">
        <f t="shared" si="90"/>
        <v>11.316666666666666</v>
      </c>
      <c r="AE39" s="196">
        <f t="shared" si="91"/>
        <v>30</v>
      </c>
      <c r="AF39" s="198" t="str">
        <f t="shared" si="73"/>
        <v>Admis(e)</v>
      </c>
      <c r="AG39" s="24">
        <f>'Saisie '!Z43</f>
        <v>7.666666666666667</v>
      </c>
      <c r="AH39" s="175">
        <f t="shared" si="74"/>
        <v>0</v>
      </c>
      <c r="AI39" s="24">
        <f>'Saisie '!AC43</f>
        <v>13.166666666666666</v>
      </c>
      <c r="AJ39" s="175">
        <f t="shared" si="75"/>
        <v>6</v>
      </c>
      <c r="AK39" s="24">
        <f>'Saisie '!AF43</f>
        <v>9</v>
      </c>
      <c r="AL39" s="175">
        <f t="shared" si="92"/>
        <v>0</v>
      </c>
      <c r="AM39" s="201">
        <f t="shared" si="93"/>
        <v>9.9444444444444446</v>
      </c>
      <c r="AN39" s="177">
        <f t="shared" si="94"/>
        <v>6</v>
      </c>
      <c r="AO39" s="24">
        <f>'Saisie '!AH43</f>
        <v>11.5</v>
      </c>
      <c r="AP39" s="191">
        <f t="shared" si="76"/>
        <v>3</v>
      </c>
      <c r="AQ39" s="24">
        <f>'Saisie '!AJ43</f>
        <v>13</v>
      </c>
      <c r="AR39" s="191">
        <f t="shared" si="95"/>
        <v>3</v>
      </c>
      <c r="AS39" s="201">
        <f t="shared" si="96"/>
        <v>12.25</v>
      </c>
      <c r="AT39" s="177">
        <f t="shared" si="97"/>
        <v>6</v>
      </c>
      <c r="AU39" s="200">
        <f>'Saisie '!AL43</f>
        <v>12</v>
      </c>
      <c r="AV39" s="176">
        <f t="shared" si="98"/>
        <v>3</v>
      </c>
      <c r="AW39" s="202">
        <f t="shared" si="99"/>
        <v>12</v>
      </c>
      <c r="AX39" s="176">
        <f t="shared" si="100"/>
        <v>3</v>
      </c>
      <c r="AY39" s="24">
        <f>'Saisie '!AN43</f>
        <v>11.5</v>
      </c>
      <c r="AZ39" s="176">
        <f t="shared" si="101"/>
        <v>3</v>
      </c>
      <c r="BA39" s="202">
        <f t="shared" si="102"/>
        <v>11.5</v>
      </c>
      <c r="BB39" s="193">
        <f t="shared" si="103"/>
        <v>3</v>
      </c>
      <c r="BC39" s="194">
        <f t="shared" si="104"/>
        <v>10.766666666666667</v>
      </c>
      <c r="BD39" s="196">
        <f t="shared" si="105"/>
        <v>30</v>
      </c>
      <c r="BE39" s="178">
        <f t="shared" si="106"/>
        <v>11.041666666666668</v>
      </c>
      <c r="BF39" s="198" t="str">
        <f t="shared" si="77"/>
        <v>Admis(e)</v>
      </c>
      <c r="BG39" s="192">
        <f t="shared" si="107"/>
        <v>60</v>
      </c>
      <c r="BH39" s="198" t="str">
        <f t="shared" si="78"/>
        <v>Admis(e)</v>
      </c>
      <c r="BJ39" s="23" t="s">
        <v>975</v>
      </c>
      <c r="BK39" s="31">
        <v>1</v>
      </c>
    </row>
    <row r="40" spans="1:63" s="23" customFormat="1" ht="15.75" hidden="1">
      <c r="A40" s="174">
        <v>29</v>
      </c>
      <c r="B40" s="174" t="s">
        <v>960</v>
      </c>
      <c r="C40" s="323" t="s">
        <v>490</v>
      </c>
      <c r="D40" s="234" t="s">
        <v>491</v>
      </c>
      <c r="E40" s="234" t="s">
        <v>492</v>
      </c>
      <c r="F40" s="234" t="s">
        <v>803</v>
      </c>
      <c r="G40" s="234" t="s">
        <v>124</v>
      </c>
      <c r="H40" s="200">
        <f>'Saisie '!H44</f>
        <v>11.666666666666666</v>
      </c>
      <c r="I40" s="169"/>
      <c r="J40" s="200">
        <f>'Saisie '!K44</f>
        <v>9.8333333333333339</v>
      </c>
      <c r="K40" s="169"/>
      <c r="L40" s="200">
        <f>'Saisie '!N44</f>
        <v>8.5</v>
      </c>
      <c r="M40" s="169">
        <f t="shared" si="79"/>
        <v>0</v>
      </c>
      <c r="N40" s="201">
        <f t="shared" si="80"/>
        <v>10</v>
      </c>
      <c r="O40" s="170">
        <f t="shared" si="81"/>
        <v>18</v>
      </c>
      <c r="P40" s="200">
        <f>'Saisie '!P44</f>
        <v>8.5</v>
      </c>
      <c r="Q40" s="169"/>
      <c r="R40" s="200">
        <f>'Saisie '!R44</f>
        <v>10</v>
      </c>
      <c r="S40" s="169">
        <f t="shared" si="82"/>
        <v>3</v>
      </c>
      <c r="T40" s="201">
        <f t="shared" si="72"/>
        <v>9.25</v>
      </c>
      <c r="U40" s="170">
        <f t="shared" si="83"/>
        <v>3</v>
      </c>
      <c r="V40" s="200">
        <f>'Saisie '!T44</f>
        <v>12.5</v>
      </c>
      <c r="W40" s="169">
        <f t="shared" si="84"/>
        <v>3</v>
      </c>
      <c r="X40" s="201">
        <f t="shared" si="85"/>
        <v>12.5</v>
      </c>
      <c r="Y40" s="169">
        <f t="shared" si="86"/>
        <v>3</v>
      </c>
      <c r="Z40" s="200">
        <f>'Saisie '!V44</f>
        <v>17</v>
      </c>
      <c r="AA40" s="169">
        <f t="shared" si="87"/>
        <v>3</v>
      </c>
      <c r="AB40" s="201">
        <f t="shared" si="88"/>
        <v>17</v>
      </c>
      <c r="AC40" s="169">
        <f t="shared" si="89"/>
        <v>3</v>
      </c>
      <c r="AD40" s="201">
        <f t="shared" si="90"/>
        <v>10.8</v>
      </c>
      <c r="AE40" s="196">
        <f t="shared" si="91"/>
        <v>30</v>
      </c>
      <c r="AF40" s="198" t="str">
        <f t="shared" si="73"/>
        <v>Admis(e)</v>
      </c>
      <c r="AG40" s="24">
        <f>'Saisie '!Z44</f>
        <v>8</v>
      </c>
      <c r="AH40" s="175">
        <f t="shared" si="74"/>
        <v>0</v>
      </c>
      <c r="AI40" s="24">
        <f>'Saisie '!AC44</f>
        <v>9.6666666666666661</v>
      </c>
      <c r="AJ40" s="175">
        <f t="shared" si="75"/>
        <v>0</v>
      </c>
      <c r="AK40" s="24">
        <f>'Saisie '!AF44</f>
        <v>10.833333333333334</v>
      </c>
      <c r="AL40" s="175">
        <f t="shared" si="92"/>
        <v>6</v>
      </c>
      <c r="AM40" s="201">
        <f t="shared" si="93"/>
        <v>9.5</v>
      </c>
      <c r="AN40" s="177">
        <f t="shared" si="94"/>
        <v>6</v>
      </c>
      <c r="AO40" s="24">
        <f>'Saisie '!AH44</f>
        <v>13</v>
      </c>
      <c r="AP40" s="191">
        <f t="shared" si="76"/>
        <v>3</v>
      </c>
      <c r="AQ40" s="24">
        <f>'Saisie '!AJ44</f>
        <v>10.5</v>
      </c>
      <c r="AR40" s="191">
        <f t="shared" si="95"/>
        <v>3</v>
      </c>
      <c r="AS40" s="201">
        <f t="shared" si="96"/>
        <v>11.75</v>
      </c>
      <c r="AT40" s="177">
        <f t="shared" si="97"/>
        <v>6</v>
      </c>
      <c r="AU40" s="200">
        <f>'Saisie '!AL44</f>
        <v>12</v>
      </c>
      <c r="AV40" s="176">
        <f t="shared" si="98"/>
        <v>3</v>
      </c>
      <c r="AW40" s="202">
        <f t="shared" si="99"/>
        <v>12</v>
      </c>
      <c r="AX40" s="176">
        <f t="shared" si="100"/>
        <v>3</v>
      </c>
      <c r="AY40" s="24">
        <f>'Saisie '!AN44</f>
        <v>12</v>
      </c>
      <c r="AZ40" s="176">
        <f t="shared" si="101"/>
        <v>3</v>
      </c>
      <c r="BA40" s="202">
        <f t="shared" si="102"/>
        <v>12</v>
      </c>
      <c r="BB40" s="193">
        <f t="shared" si="103"/>
        <v>3</v>
      </c>
      <c r="BC40" s="194">
        <f t="shared" si="104"/>
        <v>10.45</v>
      </c>
      <c r="BD40" s="196">
        <f t="shared" si="105"/>
        <v>30</v>
      </c>
      <c r="BE40" s="178">
        <f t="shared" si="106"/>
        <v>10.625</v>
      </c>
      <c r="BF40" s="198" t="str">
        <f t="shared" si="77"/>
        <v>Admis(e)</v>
      </c>
      <c r="BG40" s="192">
        <f t="shared" si="107"/>
        <v>60</v>
      </c>
      <c r="BH40" s="198" t="str">
        <f t="shared" si="78"/>
        <v>Admis(e)</v>
      </c>
      <c r="BK40" s="31">
        <v>1</v>
      </c>
    </row>
    <row r="41" spans="1:63" s="23" customFormat="1" ht="15.75" hidden="1">
      <c r="A41" s="174">
        <v>30</v>
      </c>
      <c r="B41" s="174" t="s">
        <v>960</v>
      </c>
      <c r="C41" s="323" t="s">
        <v>496</v>
      </c>
      <c r="D41" s="234" t="s">
        <v>497</v>
      </c>
      <c r="E41" s="234" t="s">
        <v>498</v>
      </c>
      <c r="F41" s="234" t="s">
        <v>805</v>
      </c>
      <c r="G41" s="234" t="s">
        <v>119</v>
      </c>
      <c r="H41" s="200">
        <f>'Saisie '!H45</f>
        <v>15.666666666666666</v>
      </c>
      <c r="I41" s="169"/>
      <c r="J41" s="200">
        <f>'Saisie '!K45</f>
        <v>5.166666666666667</v>
      </c>
      <c r="K41" s="169"/>
      <c r="L41" s="200">
        <f>'Saisie '!N45</f>
        <v>8</v>
      </c>
      <c r="M41" s="169">
        <f t="shared" si="79"/>
        <v>0</v>
      </c>
      <c r="N41" s="201">
        <f t="shared" si="80"/>
        <v>9.6111111111111107</v>
      </c>
      <c r="O41" s="170">
        <f t="shared" si="81"/>
        <v>0</v>
      </c>
      <c r="P41" s="200">
        <f>'Saisie '!P45</f>
        <v>10</v>
      </c>
      <c r="Q41" s="169"/>
      <c r="R41" s="200">
        <f>'Saisie '!R45</f>
        <v>5</v>
      </c>
      <c r="S41" s="169">
        <f t="shared" si="82"/>
        <v>0</v>
      </c>
      <c r="T41" s="201">
        <f t="shared" si="72"/>
        <v>7.5</v>
      </c>
      <c r="U41" s="170">
        <f t="shared" si="83"/>
        <v>0</v>
      </c>
      <c r="V41" s="200">
        <f>'Saisie '!T45</f>
        <v>11</v>
      </c>
      <c r="W41" s="169">
        <f t="shared" si="84"/>
        <v>3</v>
      </c>
      <c r="X41" s="201">
        <f t="shared" si="85"/>
        <v>11</v>
      </c>
      <c r="Y41" s="169">
        <f t="shared" si="86"/>
        <v>3</v>
      </c>
      <c r="Z41" s="200">
        <f>'Saisie '!V45</f>
        <v>5</v>
      </c>
      <c r="AA41" s="169">
        <f t="shared" si="87"/>
        <v>0</v>
      </c>
      <c r="AB41" s="201">
        <f t="shared" si="88"/>
        <v>5</v>
      </c>
      <c r="AC41" s="169">
        <f t="shared" si="89"/>
        <v>0</v>
      </c>
      <c r="AD41" s="201">
        <f t="shared" si="90"/>
        <v>8.8666666666666654</v>
      </c>
      <c r="AE41" s="196">
        <f t="shared" si="91"/>
        <v>3</v>
      </c>
      <c r="AF41" s="198" t="str">
        <f t="shared" si="73"/>
        <v>Rattrapage</v>
      </c>
      <c r="AG41" s="24" t="e">
        <f>'Saisie '!Z45</f>
        <v>#VALUE!</v>
      </c>
      <c r="AH41" s="175" t="e">
        <f t="shared" si="74"/>
        <v>#VALUE!</v>
      </c>
      <c r="AI41" s="24" t="e">
        <f>'Saisie '!AC45</f>
        <v>#VALUE!</v>
      </c>
      <c r="AJ41" s="175" t="e">
        <f t="shared" si="75"/>
        <v>#VALUE!</v>
      </c>
      <c r="AK41" s="24" t="e">
        <f>'Saisie '!AF45</f>
        <v>#VALUE!</v>
      </c>
      <c r="AL41" s="175" t="e">
        <f t="shared" si="92"/>
        <v>#VALUE!</v>
      </c>
      <c r="AM41" s="201" t="e">
        <f t="shared" si="93"/>
        <v>#VALUE!</v>
      </c>
      <c r="AN41" s="177" t="e">
        <f t="shared" si="94"/>
        <v>#VALUE!</v>
      </c>
      <c r="AO41" s="24" t="str">
        <f>'Saisie '!AH45</f>
        <v>ABS</v>
      </c>
      <c r="AP41" s="191">
        <f t="shared" si="76"/>
        <v>3</v>
      </c>
      <c r="AQ41" s="24" t="str">
        <f>'Saisie '!AJ45</f>
        <v>\</v>
      </c>
      <c r="AR41" s="191">
        <f t="shared" si="95"/>
        <v>3</v>
      </c>
      <c r="AS41" s="201" t="e">
        <f t="shared" si="96"/>
        <v>#VALUE!</v>
      </c>
      <c r="AT41" s="177" t="e">
        <f t="shared" si="97"/>
        <v>#VALUE!</v>
      </c>
      <c r="AU41" s="200" t="str">
        <f>'Saisie '!AL45</f>
        <v>\</v>
      </c>
      <c r="AV41" s="176">
        <f t="shared" si="98"/>
        <v>3</v>
      </c>
      <c r="AW41" s="202" t="str">
        <f t="shared" si="99"/>
        <v>\</v>
      </c>
      <c r="AX41" s="176">
        <f t="shared" si="100"/>
        <v>3</v>
      </c>
      <c r="AY41" s="24" t="str">
        <f>'Saisie '!AN45</f>
        <v>\</v>
      </c>
      <c r="AZ41" s="176">
        <f t="shared" si="101"/>
        <v>3</v>
      </c>
      <c r="BA41" s="202" t="str">
        <f t="shared" si="102"/>
        <v>\</v>
      </c>
      <c r="BB41" s="193">
        <f t="shared" si="103"/>
        <v>3</v>
      </c>
      <c r="BC41" s="194" t="e">
        <f t="shared" si="104"/>
        <v>#VALUE!</v>
      </c>
      <c r="BD41" s="196" t="e">
        <f t="shared" si="105"/>
        <v>#VALUE!</v>
      </c>
      <c r="BE41" s="178" t="e">
        <f t="shared" si="106"/>
        <v>#VALUE!</v>
      </c>
      <c r="BF41" s="198" t="e">
        <f t="shared" si="77"/>
        <v>#VALUE!</v>
      </c>
      <c r="BG41" s="192" t="e">
        <f t="shared" si="107"/>
        <v>#VALUE!</v>
      </c>
      <c r="BH41" s="198" t="e">
        <f t="shared" si="78"/>
        <v>#VALUE!</v>
      </c>
      <c r="BK41" s="31">
        <v>1</v>
      </c>
    </row>
    <row r="42" spans="1:63" s="23" customFormat="1" ht="15.75">
      <c r="A42" s="174">
        <v>31</v>
      </c>
      <c r="B42" s="174" t="s">
        <v>960</v>
      </c>
      <c r="C42" s="323" t="s">
        <v>499</v>
      </c>
      <c r="D42" s="234" t="s">
        <v>295</v>
      </c>
      <c r="E42" s="234" t="s">
        <v>500</v>
      </c>
      <c r="F42" s="234" t="s">
        <v>806</v>
      </c>
      <c r="G42" s="234" t="s">
        <v>127</v>
      </c>
      <c r="H42" s="200">
        <f>'Saisie '!H46</f>
        <v>13.333333333333334</v>
      </c>
      <c r="I42" s="169"/>
      <c r="J42" s="200">
        <f>'Saisie '!K46</f>
        <v>10.666666666666666</v>
      </c>
      <c r="K42" s="169"/>
      <c r="L42" s="200">
        <f>'Saisie '!N46</f>
        <v>10.333333333333334</v>
      </c>
      <c r="M42" s="169">
        <f t="shared" si="79"/>
        <v>6</v>
      </c>
      <c r="N42" s="201">
        <f t="shared" si="80"/>
        <v>11.444444444444445</v>
      </c>
      <c r="O42" s="170">
        <f t="shared" si="81"/>
        <v>18</v>
      </c>
      <c r="P42" s="200">
        <f>'Saisie '!P46</f>
        <v>12.5</v>
      </c>
      <c r="Q42" s="169"/>
      <c r="R42" s="200">
        <f>'Saisie '!R46</f>
        <v>5</v>
      </c>
      <c r="S42" s="169">
        <f t="shared" si="82"/>
        <v>0</v>
      </c>
      <c r="T42" s="201">
        <f t="shared" si="72"/>
        <v>8.75</v>
      </c>
      <c r="U42" s="170">
        <f t="shared" si="83"/>
        <v>0</v>
      </c>
      <c r="V42" s="200">
        <f>'Saisie '!T46</f>
        <v>11</v>
      </c>
      <c r="W42" s="169">
        <f t="shared" si="84"/>
        <v>3</v>
      </c>
      <c r="X42" s="201">
        <f t="shared" si="85"/>
        <v>11</v>
      </c>
      <c r="Y42" s="169">
        <f t="shared" si="86"/>
        <v>3</v>
      </c>
      <c r="Z42" s="200">
        <f>'Saisie '!V46</f>
        <v>10</v>
      </c>
      <c r="AA42" s="169">
        <f t="shared" si="87"/>
        <v>3</v>
      </c>
      <c r="AB42" s="201">
        <f t="shared" si="88"/>
        <v>10</v>
      </c>
      <c r="AC42" s="169">
        <f t="shared" si="89"/>
        <v>3</v>
      </c>
      <c r="AD42" s="201">
        <f t="shared" si="90"/>
        <v>10.716666666666667</v>
      </c>
      <c r="AE42" s="196">
        <f t="shared" si="91"/>
        <v>30</v>
      </c>
      <c r="AF42" s="198" t="str">
        <f t="shared" si="73"/>
        <v>Admis(e)</v>
      </c>
      <c r="AG42" s="24">
        <f>'Saisie '!Z46</f>
        <v>8</v>
      </c>
      <c r="AH42" s="175">
        <f t="shared" si="74"/>
        <v>0</v>
      </c>
      <c r="AI42" s="24">
        <f>'Saisie '!AC46</f>
        <v>12.166666666666666</v>
      </c>
      <c r="AJ42" s="175">
        <f t="shared" si="75"/>
        <v>6</v>
      </c>
      <c r="AK42" s="24">
        <f>'Saisie '!AF46</f>
        <v>9.8333333333333339</v>
      </c>
      <c r="AL42" s="175">
        <f t="shared" si="92"/>
        <v>0</v>
      </c>
      <c r="AM42" s="201">
        <f t="shared" si="93"/>
        <v>10</v>
      </c>
      <c r="AN42" s="177">
        <f t="shared" si="94"/>
        <v>18</v>
      </c>
      <c r="AO42" s="24">
        <f>'Saisie '!AH46</f>
        <v>9</v>
      </c>
      <c r="AP42" s="191">
        <f t="shared" si="76"/>
        <v>0</v>
      </c>
      <c r="AQ42" s="24">
        <f>'Saisie '!AJ46</f>
        <v>15.5</v>
      </c>
      <c r="AR42" s="191">
        <f t="shared" si="95"/>
        <v>3</v>
      </c>
      <c r="AS42" s="201">
        <f t="shared" si="96"/>
        <v>12.25</v>
      </c>
      <c r="AT42" s="177">
        <f t="shared" si="97"/>
        <v>6</v>
      </c>
      <c r="AU42" s="200">
        <f>'Saisie '!AL46</f>
        <v>11</v>
      </c>
      <c r="AV42" s="176">
        <f t="shared" si="98"/>
        <v>3</v>
      </c>
      <c r="AW42" s="202">
        <f t="shared" si="99"/>
        <v>11</v>
      </c>
      <c r="AX42" s="176">
        <f t="shared" si="100"/>
        <v>3</v>
      </c>
      <c r="AY42" s="24">
        <f>'Saisie '!AN46</f>
        <v>8.5</v>
      </c>
      <c r="AZ42" s="176">
        <f t="shared" si="101"/>
        <v>0</v>
      </c>
      <c r="BA42" s="202">
        <f t="shared" si="102"/>
        <v>8.5</v>
      </c>
      <c r="BB42" s="193">
        <f t="shared" si="103"/>
        <v>0</v>
      </c>
      <c r="BC42" s="194">
        <f t="shared" si="104"/>
        <v>10.4</v>
      </c>
      <c r="BD42" s="196">
        <f t="shared" si="105"/>
        <v>30</v>
      </c>
      <c r="BE42" s="178">
        <f t="shared" si="106"/>
        <v>10.558333333333334</v>
      </c>
      <c r="BF42" s="198" t="str">
        <f t="shared" si="77"/>
        <v>Admis(e)</v>
      </c>
      <c r="BG42" s="192">
        <f t="shared" si="107"/>
        <v>60</v>
      </c>
      <c r="BH42" s="198" t="str">
        <f t="shared" si="78"/>
        <v>Admis(e)</v>
      </c>
      <c r="BK42" s="31">
        <v>1</v>
      </c>
    </row>
    <row r="43" spans="1:63" ht="15.75" hidden="1">
      <c r="A43" s="174">
        <v>32</v>
      </c>
      <c r="B43" s="174" t="s">
        <v>960</v>
      </c>
      <c r="C43" s="323" t="s">
        <v>296</v>
      </c>
      <c r="D43" s="234" t="s">
        <v>297</v>
      </c>
      <c r="E43" s="234" t="s">
        <v>298</v>
      </c>
      <c r="F43" s="234" t="s">
        <v>807</v>
      </c>
      <c r="G43" s="234" t="s">
        <v>808</v>
      </c>
      <c r="H43" s="200">
        <f>'Saisie '!H47</f>
        <v>13.666666666666666</v>
      </c>
      <c r="I43" s="169"/>
      <c r="J43" s="200">
        <f>'Saisie '!K47</f>
        <v>8.1666666666666661</v>
      </c>
      <c r="K43" s="169"/>
      <c r="L43" s="200">
        <f>'Saisie '!N47</f>
        <v>10.67</v>
      </c>
      <c r="M43" s="169">
        <f t="shared" si="79"/>
        <v>6</v>
      </c>
      <c r="N43" s="201">
        <f t="shared" si="80"/>
        <v>10.834444444444443</v>
      </c>
      <c r="O43" s="170">
        <f t="shared" si="81"/>
        <v>18</v>
      </c>
      <c r="P43" s="200">
        <f>'Saisie '!P47</f>
        <v>11.5</v>
      </c>
      <c r="Q43" s="169"/>
      <c r="R43" s="200">
        <f>'Saisie '!R47</f>
        <v>10.5</v>
      </c>
      <c r="S43" s="169">
        <f t="shared" si="82"/>
        <v>3</v>
      </c>
      <c r="T43" s="201">
        <f t="shared" si="72"/>
        <v>11</v>
      </c>
      <c r="U43" s="170">
        <f t="shared" si="83"/>
        <v>6</v>
      </c>
      <c r="V43" s="200">
        <f>'Saisie '!T47</f>
        <v>3.75</v>
      </c>
      <c r="W43" s="169">
        <f t="shared" si="84"/>
        <v>0</v>
      </c>
      <c r="X43" s="201">
        <f t="shared" si="85"/>
        <v>3.75</v>
      </c>
      <c r="Y43" s="169">
        <f t="shared" si="86"/>
        <v>0</v>
      </c>
      <c r="Z43" s="200">
        <f>'Saisie '!V47</f>
        <v>10</v>
      </c>
      <c r="AA43" s="169">
        <f t="shared" si="87"/>
        <v>3</v>
      </c>
      <c r="AB43" s="201">
        <f t="shared" si="88"/>
        <v>10</v>
      </c>
      <c r="AC43" s="169">
        <f t="shared" si="89"/>
        <v>3</v>
      </c>
      <c r="AD43" s="201">
        <f t="shared" si="90"/>
        <v>10.075666666666667</v>
      </c>
      <c r="AE43" s="196">
        <f t="shared" si="91"/>
        <v>30</v>
      </c>
      <c r="AF43" s="198" t="str">
        <f t="shared" si="73"/>
        <v>Admis(e)</v>
      </c>
      <c r="AG43" s="24" t="e">
        <f>'Saisie '!Z47</f>
        <v>#VALUE!</v>
      </c>
      <c r="AH43" s="175" t="e">
        <f t="shared" si="74"/>
        <v>#VALUE!</v>
      </c>
      <c r="AI43" s="24">
        <f>'Saisie '!AC47</f>
        <v>10.67</v>
      </c>
      <c r="AJ43" s="175">
        <f t="shared" si="75"/>
        <v>6</v>
      </c>
      <c r="AK43" s="24" t="e">
        <f>'Saisie '!AF47</f>
        <v>#VALUE!</v>
      </c>
      <c r="AL43" s="175" t="e">
        <f t="shared" si="92"/>
        <v>#VALUE!</v>
      </c>
      <c r="AM43" s="201" t="e">
        <f t="shared" si="93"/>
        <v>#VALUE!</v>
      </c>
      <c r="AN43" s="177" t="e">
        <f t="shared" si="94"/>
        <v>#VALUE!</v>
      </c>
      <c r="AO43" s="24">
        <f>'Saisie '!AH47</f>
        <v>13.5</v>
      </c>
      <c r="AP43" s="191">
        <f t="shared" si="76"/>
        <v>3</v>
      </c>
      <c r="AQ43" s="24">
        <f>'Saisie '!AJ47</f>
        <v>10.5</v>
      </c>
      <c r="AR43" s="191">
        <f t="shared" si="95"/>
        <v>3</v>
      </c>
      <c r="AS43" s="201">
        <f t="shared" si="96"/>
        <v>12</v>
      </c>
      <c r="AT43" s="177">
        <f t="shared" si="97"/>
        <v>6</v>
      </c>
      <c r="AU43" s="200">
        <f>'Saisie '!AL47</f>
        <v>10</v>
      </c>
      <c r="AV43" s="176">
        <f t="shared" si="98"/>
        <v>3</v>
      </c>
      <c r="AW43" s="202">
        <f t="shared" si="99"/>
        <v>10</v>
      </c>
      <c r="AX43" s="176">
        <f t="shared" si="100"/>
        <v>3</v>
      </c>
      <c r="AY43" s="24">
        <f>'Saisie '!AN47</f>
        <v>12</v>
      </c>
      <c r="AZ43" s="176">
        <f t="shared" si="101"/>
        <v>3</v>
      </c>
      <c r="BA43" s="202">
        <f t="shared" si="102"/>
        <v>12</v>
      </c>
      <c r="BB43" s="193">
        <f t="shared" si="103"/>
        <v>3</v>
      </c>
      <c r="BC43" s="194" t="e">
        <f t="shared" si="104"/>
        <v>#VALUE!</v>
      </c>
      <c r="BD43" s="196" t="e">
        <f t="shared" si="105"/>
        <v>#VALUE!</v>
      </c>
      <c r="BE43" s="178" t="e">
        <f t="shared" si="106"/>
        <v>#VALUE!</v>
      </c>
      <c r="BF43" s="198" t="e">
        <f t="shared" si="77"/>
        <v>#VALUE!</v>
      </c>
      <c r="BG43" s="192" t="e">
        <f t="shared" si="107"/>
        <v>#VALUE!</v>
      </c>
      <c r="BH43" s="198" t="e">
        <f t="shared" si="78"/>
        <v>#VALUE!</v>
      </c>
      <c r="BI43" s="23" t="s">
        <v>975</v>
      </c>
      <c r="BK43" s="31">
        <v>1</v>
      </c>
    </row>
    <row r="44" spans="1:63" ht="15.75">
      <c r="A44" s="174">
        <v>33</v>
      </c>
      <c r="B44" s="174" t="s">
        <v>960</v>
      </c>
      <c r="C44" s="323" t="s">
        <v>503</v>
      </c>
      <c r="D44" s="234" t="s">
        <v>504</v>
      </c>
      <c r="E44" s="234" t="s">
        <v>505</v>
      </c>
      <c r="F44" s="234" t="s">
        <v>810</v>
      </c>
      <c r="G44" s="234" t="s">
        <v>811</v>
      </c>
      <c r="H44" s="200">
        <f>'Saisie '!H48</f>
        <v>10.666666666666666</v>
      </c>
      <c r="I44" s="169"/>
      <c r="J44" s="200">
        <f>'Saisie '!K48</f>
        <v>11.833333333333334</v>
      </c>
      <c r="K44" s="169"/>
      <c r="L44" s="200">
        <f>'Saisie '!N48</f>
        <v>11</v>
      </c>
      <c r="M44" s="169">
        <f t="shared" si="79"/>
        <v>6</v>
      </c>
      <c r="N44" s="201">
        <f t="shared" si="80"/>
        <v>11.166666666666666</v>
      </c>
      <c r="O44" s="170">
        <f t="shared" si="81"/>
        <v>18</v>
      </c>
      <c r="P44" s="200">
        <f>'Saisie '!P48</f>
        <v>8</v>
      </c>
      <c r="Q44" s="169"/>
      <c r="R44" s="200">
        <f>'Saisie '!R48</f>
        <v>6.5</v>
      </c>
      <c r="S44" s="169">
        <f t="shared" si="82"/>
        <v>0</v>
      </c>
      <c r="T44" s="201">
        <f t="shared" si="72"/>
        <v>7.25</v>
      </c>
      <c r="U44" s="170">
        <f t="shared" si="83"/>
        <v>0</v>
      </c>
      <c r="V44" s="200">
        <f>'Saisie '!T48</f>
        <v>11.5</v>
      </c>
      <c r="W44" s="169">
        <f t="shared" si="84"/>
        <v>3</v>
      </c>
      <c r="X44" s="201">
        <f t="shared" si="85"/>
        <v>11.5</v>
      </c>
      <c r="Y44" s="169">
        <f t="shared" si="86"/>
        <v>3</v>
      </c>
      <c r="Z44" s="200">
        <f>'Saisie '!V48</f>
        <v>10</v>
      </c>
      <c r="AA44" s="169">
        <f t="shared" si="87"/>
        <v>3</v>
      </c>
      <c r="AB44" s="201">
        <f t="shared" si="88"/>
        <v>10</v>
      </c>
      <c r="AC44" s="169">
        <f t="shared" si="89"/>
        <v>3</v>
      </c>
      <c r="AD44" s="201">
        <f t="shared" si="90"/>
        <v>10.3</v>
      </c>
      <c r="AE44" s="196">
        <f t="shared" si="91"/>
        <v>30</v>
      </c>
      <c r="AF44" s="198" t="str">
        <f t="shared" si="73"/>
        <v>Admis(e)</v>
      </c>
      <c r="AG44" s="24">
        <f>'Saisie '!Z48</f>
        <v>8</v>
      </c>
      <c r="AH44" s="175">
        <f t="shared" si="74"/>
        <v>0</v>
      </c>
      <c r="AI44" s="24">
        <f>'Saisie '!AC48</f>
        <v>12.166666666666666</v>
      </c>
      <c r="AJ44" s="175">
        <f t="shared" si="75"/>
        <v>6</v>
      </c>
      <c r="AK44" s="24">
        <f>'Saisie '!AF48</f>
        <v>10.666666666666666</v>
      </c>
      <c r="AL44" s="175">
        <f t="shared" si="92"/>
        <v>6</v>
      </c>
      <c r="AM44" s="201">
        <f t="shared" si="93"/>
        <v>10.277777777777777</v>
      </c>
      <c r="AN44" s="177">
        <f t="shared" si="94"/>
        <v>18</v>
      </c>
      <c r="AO44" s="24">
        <f>'Saisie '!AH48</f>
        <v>6</v>
      </c>
      <c r="AP44" s="191">
        <f t="shared" si="76"/>
        <v>0</v>
      </c>
      <c r="AQ44" s="24">
        <f>'Saisie '!AJ48</f>
        <v>12</v>
      </c>
      <c r="AR44" s="191">
        <f t="shared" si="95"/>
        <v>3</v>
      </c>
      <c r="AS44" s="201">
        <f t="shared" si="96"/>
        <v>9</v>
      </c>
      <c r="AT44" s="177">
        <f t="shared" si="97"/>
        <v>3</v>
      </c>
      <c r="AU44" s="200">
        <f>'Saisie '!AL48</f>
        <v>12.5</v>
      </c>
      <c r="AV44" s="176">
        <f t="shared" si="98"/>
        <v>3</v>
      </c>
      <c r="AW44" s="202">
        <f t="shared" si="99"/>
        <v>12.5</v>
      </c>
      <c r="AX44" s="176">
        <f t="shared" si="100"/>
        <v>3</v>
      </c>
      <c r="AY44" s="24">
        <f>'Saisie '!AN48</f>
        <v>13.5</v>
      </c>
      <c r="AZ44" s="176">
        <f t="shared" si="101"/>
        <v>3</v>
      </c>
      <c r="BA44" s="202">
        <f t="shared" si="102"/>
        <v>13.5</v>
      </c>
      <c r="BB44" s="193">
        <f t="shared" si="103"/>
        <v>3</v>
      </c>
      <c r="BC44" s="194">
        <f t="shared" si="104"/>
        <v>10.566666666666666</v>
      </c>
      <c r="BD44" s="196">
        <f t="shared" si="105"/>
        <v>30</v>
      </c>
      <c r="BE44" s="178">
        <f t="shared" si="106"/>
        <v>10.433333333333334</v>
      </c>
      <c r="BF44" s="198" t="str">
        <f t="shared" si="77"/>
        <v>Admis(e)</v>
      </c>
      <c r="BG44" s="192">
        <f t="shared" si="107"/>
        <v>60</v>
      </c>
      <c r="BH44" s="198" t="str">
        <f t="shared" si="78"/>
        <v>Admis(e)</v>
      </c>
      <c r="BJ44" s="23" t="s">
        <v>975</v>
      </c>
      <c r="BK44" s="31">
        <v>1</v>
      </c>
    </row>
    <row r="45" spans="1:63" ht="15.75">
      <c r="A45" s="174">
        <v>34</v>
      </c>
      <c r="B45" s="174" t="s">
        <v>960</v>
      </c>
      <c r="C45" s="323" t="s">
        <v>506</v>
      </c>
      <c r="D45" s="234" t="s">
        <v>507</v>
      </c>
      <c r="E45" s="234" t="s">
        <v>33</v>
      </c>
      <c r="F45" s="234" t="s">
        <v>812</v>
      </c>
      <c r="G45" s="234" t="s">
        <v>120</v>
      </c>
      <c r="H45" s="200">
        <f>'Saisie '!H49</f>
        <v>14.5</v>
      </c>
      <c r="I45" s="169"/>
      <c r="J45" s="200">
        <f>'Saisie '!K49</f>
        <v>10</v>
      </c>
      <c r="K45" s="169"/>
      <c r="L45" s="200">
        <f>'Saisie '!N49</f>
        <v>12.166666666666666</v>
      </c>
      <c r="M45" s="169">
        <f t="shared" si="79"/>
        <v>6</v>
      </c>
      <c r="N45" s="201">
        <f t="shared" si="80"/>
        <v>12.222222222222221</v>
      </c>
      <c r="O45" s="170">
        <f t="shared" si="81"/>
        <v>18</v>
      </c>
      <c r="P45" s="200">
        <f>'Saisie '!P49</f>
        <v>12.5</v>
      </c>
      <c r="Q45" s="169"/>
      <c r="R45" s="200">
        <f>'Saisie '!R49</f>
        <v>4</v>
      </c>
      <c r="S45" s="169">
        <f t="shared" si="82"/>
        <v>0</v>
      </c>
      <c r="T45" s="201">
        <f t="shared" si="72"/>
        <v>8.25</v>
      </c>
      <c r="U45" s="170">
        <f t="shared" si="83"/>
        <v>0</v>
      </c>
      <c r="V45" s="200">
        <f>'Saisie '!T49</f>
        <v>11.5</v>
      </c>
      <c r="W45" s="169">
        <f t="shared" si="84"/>
        <v>3</v>
      </c>
      <c r="X45" s="201">
        <f t="shared" si="85"/>
        <v>11.5</v>
      </c>
      <c r="Y45" s="169">
        <f t="shared" si="86"/>
        <v>3</v>
      </c>
      <c r="Z45" s="200">
        <f>'Saisie '!V49</f>
        <v>7.5</v>
      </c>
      <c r="AA45" s="169">
        <f t="shared" si="87"/>
        <v>0</v>
      </c>
      <c r="AB45" s="201">
        <f t="shared" si="88"/>
        <v>7.5</v>
      </c>
      <c r="AC45" s="169">
        <f t="shared" si="89"/>
        <v>0</v>
      </c>
      <c r="AD45" s="201">
        <f t="shared" si="90"/>
        <v>10.883333333333333</v>
      </c>
      <c r="AE45" s="196">
        <f t="shared" si="91"/>
        <v>30</v>
      </c>
      <c r="AF45" s="198" t="str">
        <f t="shared" si="73"/>
        <v>Admis(e)</v>
      </c>
      <c r="AG45" s="24">
        <f>'Saisie '!Z49</f>
        <v>8.6666666666666661</v>
      </c>
      <c r="AH45" s="175">
        <f t="shared" si="74"/>
        <v>0</v>
      </c>
      <c r="AI45" s="24">
        <f>'Saisie '!AC49</f>
        <v>12.666666666666666</v>
      </c>
      <c r="AJ45" s="175">
        <f t="shared" si="75"/>
        <v>6</v>
      </c>
      <c r="AK45" s="24">
        <f>'Saisie '!AF49</f>
        <v>11</v>
      </c>
      <c r="AL45" s="175">
        <f t="shared" si="92"/>
        <v>6</v>
      </c>
      <c r="AM45" s="201">
        <f t="shared" si="93"/>
        <v>10.777777777777777</v>
      </c>
      <c r="AN45" s="177">
        <f t="shared" si="94"/>
        <v>18</v>
      </c>
      <c r="AO45" s="24">
        <f>'Saisie '!AH49</f>
        <v>10</v>
      </c>
      <c r="AP45" s="191">
        <f t="shared" si="76"/>
        <v>3</v>
      </c>
      <c r="AQ45" s="24">
        <f>'Saisie '!AJ49</f>
        <v>10</v>
      </c>
      <c r="AR45" s="191">
        <f t="shared" si="95"/>
        <v>3</v>
      </c>
      <c r="AS45" s="201">
        <f t="shared" si="96"/>
        <v>10</v>
      </c>
      <c r="AT45" s="177">
        <f t="shared" si="97"/>
        <v>6</v>
      </c>
      <c r="AU45" s="200">
        <f>'Saisie '!AL49</f>
        <v>12</v>
      </c>
      <c r="AV45" s="176">
        <f t="shared" si="98"/>
        <v>3</v>
      </c>
      <c r="AW45" s="202">
        <f t="shared" si="99"/>
        <v>12</v>
      </c>
      <c r="AX45" s="176">
        <f t="shared" si="100"/>
        <v>3</v>
      </c>
      <c r="AY45" s="24">
        <f>'Saisie '!AN49</f>
        <v>12</v>
      </c>
      <c r="AZ45" s="176">
        <f t="shared" si="101"/>
        <v>3</v>
      </c>
      <c r="BA45" s="202">
        <f t="shared" si="102"/>
        <v>12</v>
      </c>
      <c r="BB45" s="193">
        <f t="shared" si="103"/>
        <v>3</v>
      </c>
      <c r="BC45" s="194">
        <f t="shared" si="104"/>
        <v>10.866666666666665</v>
      </c>
      <c r="BD45" s="196">
        <f t="shared" si="105"/>
        <v>30</v>
      </c>
      <c r="BE45" s="178">
        <f t="shared" si="106"/>
        <v>10.875</v>
      </c>
      <c r="BF45" s="198" t="str">
        <f t="shared" si="77"/>
        <v>Admis(e)</v>
      </c>
      <c r="BG45" s="192">
        <f t="shared" si="107"/>
        <v>60</v>
      </c>
      <c r="BH45" s="198" t="str">
        <f t="shared" si="78"/>
        <v>Admis(e)</v>
      </c>
      <c r="BI45" s="23" t="s">
        <v>975</v>
      </c>
      <c r="BK45" s="31">
        <v>1</v>
      </c>
    </row>
    <row r="46" spans="1:63" ht="15.75">
      <c r="A46" s="174">
        <v>35</v>
      </c>
      <c r="B46" s="174" t="s">
        <v>960</v>
      </c>
      <c r="C46" s="323" t="s">
        <v>510</v>
      </c>
      <c r="D46" s="234" t="s">
        <v>511</v>
      </c>
      <c r="E46" s="234" t="s">
        <v>512</v>
      </c>
      <c r="F46" s="234" t="s">
        <v>797</v>
      </c>
      <c r="G46" s="234" t="s">
        <v>119</v>
      </c>
      <c r="H46" s="200">
        <f>'Saisie '!H50</f>
        <v>12.833333333333334</v>
      </c>
      <c r="I46" s="169"/>
      <c r="J46" s="200">
        <f>'Saisie '!K50</f>
        <v>8</v>
      </c>
      <c r="K46" s="169"/>
      <c r="L46" s="200">
        <f>'Saisie '!N50</f>
        <v>11.333333333333334</v>
      </c>
      <c r="M46" s="169">
        <f t="shared" si="79"/>
        <v>6</v>
      </c>
      <c r="N46" s="201">
        <f t="shared" si="80"/>
        <v>10.722222222222223</v>
      </c>
      <c r="O46" s="170">
        <f t="shared" si="81"/>
        <v>18</v>
      </c>
      <c r="P46" s="200">
        <f>'Saisie '!P50</f>
        <v>10</v>
      </c>
      <c r="Q46" s="169"/>
      <c r="R46" s="200">
        <f>'Saisie '!R50</f>
        <v>10</v>
      </c>
      <c r="S46" s="169">
        <f t="shared" si="82"/>
        <v>3</v>
      </c>
      <c r="T46" s="201">
        <f t="shared" si="72"/>
        <v>10</v>
      </c>
      <c r="U46" s="170">
        <f t="shared" si="83"/>
        <v>6</v>
      </c>
      <c r="V46" s="200">
        <f>'Saisie '!T50</f>
        <v>11</v>
      </c>
      <c r="W46" s="169">
        <f t="shared" si="84"/>
        <v>3</v>
      </c>
      <c r="X46" s="201">
        <f t="shared" si="85"/>
        <v>11</v>
      </c>
      <c r="Y46" s="169">
        <f t="shared" si="86"/>
        <v>3</v>
      </c>
      <c r="Z46" s="200">
        <f>'Saisie '!V50</f>
        <v>11.5</v>
      </c>
      <c r="AA46" s="169">
        <f t="shared" si="87"/>
        <v>3</v>
      </c>
      <c r="AB46" s="201">
        <f t="shared" si="88"/>
        <v>11.5</v>
      </c>
      <c r="AC46" s="169">
        <f t="shared" si="89"/>
        <v>3</v>
      </c>
      <c r="AD46" s="201">
        <f t="shared" si="90"/>
        <v>10.683333333333334</v>
      </c>
      <c r="AE46" s="196">
        <f t="shared" si="91"/>
        <v>30</v>
      </c>
      <c r="AF46" s="198" t="str">
        <f t="shared" si="73"/>
        <v>Admis(e)</v>
      </c>
      <c r="AG46" s="24">
        <f>'Saisie '!Z50</f>
        <v>9.3333333333333339</v>
      </c>
      <c r="AH46" s="175">
        <f t="shared" si="74"/>
        <v>0</v>
      </c>
      <c r="AI46" s="24">
        <f>'Saisie '!AC50</f>
        <v>9.8333333333333339</v>
      </c>
      <c r="AJ46" s="175">
        <f t="shared" si="75"/>
        <v>0</v>
      </c>
      <c r="AK46" s="24">
        <f>'Saisie '!AF50</f>
        <v>12.166666666666666</v>
      </c>
      <c r="AL46" s="175">
        <f t="shared" si="92"/>
        <v>6</v>
      </c>
      <c r="AM46" s="201">
        <f t="shared" si="93"/>
        <v>10.444444444444445</v>
      </c>
      <c r="AN46" s="177">
        <f t="shared" si="94"/>
        <v>18</v>
      </c>
      <c r="AO46" s="24">
        <f>'Saisie '!AH50</f>
        <v>12</v>
      </c>
      <c r="AP46" s="191">
        <f t="shared" si="76"/>
        <v>3</v>
      </c>
      <c r="AQ46" s="24">
        <f>'Saisie '!AJ50</f>
        <v>15</v>
      </c>
      <c r="AR46" s="191">
        <f t="shared" si="95"/>
        <v>3</v>
      </c>
      <c r="AS46" s="201">
        <f t="shared" si="96"/>
        <v>13.5</v>
      </c>
      <c r="AT46" s="177">
        <f t="shared" si="97"/>
        <v>6</v>
      </c>
      <c r="AU46" s="200">
        <f>'Saisie '!AL50</f>
        <v>10.5</v>
      </c>
      <c r="AV46" s="176">
        <f t="shared" si="98"/>
        <v>3</v>
      </c>
      <c r="AW46" s="202">
        <f t="shared" si="99"/>
        <v>10.5</v>
      </c>
      <c r="AX46" s="176">
        <f t="shared" si="100"/>
        <v>3</v>
      </c>
      <c r="AY46" s="24">
        <f>'Saisie '!AN50</f>
        <v>12.5</v>
      </c>
      <c r="AZ46" s="176">
        <f t="shared" si="101"/>
        <v>3</v>
      </c>
      <c r="BA46" s="202">
        <f t="shared" si="102"/>
        <v>12.5</v>
      </c>
      <c r="BB46" s="193">
        <f t="shared" si="103"/>
        <v>3</v>
      </c>
      <c r="BC46" s="194">
        <f t="shared" si="104"/>
        <v>11.266666666666667</v>
      </c>
      <c r="BD46" s="196">
        <f t="shared" si="105"/>
        <v>30</v>
      </c>
      <c r="BE46" s="178">
        <f t="shared" si="106"/>
        <v>10.975000000000001</v>
      </c>
      <c r="BF46" s="198" t="str">
        <f t="shared" si="77"/>
        <v>Admis(e)</v>
      </c>
      <c r="BG46" s="192">
        <f t="shared" si="107"/>
        <v>60</v>
      </c>
      <c r="BH46" s="198" t="str">
        <f t="shared" si="78"/>
        <v>Admis(e)</v>
      </c>
      <c r="BJ46" s="23" t="s">
        <v>975</v>
      </c>
      <c r="BK46" s="31">
        <v>1</v>
      </c>
    </row>
    <row r="47" spans="1:63" s="23" customFormat="1" ht="15.75" hidden="1">
      <c r="A47" s="174">
        <v>36</v>
      </c>
      <c r="B47" s="174" t="s">
        <v>960</v>
      </c>
      <c r="C47" s="323" t="s">
        <v>302</v>
      </c>
      <c r="D47" s="234" t="s">
        <v>303</v>
      </c>
      <c r="E47" s="234" t="s">
        <v>304</v>
      </c>
      <c r="F47" s="234" t="s">
        <v>818</v>
      </c>
      <c r="G47" s="234" t="s">
        <v>121</v>
      </c>
      <c r="H47" s="200">
        <f>'Saisie '!H51</f>
        <v>10</v>
      </c>
      <c r="I47" s="169"/>
      <c r="J47" s="200">
        <f>'Saisie '!K51</f>
        <v>8.1666666666666661</v>
      </c>
      <c r="K47" s="169"/>
      <c r="L47" s="200">
        <f>'Saisie '!N51</f>
        <v>10.5</v>
      </c>
      <c r="M47" s="169">
        <f t="shared" si="79"/>
        <v>6</v>
      </c>
      <c r="N47" s="201">
        <f t="shared" si="80"/>
        <v>9.5555555555555554</v>
      </c>
      <c r="O47" s="170">
        <f t="shared" si="81"/>
        <v>6</v>
      </c>
      <c r="P47" s="200">
        <f>'Saisie '!P51</f>
        <v>10</v>
      </c>
      <c r="Q47" s="169"/>
      <c r="R47" s="200">
        <f>'Saisie '!R51</f>
        <v>13.5</v>
      </c>
      <c r="S47" s="169">
        <f t="shared" si="82"/>
        <v>3</v>
      </c>
      <c r="T47" s="201">
        <f t="shared" si="72"/>
        <v>11.75</v>
      </c>
      <c r="U47" s="170">
        <f t="shared" si="83"/>
        <v>6</v>
      </c>
      <c r="V47" s="200">
        <f>'Saisie '!T51</f>
        <v>10</v>
      </c>
      <c r="W47" s="169">
        <f t="shared" si="84"/>
        <v>3</v>
      </c>
      <c r="X47" s="201">
        <f t="shared" si="85"/>
        <v>10</v>
      </c>
      <c r="Y47" s="169">
        <f t="shared" si="86"/>
        <v>3</v>
      </c>
      <c r="Z47" s="200">
        <f>'Saisie '!V51</f>
        <v>17</v>
      </c>
      <c r="AA47" s="169">
        <f t="shared" si="87"/>
        <v>3</v>
      </c>
      <c r="AB47" s="201">
        <f t="shared" si="88"/>
        <v>17</v>
      </c>
      <c r="AC47" s="169">
        <f t="shared" si="89"/>
        <v>3</v>
      </c>
      <c r="AD47" s="201">
        <f t="shared" si="90"/>
        <v>10.783333333333333</v>
      </c>
      <c r="AE47" s="196">
        <f t="shared" si="91"/>
        <v>30</v>
      </c>
      <c r="AF47" s="198" t="str">
        <f t="shared" si="73"/>
        <v>Admis(e)</v>
      </c>
      <c r="AG47" s="24">
        <f>'Saisie '!Z51</f>
        <v>7.169999999999999</v>
      </c>
      <c r="AH47" s="175">
        <f t="shared" si="74"/>
        <v>0</v>
      </c>
      <c r="AI47" s="24">
        <f>'Saisie '!AC51</f>
        <v>9.5</v>
      </c>
      <c r="AJ47" s="175">
        <f t="shared" si="75"/>
        <v>0</v>
      </c>
      <c r="AK47" s="24">
        <f>'Saisie '!AF51</f>
        <v>11.33</v>
      </c>
      <c r="AL47" s="175">
        <f t="shared" si="92"/>
        <v>6</v>
      </c>
      <c r="AM47" s="201">
        <f t="shared" si="93"/>
        <v>9.3333333333333339</v>
      </c>
      <c r="AN47" s="177">
        <f t="shared" si="94"/>
        <v>6</v>
      </c>
      <c r="AO47" s="24">
        <f>'Saisie '!AH51</f>
        <v>14.5</v>
      </c>
      <c r="AP47" s="191">
        <f t="shared" si="76"/>
        <v>3</v>
      </c>
      <c r="AQ47" s="24">
        <f>'Saisie '!AJ51</f>
        <v>11</v>
      </c>
      <c r="AR47" s="191">
        <f t="shared" si="95"/>
        <v>3</v>
      </c>
      <c r="AS47" s="201">
        <f t="shared" si="96"/>
        <v>12.75</v>
      </c>
      <c r="AT47" s="177">
        <f t="shared" si="97"/>
        <v>6</v>
      </c>
      <c r="AU47" s="200">
        <f>'Saisie '!AL51</f>
        <v>12.5</v>
      </c>
      <c r="AV47" s="176">
        <f t="shared" si="98"/>
        <v>3</v>
      </c>
      <c r="AW47" s="202">
        <f t="shared" si="99"/>
        <v>12.5</v>
      </c>
      <c r="AX47" s="176">
        <f t="shared" si="100"/>
        <v>3</v>
      </c>
      <c r="AY47" s="24">
        <f>'Saisie '!AN51</f>
        <v>11.5</v>
      </c>
      <c r="AZ47" s="176">
        <f t="shared" si="101"/>
        <v>3</v>
      </c>
      <c r="BA47" s="202">
        <f t="shared" si="102"/>
        <v>11.5</v>
      </c>
      <c r="BB47" s="193">
        <f t="shared" si="103"/>
        <v>3</v>
      </c>
      <c r="BC47" s="194">
        <f t="shared" si="104"/>
        <v>10.55</v>
      </c>
      <c r="BD47" s="196">
        <f t="shared" si="105"/>
        <v>30</v>
      </c>
      <c r="BE47" s="178">
        <f t="shared" si="106"/>
        <v>10.666666666666668</v>
      </c>
      <c r="BF47" s="198" t="str">
        <f t="shared" si="77"/>
        <v>Admis(e)</v>
      </c>
      <c r="BG47" s="192">
        <f t="shared" si="107"/>
        <v>60</v>
      </c>
      <c r="BH47" s="198" t="str">
        <f t="shared" si="78"/>
        <v>Admis(e)</v>
      </c>
      <c r="BJ47" s="23" t="s">
        <v>975</v>
      </c>
      <c r="BK47" s="31">
        <v>1</v>
      </c>
    </row>
    <row r="48" spans="1:63" s="23" customFormat="1" ht="15.75" hidden="1">
      <c r="A48" s="174">
        <v>37</v>
      </c>
      <c r="B48" s="174" t="s">
        <v>960</v>
      </c>
      <c r="C48" s="323" t="s">
        <v>519</v>
      </c>
      <c r="D48" s="234" t="s">
        <v>520</v>
      </c>
      <c r="E48" s="234" t="s">
        <v>521</v>
      </c>
      <c r="F48" s="234" t="s">
        <v>820</v>
      </c>
      <c r="G48" s="234" t="s">
        <v>120</v>
      </c>
      <c r="H48" s="200">
        <f>'Saisie '!H52</f>
        <v>12.5</v>
      </c>
      <c r="I48" s="169"/>
      <c r="J48" s="200">
        <f>'Saisie '!K52</f>
        <v>5.833333333333333</v>
      </c>
      <c r="K48" s="169"/>
      <c r="L48" s="200">
        <f>'Saisie '!N52</f>
        <v>7.333333333333333</v>
      </c>
      <c r="M48" s="169">
        <f t="shared" si="79"/>
        <v>0</v>
      </c>
      <c r="N48" s="201">
        <f t="shared" si="80"/>
        <v>8.5555555555555554</v>
      </c>
      <c r="O48" s="170">
        <f t="shared" si="81"/>
        <v>0</v>
      </c>
      <c r="P48" s="200">
        <f>'Saisie '!P52</f>
        <v>4</v>
      </c>
      <c r="Q48" s="169"/>
      <c r="R48" s="200">
        <f>'Saisie '!R52</f>
        <v>10</v>
      </c>
      <c r="S48" s="169">
        <f t="shared" si="82"/>
        <v>3</v>
      </c>
      <c r="T48" s="201">
        <f t="shared" si="72"/>
        <v>7</v>
      </c>
      <c r="U48" s="170">
        <f t="shared" si="83"/>
        <v>3</v>
      </c>
      <c r="V48" s="200">
        <f>'Saisie '!T52</f>
        <v>11.5</v>
      </c>
      <c r="W48" s="169">
        <f t="shared" si="84"/>
        <v>3</v>
      </c>
      <c r="X48" s="201">
        <f t="shared" si="85"/>
        <v>11.5</v>
      </c>
      <c r="Y48" s="169">
        <f t="shared" si="86"/>
        <v>3</v>
      </c>
      <c r="Z48" s="200">
        <f>'Saisie '!V52</f>
        <v>3.5</v>
      </c>
      <c r="AA48" s="169">
        <f t="shared" si="87"/>
        <v>0</v>
      </c>
      <c r="AB48" s="201">
        <f t="shared" si="88"/>
        <v>3.5</v>
      </c>
      <c r="AC48" s="169">
        <f t="shared" si="89"/>
        <v>0</v>
      </c>
      <c r="AD48" s="201">
        <f t="shared" si="90"/>
        <v>8.0333333333333332</v>
      </c>
      <c r="AE48" s="196">
        <f t="shared" si="91"/>
        <v>6</v>
      </c>
      <c r="AF48" s="198" t="str">
        <f t="shared" si="73"/>
        <v>Rattrapage</v>
      </c>
      <c r="AG48" s="24">
        <f>'Saisie '!Z52</f>
        <v>9</v>
      </c>
      <c r="AH48" s="175">
        <f t="shared" si="74"/>
        <v>0</v>
      </c>
      <c r="AI48" s="24">
        <f>'Saisie '!AC52</f>
        <v>9.6666666666666661</v>
      </c>
      <c r="AJ48" s="175">
        <f t="shared" si="75"/>
        <v>0</v>
      </c>
      <c r="AK48" s="24">
        <f>'Saisie '!AF52</f>
        <v>10.333333333333334</v>
      </c>
      <c r="AL48" s="175">
        <f t="shared" si="92"/>
        <v>6</v>
      </c>
      <c r="AM48" s="201">
        <f t="shared" si="93"/>
        <v>9.6666666666666661</v>
      </c>
      <c r="AN48" s="177">
        <f t="shared" si="94"/>
        <v>6</v>
      </c>
      <c r="AO48" s="24">
        <f>'Saisie '!AH52</f>
        <v>7</v>
      </c>
      <c r="AP48" s="191">
        <f t="shared" si="76"/>
        <v>0</v>
      </c>
      <c r="AQ48" s="24">
        <f>'Saisie '!AJ52</f>
        <v>5</v>
      </c>
      <c r="AR48" s="191">
        <f t="shared" si="95"/>
        <v>0</v>
      </c>
      <c r="AS48" s="201">
        <f t="shared" si="96"/>
        <v>6</v>
      </c>
      <c r="AT48" s="177">
        <f t="shared" si="97"/>
        <v>0</v>
      </c>
      <c r="AU48" s="200">
        <f>'Saisie '!AL52</f>
        <v>12</v>
      </c>
      <c r="AV48" s="176">
        <f t="shared" si="98"/>
        <v>3</v>
      </c>
      <c r="AW48" s="202">
        <f t="shared" si="99"/>
        <v>12</v>
      </c>
      <c r="AX48" s="176">
        <f t="shared" si="100"/>
        <v>3</v>
      </c>
      <c r="AY48" s="24">
        <f>'Saisie '!AN52</f>
        <v>6.5</v>
      </c>
      <c r="AZ48" s="176">
        <f t="shared" si="101"/>
        <v>0</v>
      </c>
      <c r="BA48" s="202">
        <f t="shared" si="102"/>
        <v>6.5</v>
      </c>
      <c r="BB48" s="193">
        <f t="shared" si="103"/>
        <v>0</v>
      </c>
      <c r="BC48" s="194">
        <f t="shared" si="104"/>
        <v>8.85</v>
      </c>
      <c r="BD48" s="196">
        <f t="shared" si="105"/>
        <v>9</v>
      </c>
      <c r="BE48" s="178">
        <f t="shared" si="106"/>
        <v>8.4416666666666664</v>
      </c>
      <c r="BF48" s="198" t="str">
        <f t="shared" si="77"/>
        <v>Rattrapage</v>
      </c>
      <c r="BG48" s="192">
        <f t="shared" si="107"/>
        <v>15</v>
      </c>
      <c r="BH48" s="198" t="str">
        <f t="shared" si="78"/>
        <v>Rattrapage</v>
      </c>
      <c r="BK48" s="31">
        <v>1</v>
      </c>
    </row>
    <row r="49" spans="1:63" ht="17.25" customHeight="1">
      <c r="A49" s="174">
        <v>38</v>
      </c>
      <c r="B49" s="174" t="s">
        <v>960</v>
      </c>
      <c r="C49" s="323" t="s">
        <v>522</v>
      </c>
      <c r="D49" s="234" t="s">
        <v>523</v>
      </c>
      <c r="E49" s="234" t="s">
        <v>18</v>
      </c>
      <c r="F49" s="234" t="s">
        <v>821</v>
      </c>
      <c r="G49" s="234" t="s">
        <v>822</v>
      </c>
      <c r="H49" s="200">
        <f>'Saisie '!H53</f>
        <v>12</v>
      </c>
      <c r="I49" s="169"/>
      <c r="J49" s="200">
        <f>'Saisie '!K53</f>
        <v>10.333333333333334</v>
      </c>
      <c r="K49" s="169"/>
      <c r="L49" s="200">
        <f>'Saisie '!N53</f>
        <v>14.083333333333334</v>
      </c>
      <c r="M49" s="169">
        <f>IF(L49&gt;=9.995,6,0)</f>
        <v>6</v>
      </c>
      <c r="N49" s="201">
        <f>((H49*4)+(J49*4)+(L49*4))/12</f>
        <v>12.138888888888891</v>
      </c>
      <c r="O49" s="170">
        <f>IF(N49&gt;=9.995,18,I49+K49+M49)</f>
        <v>18</v>
      </c>
      <c r="P49" s="200">
        <f>'Saisie '!P53</f>
        <v>12.5</v>
      </c>
      <c r="Q49" s="169"/>
      <c r="R49" s="200">
        <f>'Saisie '!R53</f>
        <v>7</v>
      </c>
      <c r="S49" s="169">
        <f>IF(R49&gt;=9.995,3,0)</f>
        <v>0</v>
      </c>
      <c r="T49" s="201">
        <f>((P49*2)+(R49*2))/4</f>
        <v>9.75</v>
      </c>
      <c r="U49" s="170">
        <f>IF(T49&gt;=9.995,6,Q49+S49)</f>
        <v>0</v>
      </c>
      <c r="V49" s="200">
        <f>'Saisie '!T53</f>
        <v>13</v>
      </c>
      <c r="W49" s="169">
        <f>IF(V49&gt;=9.995,3,0)</f>
        <v>3</v>
      </c>
      <c r="X49" s="201">
        <f>V49</f>
        <v>13</v>
      </c>
      <c r="Y49" s="169">
        <f>IF(X49&gt;=9.995,3,0)</f>
        <v>3</v>
      </c>
      <c r="Z49" s="200">
        <f>'Saisie '!V53</f>
        <v>13</v>
      </c>
      <c r="AA49" s="169">
        <f>IF(Z49&gt;=9.995,3,0)</f>
        <v>3</v>
      </c>
      <c r="AB49" s="201">
        <f>Z49</f>
        <v>13</v>
      </c>
      <c r="AC49" s="199">
        <f>IF(AB49&gt;=9.995,3,0)</f>
        <v>3</v>
      </c>
      <c r="AD49" s="201">
        <f>((N49*12)+(T49*4)+(X49*2)+(AB49*2))/20</f>
        <v>11.833333333333334</v>
      </c>
      <c r="AE49" s="196">
        <f>IF(AD49&gt;=9.995,30,O49+U49+Y49+AC49)</f>
        <v>30</v>
      </c>
      <c r="AF49" s="198" t="str">
        <f t="shared" ref="AF49:AF64" si="108">IF(AD49&gt;=9.995,"Admis(e)","Rattrapage")</f>
        <v>Admis(e)</v>
      </c>
      <c r="AG49" s="24">
        <f>'Saisie '!Z53</f>
        <v>6.666666666666667</v>
      </c>
      <c r="AH49" s="175">
        <f t="shared" ref="AH49:AH64" si="109">IF(AG49&gt;=9.995,6,0)</f>
        <v>0</v>
      </c>
      <c r="AI49" s="24">
        <f>'Saisie '!AC53</f>
        <v>9.8333333333333339</v>
      </c>
      <c r="AJ49" s="175">
        <f t="shared" ref="AJ49:AJ64" si="110">IF(AI49&gt;=9.995,6,0)</f>
        <v>0</v>
      </c>
      <c r="AK49" s="24">
        <f>'Saisie '!AF53</f>
        <v>13</v>
      </c>
      <c r="AL49" s="175">
        <f>IF(AK49&gt;=9.995,6,0)</f>
        <v>6</v>
      </c>
      <c r="AM49" s="201">
        <f>((AG49*4)+(AI49*4)+(AK49*4))/12</f>
        <v>9.8333333333333339</v>
      </c>
      <c r="AN49" s="177">
        <f>IF(AM49&gt;=9.995,18,AH49+AJ49+AL49)</f>
        <v>6</v>
      </c>
      <c r="AO49" s="24">
        <f>'Saisie '!AH53</f>
        <v>10</v>
      </c>
      <c r="AP49" s="191">
        <f t="shared" ref="AP49:AP64" si="111">IF(AO49&gt;=9.995,3,0)</f>
        <v>3</v>
      </c>
      <c r="AQ49" s="24">
        <f>'Saisie '!AJ53</f>
        <v>10</v>
      </c>
      <c r="AR49" s="191">
        <f>IF(AQ49&gt;=9.995,3,0)</f>
        <v>3</v>
      </c>
      <c r="AS49" s="201">
        <f>((AO49*2)+(AQ49*2))/4</f>
        <v>10</v>
      </c>
      <c r="AT49" s="177">
        <f>IF(AS49&gt;=9.995,6,AP49+AR49)</f>
        <v>6</v>
      </c>
      <c r="AU49" s="200">
        <f>'Saisie '!AL53</f>
        <v>9</v>
      </c>
      <c r="AV49" s="176">
        <f>IF(AU49&gt;=9.995,3,0)</f>
        <v>0</v>
      </c>
      <c r="AW49" s="201">
        <f>AU49</f>
        <v>9</v>
      </c>
      <c r="AX49" s="176">
        <f>IF(AW49&gt;=9.995,3,0)</f>
        <v>0</v>
      </c>
      <c r="AY49" s="24">
        <f>'Saisie '!AN53</f>
        <v>12.5</v>
      </c>
      <c r="AZ49" s="176">
        <f>IF(AY49&gt;=9.995,3,0)</f>
        <v>3</v>
      </c>
      <c r="BA49" s="202">
        <f>AY49</f>
        <v>12.5</v>
      </c>
      <c r="BB49" s="193">
        <f>IF(BA49&gt;=9.995,3,0)</f>
        <v>3</v>
      </c>
      <c r="BC49" s="194">
        <f>((AM49*12)+(AS49*4)+(AW49*2)+(BA49*2))/20</f>
        <v>10.050000000000001</v>
      </c>
      <c r="BD49" s="196">
        <f>IF(BC49&gt;=9.995,30,AN49+AT49+AX49+BB49)</f>
        <v>30</v>
      </c>
      <c r="BE49" s="178">
        <f>(AD49+BC49)/2</f>
        <v>10.941666666666666</v>
      </c>
      <c r="BF49" s="198" t="str">
        <f t="shared" ref="BF49:BF64" si="112">IF(BC49&gt;=9.995,"Admis(e)","Rattrapage")</f>
        <v>Admis(e)</v>
      </c>
      <c r="BG49" s="192">
        <f>AE49+BD49</f>
        <v>60</v>
      </c>
      <c r="BH49" s="198" t="str">
        <f t="shared" ref="BH49:BH64" si="113">IF(AND(AD49&gt;=9.995,BC49&gt;=9.995),"Admis(e)","Rattrapage")</f>
        <v>Admis(e)</v>
      </c>
      <c r="BI49" s="23" t="s">
        <v>975</v>
      </c>
      <c r="BK49" s="31">
        <v>1</v>
      </c>
    </row>
    <row r="50" spans="1:63" ht="17.25" customHeight="1">
      <c r="A50" s="174">
        <v>39</v>
      </c>
      <c r="B50" s="174" t="s">
        <v>960</v>
      </c>
      <c r="C50" s="323" t="s">
        <v>525</v>
      </c>
      <c r="D50" s="234" t="s">
        <v>526</v>
      </c>
      <c r="E50" s="234" t="s">
        <v>85</v>
      </c>
      <c r="F50" s="234" t="s">
        <v>823</v>
      </c>
      <c r="G50" s="234" t="s">
        <v>136</v>
      </c>
      <c r="H50" s="200">
        <f>'Saisie '!H54</f>
        <v>12.666666666666666</v>
      </c>
      <c r="I50" s="169"/>
      <c r="J50" s="200">
        <f>'Saisie '!K54</f>
        <v>10.166666666666666</v>
      </c>
      <c r="K50" s="169"/>
      <c r="L50" s="200">
        <f>'Saisie '!N54</f>
        <v>9</v>
      </c>
      <c r="M50" s="169">
        <f t="shared" ref="M50:M64" si="114">IF(L50&gt;=9.995,6,0)</f>
        <v>0</v>
      </c>
      <c r="N50" s="201">
        <f t="shared" ref="N50:N64" si="115">((H50*4)+(J50*4)+(L50*4))/12</f>
        <v>10.611111111111111</v>
      </c>
      <c r="O50" s="170">
        <f t="shared" ref="O50:O64" si="116">IF(N50&gt;=9.995,18,I50+K50+M50)</f>
        <v>18</v>
      </c>
      <c r="P50" s="200">
        <f>'Saisie '!P54</f>
        <v>10</v>
      </c>
      <c r="Q50" s="169"/>
      <c r="R50" s="200">
        <f>'Saisie '!R54</f>
        <v>10</v>
      </c>
      <c r="S50" s="169">
        <f t="shared" ref="S50:S64" si="117">IF(R50&gt;=9.995,3,0)</f>
        <v>3</v>
      </c>
      <c r="T50" s="201">
        <f t="shared" ref="T50:T64" si="118">((P50*2)+(R50*2))/4</f>
        <v>10</v>
      </c>
      <c r="U50" s="170">
        <f t="shared" ref="U50:U64" si="119">IF(T50&gt;=9.995,6,Q50+S50)</f>
        <v>6</v>
      </c>
      <c r="V50" s="200">
        <f>'Saisie '!T54</f>
        <v>13</v>
      </c>
      <c r="W50" s="169">
        <f t="shared" ref="W50:W64" si="120">IF(V50&gt;=9.995,3,0)</f>
        <v>3</v>
      </c>
      <c r="X50" s="201">
        <f t="shared" ref="X50:X64" si="121">V50</f>
        <v>13</v>
      </c>
      <c r="Y50" s="169">
        <f t="shared" ref="Y50:Y64" si="122">IF(X50&gt;=9.995,3,0)</f>
        <v>3</v>
      </c>
      <c r="Z50" s="200">
        <f>'Saisie '!V54</f>
        <v>10</v>
      </c>
      <c r="AA50" s="169">
        <f t="shared" ref="AA50:AA64" si="123">IF(Z50&gt;=9.995,3,0)</f>
        <v>3</v>
      </c>
      <c r="AB50" s="201">
        <f t="shared" ref="AB50:AB64" si="124">Z50</f>
        <v>10</v>
      </c>
      <c r="AC50" s="199">
        <f t="shared" ref="AC50:AC64" si="125">IF(AB50&gt;=9.995,3,0)</f>
        <v>3</v>
      </c>
      <c r="AD50" s="201">
        <f t="shared" ref="AD50:AD64" si="126">((N50*12)+(T50*4)+(X50*2)+(AB50*2))/20</f>
        <v>10.666666666666666</v>
      </c>
      <c r="AE50" s="196">
        <f t="shared" ref="AE50:AE64" si="127">IF(AD50&gt;=9.995,30,O50+U50+Y50+AC50)</f>
        <v>30</v>
      </c>
      <c r="AF50" s="198" t="str">
        <f t="shared" si="108"/>
        <v>Admis(e)</v>
      </c>
      <c r="AG50" s="24">
        <f>'Saisie '!Z54</f>
        <v>8.8333333333333339</v>
      </c>
      <c r="AH50" s="175">
        <f t="shared" si="109"/>
        <v>0</v>
      </c>
      <c r="AI50" s="24">
        <f>'Saisie '!AC54</f>
        <v>10.5</v>
      </c>
      <c r="AJ50" s="175">
        <f t="shared" si="110"/>
        <v>6</v>
      </c>
      <c r="AK50" s="24">
        <f>'Saisie '!AF54</f>
        <v>9.8333333333333339</v>
      </c>
      <c r="AL50" s="175">
        <f t="shared" ref="AL50:AL64" si="128">IF(AK50&gt;=9.995,6,0)</f>
        <v>0</v>
      </c>
      <c r="AM50" s="201">
        <f t="shared" ref="AM50:AM64" si="129">((AG50*4)+(AI50*4)+(AK50*4))/12</f>
        <v>9.7222222222222232</v>
      </c>
      <c r="AN50" s="177">
        <f t="shared" ref="AN50:AN64" si="130">IF(AM50&gt;=9.995,18,AH50+AJ50+AL50)</f>
        <v>6</v>
      </c>
      <c r="AO50" s="24">
        <f>'Saisie '!AH54</f>
        <v>12</v>
      </c>
      <c r="AP50" s="191">
        <f t="shared" si="111"/>
        <v>3</v>
      </c>
      <c r="AQ50" s="24">
        <f>'Saisie '!AJ54</f>
        <v>8</v>
      </c>
      <c r="AR50" s="191">
        <f t="shared" ref="AR50:AR64" si="131">IF(AQ50&gt;=9.995,3,0)</f>
        <v>0</v>
      </c>
      <c r="AS50" s="201">
        <f t="shared" ref="AS50:AS64" si="132">((AO50*2)+(AQ50*2))/4</f>
        <v>10</v>
      </c>
      <c r="AT50" s="177">
        <f t="shared" ref="AT50:AT64" si="133">IF(AS50&gt;=9.995,6,AP50+AR50)</f>
        <v>6</v>
      </c>
      <c r="AU50" s="200">
        <f>'Saisie '!AL54</f>
        <v>12</v>
      </c>
      <c r="AV50" s="176">
        <f t="shared" ref="AV50:AV64" si="134">IF(AU50&gt;=9.995,3,0)</f>
        <v>3</v>
      </c>
      <c r="AW50" s="201">
        <f t="shared" ref="AW50:AW64" si="135">AU50</f>
        <v>12</v>
      </c>
      <c r="AX50" s="176">
        <f t="shared" ref="AX50:AX64" si="136">IF(AW50&gt;=9.995,3,0)</f>
        <v>3</v>
      </c>
      <c r="AY50" s="24">
        <f>'Saisie '!AN54</f>
        <v>11.5</v>
      </c>
      <c r="AZ50" s="176">
        <f t="shared" ref="AZ50:AZ64" si="137">IF(AY50&gt;=9.995,3,0)</f>
        <v>3</v>
      </c>
      <c r="BA50" s="202">
        <f t="shared" ref="BA50:BA64" si="138">AY50</f>
        <v>11.5</v>
      </c>
      <c r="BB50" s="193">
        <f t="shared" ref="BB50:BB64" si="139">IF(BA50&gt;=9.995,3,0)</f>
        <v>3</v>
      </c>
      <c r="BC50" s="194">
        <f t="shared" ref="BC50:BC64" si="140">((AM50*12)+(AS50*4)+(AW50*2)+(BA50*2))/20</f>
        <v>10.183333333333334</v>
      </c>
      <c r="BD50" s="196">
        <f t="shared" ref="BD50:BD64" si="141">IF(BC50&gt;=9.995,30,AN50+AT50+AX50+BB50)</f>
        <v>30</v>
      </c>
      <c r="BE50" s="178">
        <f t="shared" ref="BE50:BE64" si="142">(AD50+BC50)/2</f>
        <v>10.425000000000001</v>
      </c>
      <c r="BF50" s="198" t="str">
        <f t="shared" si="112"/>
        <v>Admis(e)</v>
      </c>
      <c r="BG50" s="192">
        <f t="shared" ref="BG50:BG64" si="143">AE50+BD50</f>
        <v>60</v>
      </c>
      <c r="BH50" s="198" t="str">
        <f t="shared" si="113"/>
        <v>Admis(e)</v>
      </c>
      <c r="BI50" s="23" t="s">
        <v>975</v>
      </c>
      <c r="BK50" s="31">
        <v>1</v>
      </c>
    </row>
    <row r="51" spans="1:63" ht="17.25" hidden="1" customHeight="1">
      <c r="A51" s="174">
        <v>40</v>
      </c>
      <c r="B51" s="174" t="s">
        <v>960</v>
      </c>
      <c r="C51" s="323" t="s">
        <v>307</v>
      </c>
      <c r="D51" s="234" t="s">
        <v>308</v>
      </c>
      <c r="E51" s="234" t="s">
        <v>309</v>
      </c>
      <c r="F51" s="234" t="s">
        <v>825</v>
      </c>
      <c r="G51" s="234" t="s">
        <v>119</v>
      </c>
      <c r="H51" s="200">
        <f>'Saisie '!H55</f>
        <v>13.666666666666666</v>
      </c>
      <c r="I51" s="169"/>
      <c r="J51" s="200">
        <f>'Saisie '!K55</f>
        <v>8.3333333333333339</v>
      </c>
      <c r="K51" s="169"/>
      <c r="L51" s="200">
        <f>'Saisie '!N55</f>
        <v>11.83</v>
      </c>
      <c r="M51" s="169">
        <f t="shared" si="114"/>
        <v>6</v>
      </c>
      <c r="N51" s="201">
        <f t="shared" si="115"/>
        <v>11.276666666666666</v>
      </c>
      <c r="O51" s="170">
        <f t="shared" si="116"/>
        <v>18</v>
      </c>
      <c r="P51" s="200">
        <f>'Saisie '!P55</f>
        <v>11</v>
      </c>
      <c r="Q51" s="169"/>
      <c r="R51" s="200">
        <f>'Saisie '!R55</f>
        <v>12.5</v>
      </c>
      <c r="S51" s="169">
        <f t="shared" si="117"/>
        <v>3</v>
      </c>
      <c r="T51" s="201">
        <f t="shared" si="118"/>
        <v>11.75</v>
      </c>
      <c r="U51" s="170">
        <f t="shared" si="119"/>
        <v>6</v>
      </c>
      <c r="V51" s="200">
        <f>'Saisie '!T55</f>
        <v>10.5</v>
      </c>
      <c r="W51" s="169">
        <f t="shared" si="120"/>
        <v>3</v>
      </c>
      <c r="X51" s="201">
        <f t="shared" si="121"/>
        <v>10.5</v>
      </c>
      <c r="Y51" s="169">
        <f t="shared" si="122"/>
        <v>3</v>
      </c>
      <c r="Z51" s="200">
        <f>'Saisie '!V55</f>
        <v>10.5</v>
      </c>
      <c r="AA51" s="169">
        <f t="shared" si="123"/>
        <v>3</v>
      </c>
      <c r="AB51" s="201">
        <f t="shared" si="124"/>
        <v>10.5</v>
      </c>
      <c r="AC51" s="199">
        <f t="shared" si="125"/>
        <v>3</v>
      </c>
      <c r="AD51" s="201">
        <f t="shared" si="126"/>
        <v>11.215999999999999</v>
      </c>
      <c r="AE51" s="196">
        <f t="shared" si="127"/>
        <v>30</v>
      </c>
      <c r="AF51" s="198" t="str">
        <f t="shared" si="108"/>
        <v>Admis(e)</v>
      </c>
      <c r="AG51" s="24">
        <f>'Saisie '!Z55</f>
        <v>5.333333333333333</v>
      </c>
      <c r="AH51" s="175">
        <f t="shared" si="109"/>
        <v>0</v>
      </c>
      <c r="AI51" s="24">
        <f>'Saisie '!AC55</f>
        <v>10.5</v>
      </c>
      <c r="AJ51" s="175">
        <f t="shared" si="110"/>
        <v>6</v>
      </c>
      <c r="AK51" s="24">
        <f>'Saisie '!AF55</f>
        <v>12.166666666666666</v>
      </c>
      <c r="AL51" s="175">
        <f t="shared" si="128"/>
        <v>6</v>
      </c>
      <c r="AM51" s="201">
        <f t="shared" si="129"/>
        <v>9.3333333333333339</v>
      </c>
      <c r="AN51" s="177">
        <f t="shared" si="130"/>
        <v>12</v>
      </c>
      <c r="AO51" s="24">
        <f>'Saisie '!AH55</f>
        <v>10</v>
      </c>
      <c r="AP51" s="191">
        <f t="shared" si="111"/>
        <v>3</v>
      </c>
      <c r="AQ51" s="24">
        <f>'Saisie '!AJ55</f>
        <v>10</v>
      </c>
      <c r="AR51" s="191">
        <f t="shared" si="131"/>
        <v>3</v>
      </c>
      <c r="AS51" s="201">
        <f t="shared" si="132"/>
        <v>10</v>
      </c>
      <c r="AT51" s="177">
        <f t="shared" si="133"/>
        <v>6</v>
      </c>
      <c r="AU51" s="200">
        <f>'Saisie '!AL55</f>
        <v>10.5</v>
      </c>
      <c r="AV51" s="176">
        <f t="shared" si="134"/>
        <v>3</v>
      </c>
      <c r="AW51" s="201">
        <f t="shared" si="135"/>
        <v>10.5</v>
      </c>
      <c r="AX51" s="176">
        <f t="shared" si="136"/>
        <v>3</v>
      </c>
      <c r="AY51" s="24">
        <f>'Saisie '!AN55</f>
        <v>16</v>
      </c>
      <c r="AZ51" s="176">
        <f t="shared" si="137"/>
        <v>3</v>
      </c>
      <c r="BA51" s="202">
        <f t="shared" si="138"/>
        <v>16</v>
      </c>
      <c r="BB51" s="193">
        <f t="shared" si="139"/>
        <v>3</v>
      </c>
      <c r="BC51" s="194">
        <f t="shared" si="140"/>
        <v>10.25</v>
      </c>
      <c r="BD51" s="196">
        <f t="shared" si="141"/>
        <v>30</v>
      </c>
      <c r="BE51" s="178">
        <f t="shared" si="142"/>
        <v>10.733000000000001</v>
      </c>
      <c r="BF51" s="198" t="str">
        <f t="shared" si="112"/>
        <v>Admis(e)</v>
      </c>
      <c r="BG51" s="192">
        <f t="shared" si="143"/>
        <v>60</v>
      </c>
      <c r="BH51" s="198" t="str">
        <f t="shared" si="113"/>
        <v>Admis(e)</v>
      </c>
      <c r="BK51" s="31">
        <v>1</v>
      </c>
    </row>
    <row r="52" spans="1:63" ht="17.25" customHeight="1">
      <c r="A52" s="174">
        <v>41</v>
      </c>
      <c r="B52" s="174" t="s">
        <v>960</v>
      </c>
      <c r="C52" s="323" t="s">
        <v>529</v>
      </c>
      <c r="D52" s="234" t="s">
        <v>530</v>
      </c>
      <c r="E52" s="234" t="s">
        <v>531</v>
      </c>
      <c r="F52" s="234" t="s">
        <v>826</v>
      </c>
      <c r="G52" s="234" t="s">
        <v>118</v>
      </c>
      <c r="H52" s="200">
        <f>'Saisie '!H56</f>
        <v>13.666666666666666</v>
      </c>
      <c r="I52" s="169"/>
      <c r="J52" s="200">
        <f>'Saisie '!K56</f>
        <v>8</v>
      </c>
      <c r="K52" s="169"/>
      <c r="L52" s="200">
        <f>'Saisie '!N56</f>
        <v>8.6666666666666661</v>
      </c>
      <c r="M52" s="169">
        <f t="shared" si="114"/>
        <v>0</v>
      </c>
      <c r="N52" s="201">
        <f t="shared" si="115"/>
        <v>10.111111111111109</v>
      </c>
      <c r="O52" s="170">
        <f t="shared" si="116"/>
        <v>18</v>
      </c>
      <c r="P52" s="200">
        <f>'Saisie '!P56</f>
        <v>14</v>
      </c>
      <c r="Q52" s="169"/>
      <c r="R52" s="200">
        <f>'Saisie '!R56</f>
        <v>12</v>
      </c>
      <c r="S52" s="169">
        <f t="shared" si="117"/>
        <v>3</v>
      </c>
      <c r="T52" s="201">
        <f t="shared" si="118"/>
        <v>13</v>
      </c>
      <c r="U52" s="170">
        <f t="shared" si="119"/>
        <v>6</v>
      </c>
      <c r="V52" s="200">
        <f>'Saisie '!T56</f>
        <v>10.5</v>
      </c>
      <c r="W52" s="169">
        <f t="shared" si="120"/>
        <v>3</v>
      </c>
      <c r="X52" s="201">
        <f t="shared" si="121"/>
        <v>10.5</v>
      </c>
      <c r="Y52" s="169">
        <f t="shared" si="122"/>
        <v>3</v>
      </c>
      <c r="Z52" s="200">
        <f>'Saisie '!V56</f>
        <v>5.5</v>
      </c>
      <c r="AA52" s="169">
        <f t="shared" si="123"/>
        <v>0</v>
      </c>
      <c r="AB52" s="201">
        <f t="shared" si="124"/>
        <v>5.5</v>
      </c>
      <c r="AC52" s="199">
        <f t="shared" si="125"/>
        <v>0</v>
      </c>
      <c r="AD52" s="201">
        <f t="shared" si="126"/>
        <v>10.266666666666666</v>
      </c>
      <c r="AE52" s="196">
        <f t="shared" si="127"/>
        <v>30</v>
      </c>
      <c r="AF52" s="198" t="str">
        <f t="shared" si="108"/>
        <v>Admis(e)</v>
      </c>
      <c r="AG52" s="24">
        <f>'Saisie '!Z56</f>
        <v>6.833333333333333</v>
      </c>
      <c r="AH52" s="175">
        <f t="shared" si="109"/>
        <v>0</v>
      </c>
      <c r="AI52" s="24">
        <f>'Saisie '!AC56</f>
        <v>15</v>
      </c>
      <c r="AJ52" s="175">
        <f t="shared" si="110"/>
        <v>6</v>
      </c>
      <c r="AK52" s="24">
        <f>'Saisie '!AF56</f>
        <v>12.166666666666666</v>
      </c>
      <c r="AL52" s="175">
        <f t="shared" si="128"/>
        <v>6</v>
      </c>
      <c r="AM52" s="201">
        <f t="shared" si="129"/>
        <v>11.333333333333334</v>
      </c>
      <c r="AN52" s="177">
        <f t="shared" si="130"/>
        <v>18</v>
      </c>
      <c r="AO52" s="24">
        <f>'Saisie '!AH56</f>
        <v>12.5</v>
      </c>
      <c r="AP52" s="191">
        <f t="shared" si="111"/>
        <v>3</v>
      </c>
      <c r="AQ52" s="24">
        <f>'Saisie '!AJ56</f>
        <v>12</v>
      </c>
      <c r="AR52" s="191">
        <f t="shared" si="131"/>
        <v>3</v>
      </c>
      <c r="AS52" s="201">
        <f t="shared" si="132"/>
        <v>12.25</v>
      </c>
      <c r="AT52" s="177">
        <f t="shared" si="133"/>
        <v>6</v>
      </c>
      <c r="AU52" s="200">
        <f>'Saisie '!AL56</f>
        <v>12.5</v>
      </c>
      <c r="AV52" s="176">
        <f t="shared" si="134"/>
        <v>3</v>
      </c>
      <c r="AW52" s="201">
        <f t="shared" si="135"/>
        <v>12.5</v>
      </c>
      <c r="AX52" s="176">
        <f t="shared" si="136"/>
        <v>3</v>
      </c>
      <c r="AY52" s="24">
        <f>'Saisie '!AN56</f>
        <v>15</v>
      </c>
      <c r="AZ52" s="176">
        <f t="shared" si="137"/>
        <v>3</v>
      </c>
      <c r="BA52" s="202">
        <f t="shared" si="138"/>
        <v>15</v>
      </c>
      <c r="BB52" s="193">
        <f t="shared" si="139"/>
        <v>3</v>
      </c>
      <c r="BC52" s="194">
        <f t="shared" si="140"/>
        <v>12</v>
      </c>
      <c r="BD52" s="196">
        <f t="shared" si="141"/>
        <v>30</v>
      </c>
      <c r="BE52" s="178">
        <f t="shared" si="142"/>
        <v>11.133333333333333</v>
      </c>
      <c r="BF52" s="198" t="str">
        <f t="shared" si="112"/>
        <v>Admis(e)</v>
      </c>
      <c r="BG52" s="192">
        <f t="shared" si="143"/>
        <v>60</v>
      </c>
      <c r="BH52" s="198" t="str">
        <f t="shared" si="113"/>
        <v>Admis(e)</v>
      </c>
      <c r="BI52" s="23" t="s">
        <v>975</v>
      </c>
      <c r="BK52" s="31">
        <v>1</v>
      </c>
    </row>
    <row r="53" spans="1:63" s="23" customFormat="1" ht="17.25" customHeight="1">
      <c r="A53" s="174">
        <v>42</v>
      </c>
      <c r="B53" s="174" t="s">
        <v>960</v>
      </c>
      <c r="C53" s="323" t="s">
        <v>532</v>
      </c>
      <c r="D53" s="234" t="s">
        <v>533</v>
      </c>
      <c r="E53" s="234" t="s">
        <v>362</v>
      </c>
      <c r="F53" s="234" t="s">
        <v>828</v>
      </c>
      <c r="G53" s="234" t="s">
        <v>120</v>
      </c>
      <c r="H53" s="200">
        <f>'Saisie '!H57</f>
        <v>12.666666666666666</v>
      </c>
      <c r="I53" s="169"/>
      <c r="J53" s="200">
        <f>'Saisie '!K57</f>
        <v>11.666666666666666</v>
      </c>
      <c r="K53" s="169"/>
      <c r="L53" s="200">
        <f>'Saisie '!N57</f>
        <v>10.25</v>
      </c>
      <c r="M53" s="169">
        <f t="shared" si="114"/>
        <v>6</v>
      </c>
      <c r="N53" s="201">
        <f t="shared" si="115"/>
        <v>11.527777777777777</v>
      </c>
      <c r="O53" s="170">
        <f t="shared" si="116"/>
        <v>18</v>
      </c>
      <c r="P53" s="200">
        <f>'Saisie '!P57</f>
        <v>11.5</v>
      </c>
      <c r="Q53" s="169"/>
      <c r="R53" s="200">
        <f>'Saisie '!R57</f>
        <v>10</v>
      </c>
      <c r="S53" s="169">
        <f t="shared" si="117"/>
        <v>3</v>
      </c>
      <c r="T53" s="201">
        <f t="shared" si="118"/>
        <v>10.75</v>
      </c>
      <c r="U53" s="170">
        <f t="shared" si="119"/>
        <v>6</v>
      </c>
      <c r="V53" s="200">
        <f>'Saisie '!T57</f>
        <v>10</v>
      </c>
      <c r="W53" s="169">
        <f t="shared" si="120"/>
        <v>3</v>
      </c>
      <c r="X53" s="201">
        <f t="shared" si="121"/>
        <v>10</v>
      </c>
      <c r="Y53" s="169">
        <f t="shared" si="122"/>
        <v>3</v>
      </c>
      <c r="Z53" s="200">
        <f>'Saisie '!V57</f>
        <v>10</v>
      </c>
      <c r="AA53" s="169">
        <f t="shared" si="123"/>
        <v>3</v>
      </c>
      <c r="AB53" s="201">
        <f t="shared" si="124"/>
        <v>10</v>
      </c>
      <c r="AC53" s="199">
        <f t="shared" si="125"/>
        <v>3</v>
      </c>
      <c r="AD53" s="201">
        <f t="shared" si="126"/>
        <v>11.066666666666666</v>
      </c>
      <c r="AE53" s="196">
        <f t="shared" si="127"/>
        <v>30</v>
      </c>
      <c r="AF53" s="198" t="str">
        <f t="shared" si="108"/>
        <v>Admis(e)</v>
      </c>
      <c r="AG53" s="24">
        <f>'Saisie '!Z57</f>
        <v>10.833333333333334</v>
      </c>
      <c r="AH53" s="175">
        <f t="shared" si="109"/>
        <v>6</v>
      </c>
      <c r="AI53" s="24">
        <f>'Saisie '!AC57</f>
        <v>10.333333333333334</v>
      </c>
      <c r="AJ53" s="175">
        <f t="shared" si="110"/>
        <v>6</v>
      </c>
      <c r="AK53" s="24">
        <f>'Saisie '!AF57</f>
        <v>10.833333333333334</v>
      </c>
      <c r="AL53" s="175">
        <f t="shared" si="128"/>
        <v>6</v>
      </c>
      <c r="AM53" s="201">
        <f t="shared" si="129"/>
        <v>10.666666666666666</v>
      </c>
      <c r="AN53" s="177">
        <f t="shared" si="130"/>
        <v>18</v>
      </c>
      <c r="AO53" s="24">
        <f>'Saisie '!AH57</f>
        <v>12</v>
      </c>
      <c r="AP53" s="191">
        <f t="shared" si="111"/>
        <v>3</v>
      </c>
      <c r="AQ53" s="24">
        <f>'Saisie '!AJ57</f>
        <v>10.5</v>
      </c>
      <c r="AR53" s="191">
        <f t="shared" si="131"/>
        <v>3</v>
      </c>
      <c r="AS53" s="201">
        <f t="shared" si="132"/>
        <v>11.25</v>
      </c>
      <c r="AT53" s="177">
        <f t="shared" si="133"/>
        <v>6</v>
      </c>
      <c r="AU53" s="200">
        <f>'Saisie '!AL57</f>
        <v>13</v>
      </c>
      <c r="AV53" s="176">
        <f t="shared" si="134"/>
        <v>3</v>
      </c>
      <c r="AW53" s="201">
        <f t="shared" si="135"/>
        <v>13</v>
      </c>
      <c r="AX53" s="176">
        <f t="shared" si="136"/>
        <v>3</v>
      </c>
      <c r="AY53" s="24">
        <f>'Saisie '!AN57</f>
        <v>13</v>
      </c>
      <c r="AZ53" s="176">
        <f t="shared" si="137"/>
        <v>3</v>
      </c>
      <c r="BA53" s="202">
        <f t="shared" si="138"/>
        <v>13</v>
      </c>
      <c r="BB53" s="193">
        <f t="shared" si="139"/>
        <v>3</v>
      </c>
      <c r="BC53" s="194">
        <f t="shared" si="140"/>
        <v>11.25</v>
      </c>
      <c r="BD53" s="196">
        <f t="shared" si="141"/>
        <v>30</v>
      </c>
      <c r="BE53" s="178">
        <f t="shared" si="142"/>
        <v>11.158333333333333</v>
      </c>
      <c r="BF53" s="198" t="str">
        <f t="shared" si="112"/>
        <v>Admis(e)</v>
      </c>
      <c r="BG53" s="192">
        <f t="shared" si="143"/>
        <v>60</v>
      </c>
      <c r="BH53" s="198" t="str">
        <f t="shared" si="113"/>
        <v>Admis(e)</v>
      </c>
      <c r="BJ53" s="23" t="s">
        <v>975</v>
      </c>
      <c r="BK53" s="31">
        <v>1</v>
      </c>
    </row>
    <row r="54" spans="1:63" s="23" customFormat="1" ht="15.75" hidden="1">
      <c r="A54" s="174">
        <v>43</v>
      </c>
      <c r="B54" s="174" t="s">
        <v>960</v>
      </c>
      <c r="C54" s="323" t="s">
        <v>534</v>
      </c>
      <c r="D54" s="234" t="s">
        <v>535</v>
      </c>
      <c r="E54" s="234" t="s">
        <v>536</v>
      </c>
      <c r="F54" s="234" t="s">
        <v>829</v>
      </c>
      <c r="G54" s="234" t="s">
        <v>123</v>
      </c>
      <c r="H54" s="200">
        <f>'Saisie '!H58</f>
        <v>10.666666666666666</v>
      </c>
      <c r="I54" s="169"/>
      <c r="J54" s="200">
        <f>'Saisie '!K58</f>
        <v>8.8333333333333339</v>
      </c>
      <c r="K54" s="169"/>
      <c r="L54" s="200">
        <f>'Saisie '!N58</f>
        <v>10.166666666666666</v>
      </c>
      <c r="M54" s="169">
        <f t="shared" si="114"/>
        <v>6</v>
      </c>
      <c r="N54" s="201">
        <f t="shared" si="115"/>
        <v>9.8888888888888875</v>
      </c>
      <c r="O54" s="170">
        <f t="shared" si="116"/>
        <v>6</v>
      </c>
      <c r="P54" s="200">
        <f>'Saisie '!P58</f>
        <v>10</v>
      </c>
      <c r="Q54" s="169"/>
      <c r="R54" s="200">
        <f>'Saisie '!R58</f>
        <v>8.6999999999999993</v>
      </c>
      <c r="S54" s="169">
        <f t="shared" si="117"/>
        <v>0</v>
      </c>
      <c r="T54" s="201">
        <f t="shared" si="118"/>
        <v>9.35</v>
      </c>
      <c r="U54" s="170">
        <f t="shared" si="119"/>
        <v>0</v>
      </c>
      <c r="V54" s="200">
        <f>'Saisie '!T58</f>
        <v>11.5</v>
      </c>
      <c r="W54" s="169">
        <f t="shared" si="120"/>
        <v>3</v>
      </c>
      <c r="X54" s="201">
        <f t="shared" si="121"/>
        <v>11.5</v>
      </c>
      <c r="Y54" s="169">
        <f t="shared" si="122"/>
        <v>3</v>
      </c>
      <c r="Z54" s="200">
        <f>'Saisie '!V58</f>
        <v>10.5</v>
      </c>
      <c r="AA54" s="169">
        <f t="shared" si="123"/>
        <v>3</v>
      </c>
      <c r="AB54" s="201">
        <f t="shared" si="124"/>
        <v>10.5</v>
      </c>
      <c r="AC54" s="199">
        <f t="shared" si="125"/>
        <v>3</v>
      </c>
      <c r="AD54" s="201">
        <f t="shared" si="126"/>
        <v>10.003333333333334</v>
      </c>
      <c r="AE54" s="196">
        <f t="shared" si="127"/>
        <v>30</v>
      </c>
      <c r="AF54" s="198" t="str">
        <f t="shared" si="108"/>
        <v>Admis(e)</v>
      </c>
      <c r="AG54" s="24">
        <f>'Saisie '!Z58</f>
        <v>9.8333333333333339</v>
      </c>
      <c r="AH54" s="175">
        <f t="shared" si="109"/>
        <v>0</v>
      </c>
      <c r="AI54" s="24">
        <f>'Saisie '!AC58</f>
        <v>15.333333333333334</v>
      </c>
      <c r="AJ54" s="175">
        <f t="shared" si="110"/>
        <v>6</v>
      </c>
      <c r="AK54" s="24">
        <f>'Saisie '!AF58</f>
        <v>10.5</v>
      </c>
      <c r="AL54" s="175">
        <f t="shared" si="128"/>
        <v>6</v>
      </c>
      <c r="AM54" s="201">
        <f t="shared" si="129"/>
        <v>11.888888888888891</v>
      </c>
      <c r="AN54" s="177">
        <f t="shared" si="130"/>
        <v>18</v>
      </c>
      <c r="AO54" s="24">
        <f>'Saisie '!AH58</f>
        <v>10.5</v>
      </c>
      <c r="AP54" s="191">
        <f t="shared" si="111"/>
        <v>3</v>
      </c>
      <c r="AQ54" s="24">
        <f>'Saisie '!AJ58</f>
        <v>12.5</v>
      </c>
      <c r="AR54" s="191">
        <f t="shared" si="131"/>
        <v>3</v>
      </c>
      <c r="AS54" s="201">
        <f t="shared" si="132"/>
        <v>11.5</v>
      </c>
      <c r="AT54" s="177">
        <f t="shared" si="133"/>
        <v>6</v>
      </c>
      <c r="AU54" s="200">
        <f>'Saisie '!AL58</f>
        <v>13</v>
      </c>
      <c r="AV54" s="176">
        <f t="shared" si="134"/>
        <v>3</v>
      </c>
      <c r="AW54" s="201">
        <f t="shared" si="135"/>
        <v>13</v>
      </c>
      <c r="AX54" s="176">
        <f t="shared" si="136"/>
        <v>3</v>
      </c>
      <c r="AY54" s="24">
        <f>'Saisie '!AN58</f>
        <v>12</v>
      </c>
      <c r="AZ54" s="176">
        <f t="shared" si="137"/>
        <v>3</v>
      </c>
      <c r="BA54" s="202">
        <f t="shared" si="138"/>
        <v>12</v>
      </c>
      <c r="BB54" s="193">
        <f t="shared" si="139"/>
        <v>3</v>
      </c>
      <c r="BC54" s="194">
        <f t="shared" si="140"/>
        <v>11.933333333333334</v>
      </c>
      <c r="BD54" s="196">
        <f t="shared" si="141"/>
        <v>30</v>
      </c>
      <c r="BE54" s="178">
        <f t="shared" si="142"/>
        <v>10.968333333333334</v>
      </c>
      <c r="BF54" s="198" t="str">
        <f t="shared" si="112"/>
        <v>Admis(e)</v>
      </c>
      <c r="BG54" s="192">
        <f t="shared" si="143"/>
        <v>60</v>
      </c>
      <c r="BH54" s="198" t="str">
        <f t="shared" si="113"/>
        <v>Admis(e)</v>
      </c>
      <c r="BK54" s="31">
        <v>1</v>
      </c>
    </row>
    <row r="55" spans="1:63" s="23" customFormat="1" ht="15.75" hidden="1">
      <c r="A55" s="174">
        <v>44</v>
      </c>
      <c r="B55" s="174" t="s">
        <v>960</v>
      </c>
      <c r="C55" s="323" t="s">
        <v>542</v>
      </c>
      <c r="D55" s="234" t="s">
        <v>543</v>
      </c>
      <c r="E55" s="234" t="s">
        <v>378</v>
      </c>
      <c r="F55" s="234" t="s">
        <v>833</v>
      </c>
      <c r="G55" s="234" t="s">
        <v>118</v>
      </c>
      <c r="H55" s="200">
        <f>'Saisie '!H59</f>
        <v>10.833333333333334</v>
      </c>
      <c r="I55" s="169"/>
      <c r="J55" s="200">
        <f>'Saisie '!K59</f>
        <v>5.833333333333333</v>
      </c>
      <c r="K55" s="169"/>
      <c r="L55" s="200">
        <f>'Saisie '!N59</f>
        <v>10.25</v>
      </c>
      <c r="M55" s="169">
        <f t="shared" si="114"/>
        <v>6</v>
      </c>
      <c r="N55" s="201">
        <f t="shared" si="115"/>
        <v>8.9722222222222232</v>
      </c>
      <c r="O55" s="170">
        <f t="shared" si="116"/>
        <v>6</v>
      </c>
      <c r="P55" s="200">
        <f>'Saisie '!P59</f>
        <v>10.5</v>
      </c>
      <c r="Q55" s="169"/>
      <c r="R55" s="200">
        <f>'Saisie '!R59</f>
        <v>8.5</v>
      </c>
      <c r="S55" s="169">
        <f t="shared" si="117"/>
        <v>0</v>
      </c>
      <c r="T55" s="201">
        <f t="shared" si="118"/>
        <v>9.5</v>
      </c>
      <c r="U55" s="170">
        <f t="shared" si="119"/>
        <v>0</v>
      </c>
      <c r="V55" s="200">
        <f>'Saisie '!T59</f>
        <v>10</v>
      </c>
      <c r="W55" s="169">
        <f t="shared" si="120"/>
        <v>3</v>
      </c>
      <c r="X55" s="201">
        <f t="shared" si="121"/>
        <v>10</v>
      </c>
      <c r="Y55" s="169">
        <f t="shared" si="122"/>
        <v>3</v>
      </c>
      <c r="Z55" s="200">
        <f>'Saisie '!V59</f>
        <v>3</v>
      </c>
      <c r="AA55" s="169">
        <f t="shared" si="123"/>
        <v>0</v>
      </c>
      <c r="AB55" s="201">
        <f t="shared" si="124"/>
        <v>3</v>
      </c>
      <c r="AC55" s="199">
        <f t="shared" si="125"/>
        <v>0</v>
      </c>
      <c r="AD55" s="201">
        <f t="shared" si="126"/>
        <v>8.5833333333333339</v>
      </c>
      <c r="AE55" s="196">
        <f t="shared" si="127"/>
        <v>9</v>
      </c>
      <c r="AF55" s="198" t="str">
        <f t="shared" si="108"/>
        <v>Rattrapage</v>
      </c>
      <c r="AG55" s="24">
        <f>'Saisie '!Z59</f>
        <v>5.166666666666667</v>
      </c>
      <c r="AH55" s="175">
        <f t="shared" si="109"/>
        <v>0</v>
      </c>
      <c r="AI55" s="24">
        <f>'Saisie '!AC59</f>
        <v>6.333333333333333</v>
      </c>
      <c r="AJ55" s="175">
        <f t="shared" si="110"/>
        <v>0</v>
      </c>
      <c r="AK55" s="24">
        <f>'Saisie '!AF59</f>
        <v>9.8333333333333339</v>
      </c>
      <c r="AL55" s="175">
        <f t="shared" si="128"/>
        <v>0</v>
      </c>
      <c r="AM55" s="201">
        <f t="shared" si="129"/>
        <v>7.1111111111111116</v>
      </c>
      <c r="AN55" s="177">
        <f t="shared" si="130"/>
        <v>0</v>
      </c>
      <c r="AO55" s="24">
        <f>'Saisie '!AH59</f>
        <v>12</v>
      </c>
      <c r="AP55" s="191">
        <f t="shared" si="111"/>
        <v>3</v>
      </c>
      <c r="AQ55" s="24">
        <f>'Saisie '!AJ59</f>
        <v>10</v>
      </c>
      <c r="AR55" s="191">
        <f t="shared" si="131"/>
        <v>3</v>
      </c>
      <c r="AS55" s="201">
        <f t="shared" si="132"/>
        <v>11</v>
      </c>
      <c r="AT55" s="177">
        <f t="shared" si="133"/>
        <v>6</v>
      </c>
      <c r="AU55" s="200">
        <f>'Saisie '!AL59</f>
        <v>11.5</v>
      </c>
      <c r="AV55" s="176">
        <f t="shared" si="134"/>
        <v>3</v>
      </c>
      <c r="AW55" s="201">
        <f t="shared" si="135"/>
        <v>11.5</v>
      </c>
      <c r="AX55" s="176">
        <f t="shared" si="136"/>
        <v>3</v>
      </c>
      <c r="AY55" s="24">
        <f>'Saisie '!AN59</f>
        <v>12.5</v>
      </c>
      <c r="AZ55" s="176">
        <f t="shared" si="137"/>
        <v>3</v>
      </c>
      <c r="BA55" s="202">
        <f t="shared" si="138"/>
        <v>12.5</v>
      </c>
      <c r="BB55" s="193">
        <f t="shared" si="139"/>
        <v>3</v>
      </c>
      <c r="BC55" s="194">
        <f t="shared" si="140"/>
        <v>8.8666666666666671</v>
      </c>
      <c r="BD55" s="196">
        <f t="shared" si="141"/>
        <v>12</v>
      </c>
      <c r="BE55" s="178">
        <f t="shared" si="142"/>
        <v>8.7250000000000014</v>
      </c>
      <c r="BF55" s="198" t="str">
        <f t="shared" si="112"/>
        <v>Rattrapage</v>
      </c>
      <c r="BG55" s="192">
        <f t="shared" si="143"/>
        <v>21</v>
      </c>
      <c r="BH55" s="198" t="str">
        <f t="shared" si="113"/>
        <v>Rattrapage</v>
      </c>
      <c r="BK55" s="31">
        <v>1</v>
      </c>
    </row>
    <row r="56" spans="1:63" ht="15.75" hidden="1">
      <c r="A56" s="174">
        <v>45</v>
      </c>
      <c r="B56" s="174" t="s">
        <v>960</v>
      </c>
      <c r="C56" s="323" t="s">
        <v>544</v>
      </c>
      <c r="D56" s="234" t="s">
        <v>545</v>
      </c>
      <c r="E56" s="234" t="s">
        <v>52</v>
      </c>
      <c r="F56" s="234" t="s">
        <v>834</v>
      </c>
      <c r="G56" s="234" t="s">
        <v>119</v>
      </c>
      <c r="H56" s="200">
        <f>'Saisie '!H60</f>
        <v>11</v>
      </c>
      <c r="I56" s="169"/>
      <c r="J56" s="200">
        <f>'Saisie '!K60</f>
        <v>7.5</v>
      </c>
      <c r="K56" s="169"/>
      <c r="L56" s="200">
        <f>'Saisie '!N60</f>
        <v>11.166666666666666</v>
      </c>
      <c r="M56" s="169">
        <f t="shared" si="114"/>
        <v>6</v>
      </c>
      <c r="N56" s="201">
        <f t="shared" si="115"/>
        <v>9.8888888888888875</v>
      </c>
      <c r="O56" s="170">
        <f t="shared" si="116"/>
        <v>6</v>
      </c>
      <c r="P56" s="200">
        <f>'Saisie '!P60</f>
        <v>11</v>
      </c>
      <c r="Q56" s="169"/>
      <c r="R56" s="200">
        <f>'Saisie '!R60</f>
        <v>10</v>
      </c>
      <c r="S56" s="169">
        <f t="shared" si="117"/>
        <v>3</v>
      </c>
      <c r="T56" s="201">
        <f t="shared" si="118"/>
        <v>10.5</v>
      </c>
      <c r="U56" s="170">
        <f t="shared" si="119"/>
        <v>6</v>
      </c>
      <c r="V56" s="200">
        <f>'Saisie '!T60</f>
        <v>11.5</v>
      </c>
      <c r="W56" s="169">
        <f t="shared" si="120"/>
        <v>3</v>
      </c>
      <c r="X56" s="201">
        <f t="shared" si="121"/>
        <v>11.5</v>
      </c>
      <c r="Y56" s="169">
        <f t="shared" si="122"/>
        <v>3</v>
      </c>
      <c r="Z56" s="200">
        <f>'Saisie '!V60</f>
        <v>11</v>
      </c>
      <c r="AA56" s="169">
        <f t="shared" si="123"/>
        <v>3</v>
      </c>
      <c r="AB56" s="201">
        <f t="shared" si="124"/>
        <v>11</v>
      </c>
      <c r="AC56" s="199">
        <f t="shared" si="125"/>
        <v>3</v>
      </c>
      <c r="AD56" s="201">
        <f t="shared" si="126"/>
        <v>10.283333333333333</v>
      </c>
      <c r="AE56" s="196">
        <f t="shared" si="127"/>
        <v>30</v>
      </c>
      <c r="AF56" s="198" t="str">
        <f t="shared" si="108"/>
        <v>Admis(e)</v>
      </c>
      <c r="AG56" s="24">
        <f>'Saisie '!Z60</f>
        <v>6.666666666666667</v>
      </c>
      <c r="AH56" s="175">
        <f t="shared" si="109"/>
        <v>0</v>
      </c>
      <c r="AI56" s="24">
        <f>'Saisie '!AC60</f>
        <v>11</v>
      </c>
      <c r="AJ56" s="175">
        <f t="shared" si="110"/>
        <v>6</v>
      </c>
      <c r="AK56" s="24">
        <f>'Saisie '!AF60</f>
        <v>7.833333333333333</v>
      </c>
      <c r="AL56" s="175">
        <f t="shared" si="128"/>
        <v>0</v>
      </c>
      <c r="AM56" s="201">
        <f t="shared" si="129"/>
        <v>8.5</v>
      </c>
      <c r="AN56" s="177">
        <f t="shared" si="130"/>
        <v>6</v>
      </c>
      <c r="AO56" s="24">
        <f>'Saisie '!AH60</f>
        <v>10</v>
      </c>
      <c r="AP56" s="191">
        <f t="shared" si="111"/>
        <v>3</v>
      </c>
      <c r="AQ56" s="24">
        <f>'Saisie '!AJ60</f>
        <v>8.5</v>
      </c>
      <c r="AR56" s="191">
        <f t="shared" si="131"/>
        <v>0</v>
      </c>
      <c r="AS56" s="201">
        <f t="shared" si="132"/>
        <v>9.25</v>
      </c>
      <c r="AT56" s="177">
        <f t="shared" si="133"/>
        <v>3</v>
      </c>
      <c r="AU56" s="200">
        <f>'Saisie '!AL60</f>
        <v>10</v>
      </c>
      <c r="AV56" s="176">
        <f t="shared" si="134"/>
        <v>3</v>
      </c>
      <c r="AW56" s="201">
        <f t="shared" si="135"/>
        <v>10</v>
      </c>
      <c r="AX56" s="176">
        <f t="shared" si="136"/>
        <v>3</v>
      </c>
      <c r="AY56" s="24">
        <f>'Saisie '!AN60</f>
        <v>12.5</v>
      </c>
      <c r="AZ56" s="176">
        <f t="shared" si="137"/>
        <v>3</v>
      </c>
      <c r="BA56" s="202">
        <f t="shared" si="138"/>
        <v>12.5</v>
      </c>
      <c r="BB56" s="193">
        <f t="shared" si="139"/>
        <v>3</v>
      </c>
      <c r="BC56" s="194">
        <f t="shared" si="140"/>
        <v>9.1999999999999993</v>
      </c>
      <c r="BD56" s="196">
        <f t="shared" si="141"/>
        <v>15</v>
      </c>
      <c r="BE56" s="178">
        <f t="shared" si="142"/>
        <v>9.7416666666666671</v>
      </c>
      <c r="BF56" s="198" t="str">
        <f t="shared" si="112"/>
        <v>Rattrapage</v>
      </c>
      <c r="BG56" s="192">
        <f t="shared" si="143"/>
        <v>45</v>
      </c>
      <c r="BH56" s="198" t="str">
        <f t="shared" si="113"/>
        <v>Rattrapage</v>
      </c>
      <c r="BK56" s="31">
        <v>1</v>
      </c>
    </row>
    <row r="57" spans="1:63" ht="15.75" hidden="1">
      <c r="A57" s="174">
        <v>46</v>
      </c>
      <c r="B57" s="174" t="s">
        <v>960</v>
      </c>
      <c r="C57" s="323" t="s">
        <v>546</v>
      </c>
      <c r="D57" s="234" t="s">
        <v>547</v>
      </c>
      <c r="E57" s="234" t="s">
        <v>548</v>
      </c>
      <c r="F57" s="234" t="s">
        <v>835</v>
      </c>
      <c r="G57" s="234" t="s">
        <v>126</v>
      </c>
      <c r="H57" s="200">
        <f>'Saisie '!H61</f>
        <v>10.833333333333334</v>
      </c>
      <c r="I57" s="169"/>
      <c r="J57" s="200">
        <f>'Saisie '!K61</f>
        <v>9</v>
      </c>
      <c r="K57" s="169"/>
      <c r="L57" s="200">
        <f>'Saisie '!N61</f>
        <v>10.083333333333334</v>
      </c>
      <c r="M57" s="169">
        <f t="shared" si="114"/>
        <v>6</v>
      </c>
      <c r="N57" s="201">
        <f t="shared" si="115"/>
        <v>9.9722222222222232</v>
      </c>
      <c r="O57" s="170">
        <f t="shared" si="116"/>
        <v>6</v>
      </c>
      <c r="P57" s="200">
        <f>'Saisie '!P61</f>
        <v>15</v>
      </c>
      <c r="Q57" s="169"/>
      <c r="R57" s="200">
        <f>'Saisie '!R61</f>
        <v>10.5</v>
      </c>
      <c r="S57" s="169">
        <f t="shared" si="117"/>
        <v>3</v>
      </c>
      <c r="T57" s="201">
        <f t="shared" si="118"/>
        <v>12.75</v>
      </c>
      <c r="U57" s="170">
        <f t="shared" si="119"/>
        <v>6</v>
      </c>
      <c r="V57" s="200">
        <f>'Saisie '!T61</f>
        <v>11</v>
      </c>
      <c r="W57" s="169">
        <f t="shared" si="120"/>
        <v>3</v>
      </c>
      <c r="X57" s="201">
        <f t="shared" si="121"/>
        <v>11</v>
      </c>
      <c r="Y57" s="169">
        <f t="shared" si="122"/>
        <v>3</v>
      </c>
      <c r="Z57" s="200">
        <f>'Saisie '!V61</f>
        <v>14</v>
      </c>
      <c r="AA57" s="169">
        <f t="shared" si="123"/>
        <v>3</v>
      </c>
      <c r="AB57" s="201">
        <f t="shared" si="124"/>
        <v>14</v>
      </c>
      <c r="AC57" s="199">
        <f t="shared" si="125"/>
        <v>3</v>
      </c>
      <c r="AD57" s="201">
        <f t="shared" si="126"/>
        <v>11.033333333333335</v>
      </c>
      <c r="AE57" s="196">
        <f t="shared" si="127"/>
        <v>30</v>
      </c>
      <c r="AF57" s="198" t="str">
        <f t="shared" si="108"/>
        <v>Admis(e)</v>
      </c>
      <c r="AG57" s="24">
        <f>'Saisie '!Z61</f>
        <v>9.1666666666666661</v>
      </c>
      <c r="AH57" s="175">
        <f t="shared" si="109"/>
        <v>0</v>
      </c>
      <c r="AI57" s="24">
        <f>'Saisie '!AC61</f>
        <v>10</v>
      </c>
      <c r="AJ57" s="175">
        <f t="shared" si="110"/>
        <v>6</v>
      </c>
      <c r="AK57" s="24">
        <f>'Saisie '!AF61</f>
        <v>9</v>
      </c>
      <c r="AL57" s="175">
        <f t="shared" si="128"/>
        <v>0</v>
      </c>
      <c r="AM57" s="201">
        <f t="shared" si="129"/>
        <v>9.3888888888888875</v>
      </c>
      <c r="AN57" s="177">
        <f t="shared" si="130"/>
        <v>6</v>
      </c>
      <c r="AO57" s="24">
        <f>'Saisie '!AH61</f>
        <v>12</v>
      </c>
      <c r="AP57" s="191">
        <f t="shared" si="111"/>
        <v>3</v>
      </c>
      <c r="AQ57" s="24">
        <f>'Saisie '!AJ61</f>
        <v>10.5</v>
      </c>
      <c r="AR57" s="191">
        <f t="shared" si="131"/>
        <v>3</v>
      </c>
      <c r="AS57" s="201">
        <f t="shared" si="132"/>
        <v>11.25</v>
      </c>
      <c r="AT57" s="177">
        <f t="shared" si="133"/>
        <v>6</v>
      </c>
      <c r="AU57" s="200">
        <f>'Saisie '!AL61</f>
        <v>12</v>
      </c>
      <c r="AV57" s="176">
        <f t="shared" si="134"/>
        <v>3</v>
      </c>
      <c r="AW57" s="201">
        <f t="shared" si="135"/>
        <v>12</v>
      </c>
      <c r="AX57" s="176">
        <f t="shared" si="136"/>
        <v>3</v>
      </c>
      <c r="AY57" s="24">
        <f>'Saisie '!AN61</f>
        <v>11</v>
      </c>
      <c r="AZ57" s="176">
        <f t="shared" si="137"/>
        <v>3</v>
      </c>
      <c r="BA57" s="202">
        <f t="shared" si="138"/>
        <v>11</v>
      </c>
      <c r="BB57" s="193">
        <f t="shared" si="139"/>
        <v>3</v>
      </c>
      <c r="BC57" s="194">
        <f t="shared" si="140"/>
        <v>10.183333333333334</v>
      </c>
      <c r="BD57" s="196">
        <f t="shared" si="141"/>
        <v>30</v>
      </c>
      <c r="BE57" s="178">
        <f t="shared" si="142"/>
        <v>10.608333333333334</v>
      </c>
      <c r="BF57" s="198" t="str">
        <f t="shared" si="112"/>
        <v>Admis(e)</v>
      </c>
      <c r="BG57" s="192">
        <f t="shared" si="143"/>
        <v>60</v>
      </c>
      <c r="BH57" s="198" t="str">
        <f t="shared" si="113"/>
        <v>Admis(e)</v>
      </c>
      <c r="BJ57" s="23" t="s">
        <v>975</v>
      </c>
      <c r="BK57" s="31">
        <v>1</v>
      </c>
    </row>
    <row r="58" spans="1:63" ht="15.75" hidden="1">
      <c r="A58" s="174">
        <v>47</v>
      </c>
      <c r="B58" s="174" t="s">
        <v>960</v>
      </c>
      <c r="C58" s="323" t="s">
        <v>549</v>
      </c>
      <c r="D58" s="234" t="s">
        <v>550</v>
      </c>
      <c r="E58" s="234" t="s">
        <v>36</v>
      </c>
      <c r="F58" s="234" t="s">
        <v>836</v>
      </c>
      <c r="G58" s="234" t="s">
        <v>119</v>
      </c>
      <c r="H58" s="200">
        <f>'Saisie '!H62</f>
        <v>12.666666666666666</v>
      </c>
      <c r="I58" s="169"/>
      <c r="J58" s="200">
        <f>'Saisie '!K62</f>
        <v>8.5</v>
      </c>
      <c r="K58" s="169"/>
      <c r="L58" s="200">
        <f>'Saisie '!N62</f>
        <v>8.6666666666666661</v>
      </c>
      <c r="M58" s="169">
        <f t="shared" si="114"/>
        <v>0</v>
      </c>
      <c r="N58" s="201">
        <f t="shared" si="115"/>
        <v>9.9444444444444429</v>
      </c>
      <c r="O58" s="170">
        <f t="shared" si="116"/>
        <v>0</v>
      </c>
      <c r="P58" s="200">
        <f>'Saisie '!P62</f>
        <v>7</v>
      </c>
      <c r="Q58" s="169"/>
      <c r="R58" s="200">
        <f>'Saisie '!R62</f>
        <v>10</v>
      </c>
      <c r="S58" s="169">
        <f t="shared" si="117"/>
        <v>3</v>
      </c>
      <c r="T58" s="201">
        <f t="shared" si="118"/>
        <v>8.5</v>
      </c>
      <c r="U58" s="170">
        <f t="shared" si="119"/>
        <v>3</v>
      </c>
      <c r="V58" s="200">
        <f>'Saisie '!T62</f>
        <v>10</v>
      </c>
      <c r="W58" s="169">
        <f t="shared" si="120"/>
        <v>3</v>
      </c>
      <c r="X58" s="201">
        <f t="shared" si="121"/>
        <v>10</v>
      </c>
      <c r="Y58" s="169">
        <f t="shared" si="122"/>
        <v>3</v>
      </c>
      <c r="Z58" s="200">
        <f>'Saisie '!V62</f>
        <v>10</v>
      </c>
      <c r="AA58" s="169">
        <f t="shared" si="123"/>
        <v>3</v>
      </c>
      <c r="AB58" s="201">
        <f t="shared" si="124"/>
        <v>10</v>
      </c>
      <c r="AC58" s="199">
        <f t="shared" si="125"/>
        <v>3</v>
      </c>
      <c r="AD58" s="201">
        <f t="shared" si="126"/>
        <v>9.6666666666666661</v>
      </c>
      <c r="AE58" s="196">
        <f t="shared" si="127"/>
        <v>9</v>
      </c>
      <c r="AF58" s="198" t="str">
        <f t="shared" si="108"/>
        <v>Rattrapage</v>
      </c>
      <c r="AG58" s="24">
        <f>'Saisie '!Z62</f>
        <v>5.333333333333333</v>
      </c>
      <c r="AH58" s="175">
        <f t="shared" si="109"/>
        <v>0</v>
      </c>
      <c r="AI58" s="24">
        <f>'Saisie '!AC62</f>
        <v>10.5</v>
      </c>
      <c r="AJ58" s="175">
        <f t="shared" si="110"/>
        <v>6</v>
      </c>
      <c r="AK58" s="24">
        <f>'Saisie '!AF62</f>
        <v>9.5</v>
      </c>
      <c r="AL58" s="175">
        <f t="shared" si="128"/>
        <v>0</v>
      </c>
      <c r="AM58" s="201">
        <f t="shared" si="129"/>
        <v>8.4444444444444446</v>
      </c>
      <c r="AN58" s="177">
        <f t="shared" si="130"/>
        <v>6</v>
      </c>
      <c r="AO58" s="24">
        <f>'Saisie '!AH62</f>
        <v>7.5</v>
      </c>
      <c r="AP58" s="191">
        <f t="shared" si="111"/>
        <v>0</v>
      </c>
      <c r="AQ58" s="24">
        <f>'Saisie '!AJ62</f>
        <v>8</v>
      </c>
      <c r="AR58" s="191">
        <f t="shared" si="131"/>
        <v>0</v>
      </c>
      <c r="AS58" s="201">
        <f t="shared" si="132"/>
        <v>7.75</v>
      </c>
      <c r="AT58" s="177">
        <f t="shared" si="133"/>
        <v>0</v>
      </c>
      <c r="AU58" s="200">
        <f>'Saisie '!AL62</f>
        <v>10.5</v>
      </c>
      <c r="AV58" s="176">
        <f t="shared" si="134"/>
        <v>3</v>
      </c>
      <c r="AW58" s="201">
        <f t="shared" si="135"/>
        <v>10.5</v>
      </c>
      <c r="AX58" s="176">
        <f t="shared" si="136"/>
        <v>3</v>
      </c>
      <c r="AY58" s="24">
        <f>'Saisie '!AN62</f>
        <v>10.5</v>
      </c>
      <c r="AZ58" s="176">
        <f t="shared" si="137"/>
        <v>3</v>
      </c>
      <c r="BA58" s="202">
        <f t="shared" si="138"/>
        <v>10.5</v>
      </c>
      <c r="BB58" s="193">
        <f t="shared" si="139"/>
        <v>3</v>
      </c>
      <c r="BC58" s="194">
        <f t="shared" si="140"/>
        <v>8.7166666666666668</v>
      </c>
      <c r="BD58" s="196">
        <f t="shared" si="141"/>
        <v>12</v>
      </c>
      <c r="BE58" s="178">
        <f t="shared" si="142"/>
        <v>9.1916666666666664</v>
      </c>
      <c r="BF58" s="198" t="str">
        <f t="shared" si="112"/>
        <v>Rattrapage</v>
      </c>
      <c r="BG58" s="192">
        <f t="shared" si="143"/>
        <v>21</v>
      </c>
      <c r="BH58" s="198" t="str">
        <f t="shared" si="113"/>
        <v>Rattrapage</v>
      </c>
      <c r="BK58" s="31">
        <v>1</v>
      </c>
    </row>
    <row r="59" spans="1:63" ht="15.75">
      <c r="A59" s="174">
        <v>48</v>
      </c>
      <c r="B59" s="174" t="s">
        <v>960</v>
      </c>
      <c r="C59" s="323" t="s">
        <v>555</v>
      </c>
      <c r="D59" s="234" t="s">
        <v>556</v>
      </c>
      <c r="E59" s="234" t="s">
        <v>557</v>
      </c>
      <c r="F59" s="234" t="s">
        <v>839</v>
      </c>
      <c r="G59" s="234" t="s">
        <v>840</v>
      </c>
      <c r="H59" s="200">
        <f>'Saisie '!H63</f>
        <v>11.833333333333334</v>
      </c>
      <c r="I59" s="169"/>
      <c r="J59" s="200">
        <f>'Saisie '!K63</f>
        <v>5.833333333333333</v>
      </c>
      <c r="K59" s="169"/>
      <c r="L59" s="200">
        <f>'Saisie '!N63</f>
        <v>9.9166666666666661</v>
      </c>
      <c r="M59" s="169">
        <f t="shared" si="114"/>
        <v>0</v>
      </c>
      <c r="N59" s="201">
        <f t="shared" si="115"/>
        <v>9.1944444444444446</v>
      </c>
      <c r="O59" s="170">
        <f t="shared" si="116"/>
        <v>0</v>
      </c>
      <c r="P59" s="200">
        <f>'Saisie '!P63</f>
        <v>12.5</v>
      </c>
      <c r="Q59" s="169"/>
      <c r="R59" s="200">
        <f>'Saisie '!R63</f>
        <v>10</v>
      </c>
      <c r="S59" s="169">
        <f t="shared" si="117"/>
        <v>3</v>
      </c>
      <c r="T59" s="201">
        <f t="shared" si="118"/>
        <v>11.25</v>
      </c>
      <c r="U59" s="170">
        <f t="shared" si="119"/>
        <v>6</v>
      </c>
      <c r="V59" s="200">
        <f>'Saisie '!T63</f>
        <v>10</v>
      </c>
      <c r="W59" s="169">
        <f t="shared" si="120"/>
        <v>3</v>
      </c>
      <c r="X59" s="201">
        <f t="shared" si="121"/>
        <v>10</v>
      </c>
      <c r="Y59" s="169">
        <f t="shared" si="122"/>
        <v>3</v>
      </c>
      <c r="Z59" s="200">
        <f>'Saisie '!V63</f>
        <v>13</v>
      </c>
      <c r="AA59" s="169">
        <f t="shared" si="123"/>
        <v>3</v>
      </c>
      <c r="AB59" s="201">
        <f t="shared" si="124"/>
        <v>13</v>
      </c>
      <c r="AC59" s="199">
        <f t="shared" si="125"/>
        <v>3</v>
      </c>
      <c r="AD59" s="201">
        <f t="shared" si="126"/>
        <v>10.066666666666666</v>
      </c>
      <c r="AE59" s="196">
        <f t="shared" si="127"/>
        <v>30</v>
      </c>
      <c r="AF59" s="198" t="str">
        <f t="shared" si="108"/>
        <v>Admis(e)</v>
      </c>
      <c r="AG59" s="24">
        <f>'Saisie '!Z63</f>
        <v>10.833333333333334</v>
      </c>
      <c r="AH59" s="175">
        <f t="shared" si="109"/>
        <v>6</v>
      </c>
      <c r="AI59" s="24">
        <f>'Saisie '!AC63</f>
        <v>11</v>
      </c>
      <c r="AJ59" s="175">
        <f t="shared" si="110"/>
        <v>6</v>
      </c>
      <c r="AK59" s="24">
        <f>'Saisie '!AF63</f>
        <v>11</v>
      </c>
      <c r="AL59" s="175">
        <f t="shared" si="128"/>
        <v>6</v>
      </c>
      <c r="AM59" s="201">
        <f t="shared" si="129"/>
        <v>10.944444444444445</v>
      </c>
      <c r="AN59" s="177">
        <f t="shared" si="130"/>
        <v>18</v>
      </c>
      <c r="AO59" s="24">
        <f>'Saisie '!AH63</f>
        <v>11</v>
      </c>
      <c r="AP59" s="191">
        <f t="shared" si="111"/>
        <v>3</v>
      </c>
      <c r="AQ59" s="24">
        <f>'Saisie '!AJ63</f>
        <v>10</v>
      </c>
      <c r="AR59" s="191">
        <f t="shared" si="131"/>
        <v>3</v>
      </c>
      <c r="AS59" s="201">
        <f t="shared" si="132"/>
        <v>10.5</v>
      </c>
      <c r="AT59" s="177">
        <f t="shared" si="133"/>
        <v>6</v>
      </c>
      <c r="AU59" s="200">
        <f>'Saisie '!AL63</f>
        <v>11</v>
      </c>
      <c r="AV59" s="176">
        <f t="shared" si="134"/>
        <v>3</v>
      </c>
      <c r="AW59" s="201">
        <f t="shared" si="135"/>
        <v>11</v>
      </c>
      <c r="AX59" s="176">
        <f t="shared" si="136"/>
        <v>3</v>
      </c>
      <c r="AY59" s="24">
        <f>'Saisie '!AN63</f>
        <v>8.5</v>
      </c>
      <c r="AZ59" s="176">
        <f t="shared" si="137"/>
        <v>0</v>
      </c>
      <c r="BA59" s="202">
        <f t="shared" si="138"/>
        <v>8.5</v>
      </c>
      <c r="BB59" s="193">
        <f t="shared" si="139"/>
        <v>0</v>
      </c>
      <c r="BC59" s="194">
        <f t="shared" si="140"/>
        <v>10.616666666666667</v>
      </c>
      <c r="BD59" s="196">
        <f t="shared" si="141"/>
        <v>30</v>
      </c>
      <c r="BE59" s="178">
        <f t="shared" si="142"/>
        <v>10.341666666666667</v>
      </c>
      <c r="BF59" s="198" t="str">
        <f t="shared" si="112"/>
        <v>Admis(e)</v>
      </c>
      <c r="BG59" s="192">
        <f t="shared" si="143"/>
        <v>60</v>
      </c>
      <c r="BH59" s="198" t="str">
        <f t="shared" si="113"/>
        <v>Admis(e)</v>
      </c>
      <c r="BI59" s="23" t="s">
        <v>975</v>
      </c>
      <c r="BK59" s="31">
        <v>1</v>
      </c>
    </row>
    <row r="60" spans="1:63" ht="15.75" hidden="1">
      <c r="A60" s="174">
        <v>49</v>
      </c>
      <c r="B60" s="174" t="s">
        <v>960</v>
      </c>
      <c r="C60" s="323" t="s">
        <v>314</v>
      </c>
      <c r="D60" s="234" t="s">
        <v>315</v>
      </c>
      <c r="E60" s="234" t="s">
        <v>316</v>
      </c>
      <c r="F60" s="234" t="s">
        <v>841</v>
      </c>
      <c r="G60" s="234" t="s">
        <v>842</v>
      </c>
      <c r="H60" s="200">
        <f>'Saisie '!H64</f>
        <v>11</v>
      </c>
      <c r="I60" s="169"/>
      <c r="J60" s="200">
        <f>'Saisie '!K64</f>
        <v>10.33</v>
      </c>
      <c r="K60" s="169"/>
      <c r="L60" s="200">
        <f>'Saisie '!N64</f>
        <v>15.333333333333334</v>
      </c>
      <c r="M60" s="169">
        <f t="shared" si="114"/>
        <v>6</v>
      </c>
      <c r="N60" s="201">
        <f t="shared" si="115"/>
        <v>12.221111111111112</v>
      </c>
      <c r="O60" s="170">
        <f t="shared" si="116"/>
        <v>18</v>
      </c>
      <c r="P60" s="200">
        <f>'Saisie '!P64</f>
        <v>8.5</v>
      </c>
      <c r="Q60" s="169"/>
      <c r="R60" s="200">
        <f>'Saisie '!R64</f>
        <v>13</v>
      </c>
      <c r="S60" s="169">
        <f t="shared" si="117"/>
        <v>3</v>
      </c>
      <c r="T60" s="201">
        <f t="shared" si="118"/>
        <v>10.75</v>
      </c>
      <c r="U60" s="170">
        <f t="shared" si="119"/>
        <v>6</v>
      </c>
      <c r="V60" s="200">
        <f>'Saisie '!T64</f>
        <v>10</v>
      </c>
      <c r="W60" s="169">
        <f t="shared" si="120"/>
        <v>3</v>
      </c>
      <c r="X60" s="201">
        <f t="shared" si="121"/>
        <v>10</v>
      </c>
      <c r="Y60" s="169">
        <f t="shared" si="122"/>
        <v>3</v>
      </c>
      <c r="Z60" s="200">
        <f>'Saisie '!V64</f>
        <v>7</v>
      </c>
      <c r="AA60" s="169">
        <f t="shared" si="123"/>
        <v>0</v>
      </c>
      <c r="AB60" s="201">
        <f t="shared" si="124"/>
        <v>7</v>
      </c>
      <c r="AC60" s="199">
        <f t="shared" si="125"/>
        <v>0</v>
      </c>
      <c r="AD60" s="201">
        <f t="shared" si="126"/>
        <v>11.182666666666666</v>
      </c>
      <c r="AE60" s="196">
        <f t="shared" si="127"/>
        <v>30</v>
      </c>
      <c r="AF60" s="198" t="str">
        <f t="shared" si="108"/>
        <v>Admis(e)</v>
      </c>
      <c r="AG60" s="24">
        <f>'Saisie '!Z64</f>
        <v>8.67</v>
      </c>
      <c r="AH60" s="175">
        <f t="shared" si="109"/>
        <v>0</v>
      </c>
      <c r="AI60" s="24">
        <f>'Saisie '!AC64</f>
        <v>8.17</v>
      </c>
      <c r="AJ60" s="175">
        <f t="shared" si="110"/>
        <v>0</v>
      </c>
      <c r="AK60" s="24">
        <f>'Saisie '!AF64</f>
        <v>12.5</v>
      </c>
      <c r="AL60" s="175">
        <f t="shared" si="128"/>
        <v>6</v>
      </c>
      <c r="AM60" s="201">
        <f t="shared" si="129"/>
        <v>9.7799999999999994</v>
      </c>
      <c r="AN60" s="177">
        <f t="shared" si="130"/>
        <v>6</v>
      </c>
      <c r="AO60" s="24">
        <f>'Saisie '!AH64</f>
        <v>15</v>
      </c>
      <c r="AP60" s="191">
        <f t="shared" si="111"/>
        <v>3</v>
      </c>
      <c r="AQ60" s="24">
        <f>'Saisie '!AJ64</f>
        <v>10</v>
      </c>
      <c r="AR60" s="191">
        <f t="shared" si="131"/>
        <v>3</v>
      </c>
      <c r="AS60" s="201">
        <f t="shared" si="132"/>
        <v>12.5</v>
      </c>
      <c r="AT60" s="177">
        <f t="shared" si="133"/>
        <v>6</v>
      </c>
      <c r="AU60" s="200">
        <f>'Saisie '!AL64</f>
        <v>11</v>
      </c>
      <c r="AV60" s="176">
        <f t="shared" si="134"/>
        <v>3</v>
      </c>
      <c r="AW60" s="201">
        <f t="shared" si="135"/>
        <v>11</v>
      </c>
      <c r="AX60" s="176">
        <f t="shared" si="136"/>
        <v>3</v>
      </c>
      <c r="AY60" s="24">
        <f>'Saisie '!AN64</f>
        <v>10</v>
      </c>
      <c r="AZ60" s="176">
        <f t="shared" si="137"/>
        <v>3</v>
      </c>
      <c r="BA60" s="202">
        <f t="shared" si="138"/>
        <v>10</v>
      </c>
      <c r="BB60" s="193">
        <f t="shared" si="139"/>
        <v>3</v>
      </c>
      <c r="BC60" s="194">
        <f t="shared" si="140"/>
        <v>10.468</v>
      </c>
      <c r="BD60" s="196">
        <f t="shared" si="141"/>
        <v>30</v>
      </c>
      <c r="BE60" s="178">
        <f t="shared" si="142"/>
        <v>10.825333333333333</v>
      </c>
      <c r="BF60" s="198" t="str">
        <f t="shared" si="112"/>
        <v>Admis(e)</v>
      </c>
      <c r="BG60" s="192">
        <f t="shared" si="143"/>
        <v>60</v>
      </c>
      <c r="BH60" s="198" t="str">
        <f t="shared" si="113"/>
        <v>Admis(e)</v>
      </c>
      <c r="BJ60" s="23" t="s">
        <v>975</v>
      </c>
      <c r="BK60" s="31">
        <v>1</v>
      </c>
    </row>
    <row r="61" spans="1:63" s="23" customFormat="1" ht="15.75" hidden="1">
      <c r="A61" s="174">
        <v>50</v>
      </c>
      <c r="B61" s="174" t="s">
        <v>960</v>
      </c>
      <c r="C61" s="323" t="s">
        <v>558</v>
      </c>
      <c r="D61" s="234" t="s">
        <v>559</v>
      </c>
      <c r="E61" s="234" t="s">
        <v>560</v>
      </c>
      <c r="F61" s="234" t="s">
        <v>843</v>
      </c>
      <c r="G61" s="234" t="s">
        <v>119</v>
      </c>
      <c r="H61" s="200">
        <f>'Saisie '!H65</f>
        <v>11</v>
      </c>
      <c r="I61" s="169"/>
      <c r="J61" s="200">
        <f>'Saisie '!K65</f>
        <v>7</v>
      </c>
      <c r="K61" s="169"/>
      <c r="L61" s="200">
        <f>'Saisie '!N65</f>
        <v>10</v>
      </c>
      <c r="M61" s="169">
        <f t="shared" si="114"/>
        <v>6</v>
      </c>
      <c r="N61" s="201">
        <f t="shared" si="115"/>
        <v>9.3333333333333339</v>
      </c>
      <c r="O61" s="170">
        <f t="shared" si="116"/>
        <v>6</v>
      </c>
      <c r="P61" s="200">
        <f>'Saisie '!P65</f>
        <v>8.5</v>
      </c>
      <c r="Q61" s="169"/>
      <c r="R61" s="200">
        <f>'Saisie '!R65</f>
        <v>6</v>
      </c>
      <c r="S61" s="169">
        <f t="shared" si="117"/>
        <v>0</v>
      </c>
      <c r="T61" s="201">
        <f t="shared" si="118"/>
        <v>7.25</v>
      </c>
      <c r="U61" s="170">
        <f t="shared" si="119"/>
        <v>0</v>
      </c>
      <c r="V61" s="200">
        <f>'Saisie '!T65</f>
        <v>12.5</v>
      </c>
      <c r="W61" s="169">
        <f t="shared" si="120"/>
        <v>3</v>
      </c>
      <c r="X61" s="201">
        <f t="shared" si="121"/>
        <v>12.5</v>
      </c>
      <c r="Y61" s="169">
        <f t="shared" si="122"/>
        <v>3</v>
      </c>
      <c r="Z61" s="200">
        <f>'Saisie '!V65</f>
        <v>10.5</v>
      </c>
      <c r="AA61" s="169">
        <f t="shared" si="123"/>
        <v>3</v>
      </c>
      <c r="AB61" s="201">
        <f t="shared" si="124"/>
        <v>10.5</v>
      </c>
      <c r="AC61" s="199">
        <f t="shared" si="125"/>
        <v>3</v>
      </c>
      <c r="AD61" s="201">
        <f t="shared" si="126"/>
        <v>9.35</v>
      </c>
      <c r="AE61" s="196">
        <f t="shared" si="127"/>
        <v>12</v>
      </c>
      <c r="AF61" s="198" t="str">
        <f t="shared" si="108"/>
        <v>Rattrapage</v>
      </c>
      <c r="AG61" s="24">
        <f>'Saisie '!Z65</f>
        <v>9.5</v>
      </c>
      <c r="AH61" s="175">
        <f t="shared" si="109"/>
        <v>0</v>
      </c>
      <c r="AI61" s="24">
        <f>'Saisie '!AC65</f>
        <v>9.1666666666666661</v>
      </c>
      <c r="AJ61" s="175">
        <f t="shared" si="110"/>
        <v>0</v>
      </c>
      <c r="AK61" s="24">
        <f>'Saisie '!AF65</f>
        <v>12</v>
      </c>
      <c r="AL61" s="175">
        <f t="shared" si="128"/>
        <v>6</v>
      </c>
      <c r="AM61" s="201">
        <f t="shared" si="129"/>
        <v>10.222222222222221</v>
      </c>
      <c r="AN61" s="177">
        <f t="shared" si="130"/>
        <v>18</v>
      </c>
      <c r="AO61" s="24">
        <f>'Saisie '!AH65</f>
        <v>5</v>
      </c>
      <c r="AP61" s="191">
        <f t="shared" si="111"/>
        <v>0</v>
      </c>
      <c r="AQ61" s="24">
        <f>'Saisie '!AJ65</f>
        <v>10.5</v>
      </c>
      <c r="AR61" s="191">
        <f t="shared" si="131"/>
        <v>3</v>
      </c>
      <c r="AS61" s="201">
        <f t="shared" si="132"/>
        <v>7.75</v>
      </c>
      <c r="AT61" s="177">
        <f t="shared" si="133"/>
        <v>3</v>
      </c>
      <c r="AU61" s="200">
        <f>'Saisie '!AL65</f>
        <v>13</v>
      </c>
      <c r="AV61" s="176">
        <f t="shared" si="134"/>
        <v>3</v>
      </c>
      <c r="AW61" s="201">
        <f t="shared" si="135"/>
        <v>13</v>
      </c>
      <c r="AX61" s="176">
        <f t="shared" si="136"/>
        <v>3</v>
      </c>
      <c r="AY61" s="24">
        <f>'Saisie '!AN65</f>
        <v>13.5</v>
      </c>
      <c r="AZ61" s="176">
        <f t="shared" si="137"/>
        <v>3</v>
      </c>
      <c r="BA61" s="202">
        <f t="shared" si="138"/>
        <v>13.5</v>
      </c>
      <c r="BB61" s="193">
        <f t="shared" si="139"/>
        <v>3</v>
      </c>
      <c r="BC61" s="194">
        <f t="shared" si="140"/>
        <v>10.333333333333332</v>
      </c>
      <c r="BD61" s="196">
        <f t="shared" si="141"/>
        <v>30</v>
      </c>
      <c r="BE61" s="178">
        <f t="shared" si="142"/>
        <v>9.841666666666665</v>
      </c>
      <c r="BF61" s="198" t="str">
        <f t="shared" si="112"/>
        <v>Admis(e)</v>
      </c>
      <c r="BG61" s="192">
        <f t="shared" si="143"/>
        <v>42</v>
      </c>
      <c r="BH61" s="198" t="str">
        <f t="shared" si="113"/>
        <v>Rattrapage</v>
      </c>
      <c r="BJ61" s="23" t="s">
        <v>975</v>
      </c>
      <c r="BK61" s="31">
        <v>1</v>
      </c>
    </row>
    <row r="62" spans="1:63" s="23" customFormat="1" ht="15.75" hidden="1">
      <c r="A62" s="174">
        <v>51</v>
      </c>
      <c r="B62" s="174" t="s">
        <v>960</v>
      </c>
      <c r="C62" s="323" t="s">
        <v>318</v>
      </c>
      <c r="D62" s="234" t="s">
        <v>319</v>
      </c>
      <c r="E62" s="234" t="s">
        <v>71</v>
      </c>
      <c r="F62" s="234" t="s">
        <v>844</v>
      </c>
      <c r="G62" s="234" t="s">
        <v>743</v>
      </c>
      <c r="H62" s="200">
        <f>'Saisie '!H66</f>
        <v>11.83</v>
      </c>
      <c r="I62" s="169"/>
      <c r="J62" s="200">
        <f>'Saisie '!K66</f>
        <v>7.833333333333333</v>
      </c>
      <c r="K62" s="169"/>
      <c r="L62" s="200">
        <f>'Saisie '!N66</f>
        <v>14.166666666666666</v>
      </c>
      <c r="M62" s="169">
        <f t="shared" si="114"/>
        <v>6</v>
      </c>
      <c r="N62" s="201">
        <f t="shared" si="115"/>
        <v>11.276666666666666</v>
      </c>
      <c r="O62" s="170">
        <f t="shared" si="116"/>
        <v>18</v>
      </c>
      <c r="P62" s="200">
        <f>'Saisie '!P66</f>
        <v>6</v>
      </c>
      <c r="Q62" s="169"/>
      <c r="R62" s="200">
        <f>'Saisie '!R66</f>
        <v>15.5</v>
      </c>
      <c r="S62" s="169">
        <f t="shared" si="117"/>
        <v>3</v>
      </c>
      <c r="T62" s="201">
        <f t="shared" si="118"/>
        <v>10.75</v>
      </c>
      <c r="U62" s="170">
        <f t="shared" si="119"/>
        <v>6</v>
      </c>
      <c r="V62" s="200">
        <f>'Saisie '!T66</f>
        <v>10</v>
      </c>
      <c r="W62" s="169">
        <f t="shared" si="120"/>
        <v>3</v>
      </c>
      <c r="X62" s="201">
        <f t="shared" si="121"/>
        <v>10</v>
      </c>
      <c r="Y62" s="169">
        <f t="shared" si="122"/>
        <v>3</v>
      </c>
      <c r="Z62" s="200">
        <f>'Saisie '!V66</f>
        <v>10</v>
      </c>
      <c r="AA62" s="169">
        <f t="shared" si="123"/>
        <v>3</v>
      </c>
      <c r="AB62" s="201">
        <f t="shared" si="124"/>
        <v>10</v>
      </c>
      <c r="AC62" s="199">
        <f t="shared" si="125"/>
        <v>3</v>
      </c>
      <c r="AD62" s="201">
        <f t="shared" si="126"/>
        <v>10.916</v>
      </c>
      <c r="AE62" s="196">
        <f t="shared" si="127"/>
        <v>30</v>
      </c>
      <c r="AF62" s="198" t="str">
        <f t="shared" si="108"/>
        <v>Admis(e)</v>
      </c>
      <c r="AG62" s="24">
        <f>'Saisie '!Z66</f>
        <v>7</v>
      </c>
      <c r="AH62" s="175">
        <f t="shared" si="109"/>
        <v>0</v>
      </c>
      <c r="AI62" s="24">
        <f>'Saisie '!AC66</f>
        <v>12.17</v>
      </c>
      <c r="AJ62" s="175">
        <f t="shared" si="110"/>
        <v>6</v>
      </c>
      <c r="AK62" s="24">
        <f>'Saisie '!AF66</f>
        <v>9.6666666666666661</v>
      </c>
      <c r="AL62" s="175">
        <f t="shared" si="128"/>
        <v>0</v>
      </c>
      <c r="AM62" s="201">
        <f t="shared" si="129"/>
        <v>9.612222222222222</v>
      </c>
      <c r="AN62" s="177">
        <f t="shared" si="130"/>
        <v>6</v>
      </c>
      <c r="AO62" s="24">
        <f>'Saisie '!AH66</f>
        <v>10</v>
      </c>
      <c r="AP62" s="191">
        <f t="shared" si="111"/>
        <v>3</v>
      </c>
      <c r="AQ62" s="24">
        <f>'Saisie '!AJ66</f>
        <v>11</v>
      </c>
      <c r="AR62" s="191">
        <f t="shared" si="131"/>
        <v>3</v>
      </c>
      <c r="AS62" s="201">
        <f t="shared" si="132"/>
        <v>10.5</v>
      </c>
      <c r="AT62" s="177">
        <f t="shared" si="133"/>
        <v>6</v>
      </c>
      <c r="AU62" s="200">
        <f>'Saisie '!AL66</f>
        <v>10.5</v>
      </c>
      <c r="AV62" s="176">
        <f t="shared" si="134"/>
        <v>3</v>
      </c>
      <c r="AW62" s="201">
        <f t="shared" si="135"/>
        <v>10.5</v>
      </c>
      <c r="AX62" s="176">
        <f t="shared" si="136"/>
        <v>3</v>
      </c>
      <c r="AY62" s="24">
        <f>'Saisie '!AN66</f>
        <v>13.5</v>
      </c>
      <c r="AZ62" s="176">
        <f t="shared" si="137"/>
        <v>3</v>
      </c>
      <c r="BA62" s="202">
        <f t="shared" si="138"/>
        <v>13.5</v>
      </c>
      <c r="BB62" s="193">
        <f t="shared" si="139"/>
        <v>3</v>
      </c>
      <c r="BC62" s="194">
        <f t="shared" si="140"/>
        <v>10.267333333333333</v>
      </c>
      <c r="BD62" s="196">
        <f t="shared" si="141"/>
        <v>30</v>
      </c>
      <c r="BE62" s="178">
        <f t="shared" si="142"/>
        <v>10.591666666666667</v>
      </c>
      <c r="BF62" s="198" t="str">
        <f t="shared" si="112"/>
        <v>Admis(e)</v>
      </c>
      <c r="BG62" s="192">
        <f t="shared" si="143"/>
        <v>60</v>
      </c>
      <c r="BH62" s="198" t="str">
        <f t="shared" si="113"/>
        <v>Admis(e)</v>
      </c>
      <c r="BJ62" s="23" t="s">
        <v>975</v>
      </c>
      <c r="BK62" s="31">
        <v>1</v>
      </c>
    </row>
    <row r="63" spans="1:63" s="23" customFormat="1" ht="15.75" hidden="1">
      <c r="A63" s="174">
        <v>52</v>
      </c>
      <c r="B63" s="174" t="s">
        <v>960</v>
      </c>
      <c r="C63" s="323" t="s">
        <v>561</v>
      </c>
      <c r="D63" s="234" t="s">
        <v>562</v>
      </c>
      <c r="E63" s="234" t="s">
        <v>563</v>
      </c>
      <c r="F63" s="234" t="s">
        <v>845</v>
      </c>
      <c r="G63" s="234" t="s">
        <v>119</v>
      </c>
      <c r="H63" s="200">
        <f>'Saisie '!H67</f>
        <v>9.3333333333333339</v>
      </c>
      <c r="I63" s="169"/>
      <c r="J63" s="200">
        <f>'Saisie '!K67</f>
        <v>4.5</v>
      </c>
      <c r="K63" s="169"/>
      <c r="L63" s="200">
        <f>'Saisie '!N67</f>
        <v>4.25</v>
      </c>
      <c r="M63" s="169">
        <f t="shared" si="114"/>
        <v>0</v>
      </c>
      <c r="N63" s="201">
        <f t="shared" si="115"/>
        <v>6.0277777777777786</v>
      </c>
      <c r="O63" s="170">
        <f t="shared" si="116"/>
        <v>0</v>
      </c>
      <c r="P63" s="200">
        <f>'Saisie '!P67</f>
        <v>6.5</v>
      </c>
      <c r="Q63" s="169"/>
      <c r="R63" s="200">
        <f>'Saisie '!R67</f>
        <v>5.5</v>
      </c>
      <c r="S63" s="169">
        <f t="shared" si="117"/>
        <v>0</v>
      </c>
      <c r="T63" s="201">
        <f t="shared" si="118"/>
        <v>6</v>
      </c>
      <c r="U63" s="170">
        <f t="shared" si="119"/>
        <v>0</v>
      </c>
      <c r="V63" s="200">
        <f>'Saisie '!T67</f>
        <v>10</v>
      </c>
      <c r="W63" s="169">
        <f t="shared" si="120"/>
        <v>3</v>
      </c>
      <c r="X63" s="201">
        <f t="shared" si="121"/>
        <v>10</v>
      </c>
      <c r="Y63" s="169">
        <f t="shared" si="122"/>
        <v>3</v>
      </c>
      <c r="Z63" s="200">
        <f>'Saisie '!V67</f>
        <v>3</v>
      </c>
      <c r="AA63" s="169">
        <f t="shared" si="123"/>
        <v>0</v>
      </c>
      <c r="AB63" s="201">
        <f t="shared" si="124"/>
        <v>3</v>
      </c>
      <c r="AC63" s="199">
        <f t="shared" si="125"/>
        <v>0</v>
      </c>
      <c r="AD63" s="201">
        <f t="shared" si="126"/>
        <v>6.1166666666666671</v>
      </c>
      <c r="AE63" s="196">
        <f t="shared" si="127"/>
        <v>3</v>
      </c>
      <c r="AF63" s="198" t="str">
        <f t="shared" si="108"/>
        <v>Rattrapage</v>
      </c>
      <c r="AG63" s="24" t="e">
        <f>'Saisie '!Z67</f>
        <v>#VALUE!</v>
      </c>
      <c r="AH63" s="175" t="e">
        <f t="shared" si="109"/>
        <v>#VALUE!</v>
      </c>
      <c r="AI63" s="24" t="e">
        <f>'Saisie '!AC67</f>
        <v>#VALUE!</v>
      </c>
      <c r="AJ63" s="175" t="e">
        <f t="shared" si="110"/>
        <v>#VALUE!</v>
      </c>
      <c r="AK63" s="24" t="e">
        <f>'Saisie '!AF67</f>
        <v>#VALUE!</v>
      </c>
      <c r="AL63" s="175" t="e">
        <f t="shared" si="128"/>
        <v>#VALUE!</v>
      </c>
      <c r="AM63" s="201" t="e">
        <f t="shared" si="129"/>
        <v>#VALUE!</v>
      </c>
      <c r="AN63" s="177" t="e">
        <f t="shared" si="130"/>
        <v>#VALUE!</v>
      </c>
      <c r="AO63" s="24" t="str">
        <f>'Saisie '!AH67</f>
        <v>ABS</v>
      </c>
      <c r="AP63" s="191">
        <f t="shared" si="111"/>
        <v>3</v>
      </c>
      <c r="AQ63" s="24" t="str">
        <f>'Saisie '!AJ67</f>
        <v>\</v>
      </c>
      <c r="AR63" s="191">
        <f t="shared" si="131"/>
        <v>3</v>
      </c>
      <c r="AS63" s="201" t="e">
        <f t="shared" si="132"/>
        <v>#VALUE!</v>
      </c>
      <c r="AT63" s="177" t="e">
        <f t="shared" si="133"/>
        <v>#VALUE!</v>
      </c>
      <c r="AU63" s="200">
        <f>'Saisie '!AL67</f>
        <v>5</v>
      </c>
      <c r="AV63" s="176">
        <f t="shared" si="134"/>
        <v>0</v>
      </c>
      <c r="AW63" s="201">
        <f t="shared" si="135"/>
        <v>5</v>
      </c>
      <c r="AX63" s="176">
        <f t="shared" si="136"/>
        <v>0</v>
      </c>
      <c r="AY63" s="24" t="str">
        <f>'Saisie '!AN67</f>
        <v>\</v>
      </c>
      <c r="AZ63" s="176">
        <f t="shared" si="137"/>
        <v>3</v>
      </c>
      <c r="BA63" s="202" t="str">
        <f t="shared" si="138"/>
        <v>\</v>
      </c>
      <c r="BB63" s="193">
        <f t="shared" si="139"/>
        <v>3</v>
      </c>
      <c r="BC63" s="194" t="e">
        <f t="shared" si="140"/>
        <v>#VALUE!</v>
      </c>
      <c r="BD63" s="196" t="e">
        <f t="shared" si="141"/>
        <v>#VALUE!</v>
      </c>
      <c r="BE63" s="178" t="e">
        <f t="shared" si="142"/>
        <v>#VALUE!</v>
      </c>
      <c r="BF63" s="198" t="e">
        <f t="shared" si="112"/>
        <v>#VALUE!</v>
      </c>
      <c r="BG63" s="192" t="e">
        <f t="shared" si="143"/>
        <v>#VALUE!</v>
      </c>
      <c r="BH63" s="198" t="e">
        <f t="shared" si="113"/>
        <v>#VALUE!</v>
      </c>
      <c r="BK63" s="31">
        <v>1</v>
      </c>
    </row>
    <row r="64" spans="1:63" s="23" customFormat="1" ht="15.75" hidden="1">
      <c r="A64" s="174">
        <v>53</v>
      </c>
      <c r="B64" s="174" t="s">
        <v>960</v>
      </c>
      <c r="C64" s="323" t="s">
        <v>567</v>
      </c>
      <c r="D64" s="234" t="s">
        <v>568</v>
      </c>
      <c r="E64" s="234" t="s">
        <v>569</v>
      </c>
      <c r="F64" s="234" t="s">
        <v>847</v>
      </c>
      <c r="G64" s="234" t="s">
        <v>120</v>
      </c>
      <c r="H64" s="200">
        <f>'Saisie '!H68</f>
        <v>10</v>
      </c>
      <c r="I64" s="169"/>
      <c r="J64" s="200">
        <f>'Saisie '!K68</f>
        <v>10.333333333333334</v>
      </c>
      <c r="K64" s="169"/>
      <c r="L64" s="200">
        <f>'Saisie '!N68</f>
        <v>10.416666666666666</v>
      </c>
      <c r="M64" s="169">
        <f t="shared" si="114"/>
        <v>6</v>
      </c>
      <c r="N64" s="201">
        <f t="shared" si="115"/>
        <v>10.25</v>
      </c>
      <c r="O64" s="170">
        <f t="shared" si="116"/>
        <v>18</v>
      </c>
      <c r="P64" s="200">
        <f>'Saisie '!P68</f>
        <v>8</v>
      </c>
      <c r="Q64" s="169"/>
      <c r="R64" s="200">
        <f>'Saisie '!R68</f>
        <v>6.5</v>
      </c>
      <c r="S64" s="169">
        <f t="shared" si="117"/>
        <v>0</v>
      </c>
      <c r="T64" s="201">
        <f t="shared" si="118"/>
        <v>7.25</v>
      </c>
      <c r="U64" s="170">
        <f t="shared" si="119"/>
        <v>0</v>
      </c>
      <c r="V64" s="200">
        <f>'Saisie '!T68</f>
        <v>10.5</v>
      </c>
      <c r="W64" s="169">
        <f t="shared" si="120"/>
        <v>3</v>
      </c>
      <c r="X64" s="201">
        <f t="shared" si="121"/>
        <v>10.5</v>
      </c>
      <c r="Y64" s="169">
        <f t="shared" si="122"/>
        <v>3</v>
      </c>
      <c r="Z64" s="200">
        <f>'Saisie '!V68</f>
        <v>11.5</v>
      </c>
      <c r="AA64" s="169">
        <f t="shared" si="123"/>
        <v>3</v>
      </c>
      <c r="AB64" s="201">
        <f t="shared" si="124"/>
        <v>11.5</v>
      </c>
      <c r="AC64" s="199">
        <f t="shared" si="125"/>
        <v>3</v>
      </c>
      <c r="AD64" s="201">
        <f t="shared" si="126"/>
        <v>9.8000000000000007</v>
      </c>
      <c r="AE64" s="196">
        <f t="shared" si="127"/>
        <v>24</v>
      </c>
      <c r="AF64" s="198" t="str">
        <f t="shared" si="108"/>
        <v>Rattrapage</v>
      </c>
      <c r="AG64" s="24">
        <f>'Saisie '!Z68</f>
        <v>8</v>
      </c>
      <c r="AH64" s="175">
        <f t="shared" si="109"/>
        <v>0</v>
      </c>
      <c r="AI64" s="24">
        <f>'Saisie '!AC68</f>
        <v>11.166666666666666</v>
      </c>
      <c r="AJ64" s="175">
        <f t="shared" si="110"/>
        <v>6</v>
      </c>
      <c r="AK64" s="24">
        <f>'Saisie '!AF68</f>
        <v>11</v>
      </c>
      <c r="AL64" s="175">
        <f t="shared" si="128"/>
        <v>6</v>
      </c>
      <c r="AM64" s="201">
        <f t="shared" si="129"/>
        <v>10.055555555555555</v>
      </c>
      <c r="AN64" s="177">
        <f t="shared" si="130"/>
        <v>18</v>
      </c>
      <c r="AO64" s="24">
        <f>'Saisie '!AH68</f>
        <v>13</v>
      </c>
      <c r="AP64" s="191">
        <f t="shared" si="111"/>
        <v>3</v>
      </c>
      <c r="AQ64" s="24">
        <f>'Saisie '!AJ68</f>
        <v>10.5</v>
      </c>
      <c r="AR64" s="191">
        <f t="shared" si="131"/>
        <v>3</v>
      </c>
      <c r="AS64" s="201">
        <f t="shared" si="132"/>
        <v>11.75</v>
      </c>
      <c r="AT64" s="177">
        <f t="shared" si="133"/>
        <v>6</v>
      </c>
      <c r="AU64" s="200">
        <f>'Saisie '!AL68</f>
        <v>10</v>
      </c>
      <c r="AV64" s="176">
        <f t="shared" si="134"/>
        <v>3</v>
      </c>
      <c r="AW64" s="201">
        <f t="shared" si="135"/>
        <v>10</v>
      </c>
      <c r="AX64" s="176">
        <f t="shared" si="136"/>
        <v>3</v>
      </c>
      <c r="AY64" s="24">
        <f>'Saisie '!AN68</f>
        <v>10.5</v>
      </c>
      <c r="AZ64" s="176">
        <f t="shared" si="137"/>
        <v>3</v>
      </c>
      <c r="BA64" s="202">
        <f t="shared" si="138"/>
        <v>10.5</v>
      </c>
      <c r="BB64" s="193">
        <f t="shared" si="139"/>
        <v>3</v>
      </c>
      <c r="BC64" s="194">
        <f t="shared" si="140"/>
        <v>10.433333333333334</v>
      </c>
      <c r="BD64" s="196">
        <f t="shared" si="141"/>
        <v>30</v>
      </c>
      <c r="BE64" s="178">
        <f t="shared" si="142"/>
        <v>10.116666666666667</v>
      </c>
      <c r="BF64" s="198" t="str">
        <f t="shared" si="112"/>
        <v>Admis(e)</v>
      </c>
      <c r="BG64" s="192">
        <f t="shared" si="143"/>
        <v>54</v>
      </c>
      <c r="BH64" s="198" t="str">
        <f t="shared" si="113"/>
        <v>Rattrapage</v>
      </c>
      <c r="BK64" s="31">
        <v>1</v>
      </c>
    </row>
    <row r="65" spans="1:63" ht="15.75" hidden="1">
      <c r="A65" s="174">
        <v>54</v>
      </c>
      <c r="B65" s="174" t="s">
        <v>960</v>
      </c>
      <c r="C65" s="323" t="s">
        <v>575</v>
      </c>
      <c r="D65" s="234" t="s">
        <v>576</v>
      </c>
      <c r="E65" s="234" t="s">
        <v>481</v>
      </c>
      <c r="F65" s="234" t="s">
        <v>851</v>
      </c>
      <c r="G65" s="234" t="s">
        <v>119</v>
      </c>
      <c r="H65" s="200">
        <f>'Saisie '!H69</f>
        <v>10</v>
      </c>
      <c r="I65" s="169"/>
      <c r="J65" s="200">
        <f>'Saisie '!K69</f>
        <v>11</v>
      </c>
      <c r="K65" s="169"/>
      <c r="L65" s="200">
        <f>'Saisie '!N69</f>
        <v>12.333333333333334</v>
      </c>
      <c r="M65" s="169">
        <f t="shared" ref="M65:M74" si="144">IF(L65&gt;=9.995,6,0)</f>
        <v>6</v>
      </c>
      <c r="N65" s="201">
        <f t="shared" ref="N65:N74" si="145">((H65*4)+(J65*4)+(L65*4))/12</f>
        <v>11.111111111111112</v>
      </c>
      <c r="O65" s="170">
        <f t="shared" ref="O65:O74" si="146">IF(N65&gt;=9.995,18,I65+K65+M65)</f>
        <v>18</v>
      </c>
      <c r="P65" s="24">
        <f>'Saisie '!P69</f>
        <v>11</v>
      </c>
      <c r="Q65" s="171"/>
      <c r="R65" s="24">
        <f>'Saisie '!R69</f>
        <v>10</v>
      </c>
      <c r="S65" s="169">
        <f t="shared" ref="S65:S74" si="147">IF(R65&gt;=9.995,3,0)</f>
        <v>3</v>
      </c>
      <c r="T65" s="201">
        <f t="shared" ref="T65:T74" si="148">((P65*2)+(R65*2))/4</f>
        <v>10.5</v>
      </c>
      <c r="U65" s="170">
        <f t="shared" ref="U65:U74" si="149">IF(T65&gt;=9.995,6,Q65+S65)</f>
        <v>6</v>
      </c>
      <c r="V65" s="200">
        <f>'Saisie '!T69</f>
        <v>10.5</v>
      </c>
      <c r="W65" s="169">
        <f t="shared" ref="W65:W74" si="150">IF(V65&gt;=9.995,3,0)</f>
        <v>3</v>
      </c>
      <c r="X65" s="201">
        <f t="shared" ref="X65:X74" si="151">V65</f>
        <v>10.5</v>
      </c>
      <c r="Y65" s="169">
        <f t="shared" ref="Y65:Y74" si="152">IF(X65&gt;=9.995,3,0)</f>
        <v>3</v>
      </c>
      <c r="Z65" s="200">
        <f>'Saisie '!V69</f>
        <v>5</v>
      </c>
      <c r="AA65" s="169">
        <f t="shared" ref="AA65:AA74" si="153">IF(Z65&gt;=9.995,3,0)</f>
        <v>0</v>
      </c>
      <c r="AB65" s="207">
        <f t="shared" ref="AB65:AB74" si="154">Z65</f>
        <v>5</v>
      </c>
      <c r="AC65" s="169">
        <f t="shared" ref="AC65:AC74" si="155">IF(AB65&gt;=9.995,3,0)</f>
        <v>0</v>
      </c>
      <c r="AD65" s="207">
        <f t="shared" ref="AD65:AD74" si="156">((N65*12)+(T65*4)+(X65*2)+(AB65*2))/20</f>
        <v>10.316666666666666</v>
      </c>
      <c r="AE65" s="196">
        <f t="shared" ref="AE65:AE74" si="157">IF(AD65&gt;=9.995,30,O65+U65+Y65+AC65)</f>
        <v>30</v>
      </c>
      <c r="AF65" s="198" t="str">
        <f t="shared" ref="AF65:AF74" si="158">IF(AD65&gt;=9.995,"Admis(e)","Rattrapage")</f>
        <v>Admis(e)</v>
      </c>
      <c r="AG65" s="24">
        <f>'Saisie '!Z69</f>
        <v>7.666666666666667</v>
      </c>
      <c r="AH65" s="175">
        <f t="shared" ref="AH65:AH74" si="159">IF(AG65&gt;=9.995,6,0)</f>
        <v>0</v>
      </c>
      <c r="AI65" s="24">
        <f>'Saisie '!AC69</f>
        <v>8.6666666666666661</v>
      </c>
      <c r="AJ65" s="175">
        <f t="shared" ref="AJ65:AJ74" si="160">IF(AI65&gt;=9.995,6,0)</f>
        <v>0</v>
      </c>
      <c r="AK65" s="24">
        <f>'Saisie '!AF69</f>
        <v>9.5</v>
      </c>
      <c r="AL65" s="175">
        <f t="shared" ref="AL65:AL74" si="161">IF(AK65&gt;=9.995,6,0)</f>
        <v>0</v>
      </c>
      <c r="AM65" s="201">
        <f t="shared" ref="AM65:AM74" si="162">((AG65*4)+(AI65*4)+(AK65*4))/12</f>
        <v>8.6111111111111107</v>
      </c>
      <c r="AN65" s="177">
        <f t="shared" ref="AN65:AN74" si="163">IF(AM65&gt;=9.995,18,AH65+AJ65+AL65)</f>
        <v>0</v>
      </c>
      <c r="AO65" s="24">
        <f>'Saisie '!AH69</f>
        <v>10</v>
      </c>
      <c r="AP65" s="191">
        <f t="shared" ref="AP65:AP74" si="164">IF(AO65&gt;=9.995,3,0)</f>
        <v>3</v>
      </c>
      <c r="AQ65" s="24">
        <f>'Saisie '!AJ69</f>
        <v>10</v>
      </c>
      <c r="AR65" s="191">
        <f t="shared" ref="AR65:AR74" si="165">IF(AQ65&gt;=9.995,3,0)</f>
        <v>3</v>
      </c>
      <c r="AS65" s="201">
        <f t="shared" ref="AS65:AS74" si="166">((AO65*2)+(AQ65*2))/4</f>
        <v>10</v>
      </c>
      <c r="AT65" s="177">
        <f t="shared" ref="AT65:AT74" si="167">IF(AS65&gt;=9.995,6,AP65+AR65)</f>
        <v>6</v>
      </c>
      <c r="AU65" s="200">
        <f>'Saisie '!AL69</f>
        <v>10</v>
      </c>
      <c r="AV65" s="176">
        <f t="shared" ref="AV65:AV74" si="168">IF(AU65&gt;=9.995,3,0)</f>
        <v>3</v>
      </c>
      <c r="AW65" s="201">
        <f t="shared" ref="AW65:AW74" si="169">AU65</f>
        <v>10</v>
      </c>
      <c r="AX65" s="176">
        <f t="shared" ref="AX65:AX74" si="170">IF(AW65&gt;=9.995,3,0)</f>
        <v>3</v>
      </c>
      <c r="AY65" s="24">
        <f>'Saisie '!AN69</f>
        <v>12</v>
      </c>
      <c r="AZ65" s="176">
        <f t="shared" ref="AZ65:AZ74" si="171">IF(AY65&gt;=9.995,3,0)</f>
        <v>3</v>
      </c>
      <c r="BA65" s="201">
        <f t="shared" ref="BA65:BA74" si="172">AY65</f>
        <v>12</v>
      </c>
      <c r="BB65" s="254">
        <f t="shared" ref="BB65:BB74" si="173">IF(BA65&gt;=9.995,3,0)</f>
        <v>3</v>
      </c>
      <c r="BC65" s="201">
        <f t="shared" ref="BC65:BC74" si="174">((AM65*12)+(AS65*4)+(AW65*2)+(BA65*2))/20</f>
        <v>9.3666666666666654</v>
      </c>
      <c r="BD65" s="196">
        <f t="shared" ref="BD65:BD74" si="175">IF(BC65&gt;=9.995,30,AN65+AT65+AX65+BB65)</f>
        <v>12</v>
      </c>
      <c r="BE65" s="178">
        <f t="shared" ref="BE65:BE74" si="176">(AD65+BC65)/2</f>
        <v>9.841666666666665</v>
      </c>
      <c r="BF65" s="198" t="str">
        <f t="shared" ref="BF65:BF74" si="177">IF(BC65&gt;=9.995,"Admis(e)","Rattrapage")</f>
        <v>Rattrapage</v>
      </c>
      <c r="BG65" s="192">
        <f t="shared" ref="BG65:BG74" si="178">AE65+BD65</f>
        <v>42</v>
      </c>
      <c r="BH65" s="198" t="str">
        <f t="shared" ref="BH65:BH74" si="179">IF(AND(AD65&gt;=9.995,BC65&gt;=9.995),"Admis(e)","Rattrapage")</f>
        <v>Rattrapage</v>
      </c>
      <c r="BK65" s="31">
        <v>1</v>
      </c>
    </row>
    <row r="66" spans="1:63" ht="15.75" hidden="1">
      <c r="A66" s="174">
        <v>55</v>
      </c>
      <c r="B66" s="174" t="s">
        <v>960</v>
      </c>
      <c r="C66" s="323" t="s">
        <v>577</v>
      </c>
      <c r="D66" s="234" t="s">
        <v>578</v>
      </c>
      <c r="E66" s="234" t="s">
        <v>20</v>
      </c>
      <c r="F66" s="234" t="s">
        <v>852</v>
      </c>
      <c r="G66" s="234" t="s">
        <v>120</v>
      </c>
      <c r="H66" s="200">
        <f>'Saisie '!H70</f>
        <v>15</v>
      </c>
      <c r="I66" s="169"/>
      <c r="J66" s="200">
        <f>'Saisie '!K70</f>
        <v>4.833333333333333</v>
      </c>
      <c r="K66" s="169"/>
      <c r="L66" s="200">
        <f>'Saisie '!N70</f>
        <v>15.333333333333334</v>
      </c>
      <c r="M66" s="169">
        <f t="shared" si="144"/>
        <v>6</v>
      </c>
      <c r="N66" s="201">
        <f t="shared" si="145"/>
        <v>11.722222222222221</v>
      </c>
      <c r="O66" s="170">
        <f t="shared" si="146"/>
        <v>18</v>
      </c>
      <c r="P66" s="24">
        <f>'Saisie '!P70</f>
        <v>7</v>
      </c>
      <c r="Q66" s="171"/>
      <c r="R66" s="24">
        <f>'Saisie '!R70</f>
        <v>10</v>
      </c>
      <c r="S66" s="169">
        <f t="shared" si="147"/>
        <v>3</v>
      </c>
      <c r="T66" s="201">
        <f t="shared" si="148"/>
        <v>8.5</v>
      </c>
      <c r="U66" s="170">
        <f t="shared" si="149"/>
        <v>3</v>
      </c>
      <c r="V66" s="200">
        <f>'Saisie '!T70</f>
        <v>11</v>
      </c>
      <c r="W66" s="169">
        <f t="shared" si="150"/>
        <v>3</v>
      </c>
      <c r="X66" s="201">
        <f t="shared" si="151"/>
        <v>11</v>
      </c>
      <c r="Y66" s="169">
        <f t="shared" si="152"/>
        <v>3</v>
      </c>
      <c r="Z66" s="200">
        <f>'Saisie '!V70</f>
        <v>12.5</v>
      </c>
      <c r="AA66" s="169">
        <f t="shared" si="153"/>
        <v>3</v>
      </c>
      <c r="AB66" s="207">
        <f t="shared" si="154"/>
        <v>12.5</v>
      </c>
      <c r="AC66" s="169">
        <f t="shared" si="155"/>
        <v>3</v>
      </c>
      <c r="AD66" s="207">
        <f t="shared" si="156"/>
        <v>11.083333333333332</v>
      </c>
      <c r="AE66" s="196">
        <f t="shared" si="157"/>
        <v>30</v>
      </c>
      <c r="AF66" s="198" t="str">
        <f t="shared" si="158"/>
        <v>Admis(e)</v>
      </c>
      <c r="AG66" s="24">
        <f>'Saisie '!Z70</f>
        <v>8</v>
      </c>
      <c r="AH66" s="175">
        <f t="shared" si="159"/>
        <v>0</v>
      </c>
      <c r="AI66" s="24">
        <f>'Saisie '!AC70</f>
        <v>13.166666666666666</v>
      </c>
      <c r="AJ66" s="175">
        <f t="shared" si="160"/>
        <v>6</v>
      </c>
      <c r="AK66" s="24">
        <f>'Saisie '!AF70</f>
        <v>13.666666666666666</v>
      </c>
      <c r="AL66" s="175">
        <f t="shared" si="161"/>
        <v>6</v>
      </c>
      <c r="AM66" s="201">
        <f t="shared" si="162"/>
        <v>11.611111111111109</v>
      </c>
      <c r="AN66" s="177">
        <f t="shared" si="163"/>
        <v>18</v>
      </c>
      <c r="AO66" s="24">
        <f>'Saisie '!AH70</f>
        <v>10</v>
      </c>
      <c r="AP66" s="191">
        <f t="shared" si="164"/>
        <v>3</v>
      </c>
      <c r="AQ66" s="24">
        <f>'Saisie '!AJ70</f>
        <v>11</v>
      </c>
      <c r="AR66" s="191">
        <f t="shared" si="165"/>
        <v>3</v>
      </c>
      <c r="AS66" s="201">
        <f t="shared" si="166"/>
        <v>10.5</v>
      </c>
      <c r="AT66" s="177">
        <f t="shared" si="167"/>
        <v>6</v>
      </c>
      <c r="AU66" s="200">
        <f>'Saisie '!AL70</f>
        <v>10</v>
      </c>
      <c r="AV66" s="176">
        <f t="shared" si="168"/>
        <v>3</v>
      </c>
      <c r="AW66" s="201">
        <f t="shared" si="169"/>
        <v>10</v>
      </c>
      <c r="AX66" s="176">
        <f t="shared" si="170"/>
        <v>3</v>
      </c>
      <c r="AY66" s="24">
        <f>'Saisie '!AN70</f>
        <v>14</v>
      </c>
      <c r="AZ66" s="176">
        <f t="shared" si="171"/>
        <v>3</v>
      </c>
      <c r="BA66" s="201">
        <f t="shared" si="172"/>
        <v>14</v>
      </c>
      <c r="BB66" s="254">
        <f t="shared" si="173"/>
        <v>3</v>
      </c>
      <c r="BC66" s="201">
        <f t="shared" si="174"/>
        <v>11.466666666666665</v>
      </c>
      <c r="BD66" s="196">
        <f t="shared" si="175"/>
        <v>30</v>
      </c>
      <c r="BE66" s="178">
        <f t="shared" si="176"/>
        <v>11.274999999999999</v>
      </c>
      <c r="BF66" s="198" t="str">
        <f t="shared" si="177"/>
        <v>Admis(e)</v>
      </c>
      <c r="BG66" s="192">
        <f t="shared" si="178"/>
        <v>60</v>
      </c>
      <c r="BH66" s="198" t="str">
        <f t="shared" si="179"/>
        <v>Admis(e)</v>
      </c>
      <c r="BJ66" s="23" t="s">
        <v>975</v>
      </c>
      <c r="BK66" s="31">
        <v>1</v>
      </c>
    </row>
    <row r="67" spans="1:63" ht="15.75">
      <c r="A67" s="174">
        <v>56</v>
      </c>
      <c r="B67" s="174" t="s">
        <v>960</v>
      </c>
      <c r="C67" s="323" t="s">
        <v>581</v>
      </c>
      <c r="D67" s="234" t="s">
        <v>582</v>
      </c>
      <c r="E67" s="234" t="s">
        <v>48</v>
      </c>
      <c r="F67" s="234" t="s">
        <v>854</v>
      </c>
      <c r="G67" s="234" t="s">
        <v>134</v>
      </c>
      <c r="H67" s="200">
        <f>'Saisie '!H71</f>
        <v>12.166666666666666</v>
      </c>
      <c r="I67" s="169"/>
      <c r="J67" s="200">
        <f>'Saisie '!K71</f>
        <v>11.833333333333334</v>
      </c>
      <c r="K67" s="169"/>
      <c r="L67" s="200">
        <f>'Saisie '!N71</f>
        <v>14.833333333333334</v>
      </c>
      <c r="M67" s="169">
        <f t="shared" si="144"/>
        <v>6</v>
      </c>
      <c r="N67" s="201">
        <f t="shared" si="145"/>
        <v>12.944444444444445</v>
      </c>
      <c r="O67" s="170">
        <f t="shared" si="146"/>
        <v>18</v>
      </c>
      <c r="P67" s="24">
        <f>'Saisie '!P71</f>
        <v>11.5</v>
      </c>
      <c r="Q67" s="171"/>
      <c r="R67" s="24">
        <f>'Saisie '!R71</f>
        <v>11</v>
      </c>
      <c r="S67" s="169">
        <f t="shared" si="147"/>
        <v>3</v>
      </c>
      <c r="T67" s="201">
        <f t="shared" si="148"/>
        <v>11.25</v>
      </c>
      <c r="U67" s="170">
        <f t="shared" si="149"/>
        <v>6</v>
      </c>
      <c r="V67" s="200">
        <f>'Saisie '!T71</f>
        <v>11</v>
      </c>
      <c r="W67" s="169">
        <f t="shared" si="150"/>
        <v>3</v>
      </c>
      <c r="X67" s="201">
        <f t="shared" si="151"/>
        <v>11</v>
      </c>
      <c r="Y67" s="169">
        <f t="shared" si="152"/>
        <v>3</v>
      </c>
      <c r="Z67" s="200">
        <f>'Saisie '!V71</f>
        <v>12.5</v>
      </c>
      <c r="AA67" s="169">
        <f t="shared" si="153"/>
        <v>3</v>
      </c>
      <c r="AB67" s="207">
        <f t="shared" si="154"/>
        <v>12.5</v>
      </c>
      <c r="AC67" s="169">
        <f t="shared" si="155"/>
        <v>3</v>
      </c>
      <c r="AD67" s="207">
        <f t="shared" si="156"/>
        <v>12.366666666666667</v>
      </c>
      <c r="AE67" s="196">
        <f t="shared" si="157"/>
        <v>30</v>
      </c>
      <c r="AF67" s="198" t="str">
        <f t="shared" si="158"/>
        <v>Admis(e)</v>
      </c>
      <c r="AG67" s="24">
        <f>'Saisie '!Z71</f>
        <v>7.666666666666667</v>
      </c>
      <c r="AH67" s="175">
        <f t="shared" si="159"/>
        <v>0</v>
      </c>
      <c r="AI67" s="24">
        <f>'Saisie '!AC71</f>
        <v>11.5</v>
      </c>
      <c r="AJ67" s="175">
        <f t="shared" si="160"/>
        <v>6</v>
      </c>
      <c r="AK67" s="24">
        <f>'Saisie '!AF71</f>
        <v>9.1666666666666661</v>
      </c>
      <c r="AL67" s="175">
        <f t="shared" si="161"/>
        <v>0</v>
      </c>
      <c r="AM67" s="201">
        <f t="shared" si="162"/>
        <v>9.4444444444444446</v>
      </c>
      <c r="AN67" s="177">
        <f t="shared" si="163"/>
        <v>6</v>
      </c>
      <c r="AO67" s="24">
        <f>'Saisie '!AH71</f>
        <v>11</v>
      </c>
      <c r="AP67" s="191">
        <f t="shared" si="164"/>
        <v>3</v>
      </c>
      <c r="AQ67" s="24">
        <f>'Saisie '!AJ71</f>
        <v>7</v>
      </c>
      <c r="AR67" s="191">
        <f t="shared" si="165"/>
        <v>0</v>
      </c>
      <c r="AS67" s="201">
        <f t="shared" si="166"/>
        <v>9</v>
      </c>
      <c r="AT67" s="177">
        <f t="shared" si="167"/>
        <v>3</v>
      </c>
      <c r="AU67" s="200">
        <f>'Saisie '!AL71</f>
        <v>11.5</v>
      </c>
      <c r="AV67" s="176">
        <f t="shared" si="168"/>
        <v>3</v>
      </c>
      <c r="AW67" s="201">
        <f t="shared" si="169"/>
        <v>11.5</v>
      </c>
      <c r="AX67" s="176">
        <f t="shared" si="170"/>
        <v>3</v>
      </c>
      <c r="AY67" s="24">
        <f>'Saisie '!AN71</f>
        <v>15</v>
      </c>
      <c r="AZ67" s="176">
        <f t="shared" si="171"/>
        <v>3</v>
      </c>
      <c r="BA67" s="201">
        <f t="shared" si="172"/>
        <v>15</v>
      </c>
      <c r="BB67" s="254">
        <f t="shared" si="173"/>
        <v>3</v>
      </c>
      <c r="BC67" s="201">
        <f t="shared" si="174"/>
        <v>10.116666666666667</v>
      </c>
      <c r="BD67" s="196">
        <f t="shared" si="175"/>
        <v>30</v>
      </c>
      <c r="BE67" s="178">
        <f t="shared" si="176"/>
        <v>11.241666666666667</v>
      </c>
      <c r="BF67" s="198" t="str">
        <f t="shared" si="177"/>
        <v>Admis(e)</v>
      </c>
      <c r="BG67" s="192">
        <f t="shared" si="178"/>
        <v>60</v>
      </c>
      <c r="BH67" s="198" t="str">
        <f t="shared" si="179"/>
        <v>Admis(e)</v>
      </c>
      <c r="BJ67" s="23" t="s">
        <v>975</v>
      </c>
      <c r="BK67" s="31">
        <v>1</v>
      </c>
    </row>
    <row r="68" spans="1:63" s="23" customFormat="1" ht="15.75" hidden="1">
      <c r="A68" s="174">
        <v>57</v>
      </c>
      <c r="B68" s="174" t="s">
        <v>960</v>
      </c>
      <c r="C68" s="323" t="s">
        <v>60</v>
      </c>
      <c r="D68" s="234" t="s">
        <v>61</v>
      </c>
      <c r="E68" s="234" t="s">
        <v>62</v>
      </c>
      <c r="F68" s="234" t="s">
        <v>855</v>
      </c>
      <c r="G68" s="234" t="s">
        <v>140</v>
      </c>
      <c r="H68" s="200">
        <f>'Saisie '!H72</f>
        <v>10.333333333333334</v>
      </c>
      <c r="I68" s="169"/>
      <c r="J68" s="200">
        <f>'Saisie '!K72</f>
        <v>8.3333333333333339</v>
      </c>
      <c r="K68" s="169"/>
      <c r="L68" s="200">
        <f>'Saisie '!N72</f>
        <v>11</v>
      </c>
      <c r="M68" s="169">
        <f t="shared" si="144"/>
        <v>6</v>
      </c>
      <c r="N68" s="201">
        <f t="shared" si="145"/>
        <v>9.8888888888888893</v>
      </c>
      <c r="O68" s="170">
        <f t="shared" si="146"/>
        <v>6</v>
      </c>
      <c r="P68" s="24">
        <f>'Saisie '!P72</f>
        <v>10</v>
      </c>
      <c r="Q68" s="171"/>
      <c r="R68" s="24">
        <f>'Saisie '!R72</f>
        <v>10</v>
      </c>
      <c r="S68" s="169">
        <f t="shared" si="147"/>
        <v>3</v>
      </c>
      <c r="T68" s="201">
        <f t="shared" si="148"/>
        <v>10</v>
      </c>
      <c r="U68" s="170">
        <f t="shared" si="149"/>
        <v>6</v>
      </c>
      <c r="V68" s="200">
        <f>'Saisie '!T72</f>
        <v>12.5</v>
      </c>
      <c r="W68" s="169">
        <f t="shared" si="150"/>
        <v>3</v>
      </c>
      <c r="X68" s="201">
        <f t="shared" si="151"/>
        <v>12.5</v>
      </c>
      <c r="Y68" s="169">
        <f t="shared" si="152"/>
        <v>3</v>
      </c>
      <c r="Z68" s="200">
        <f>'Saisie '!V72</f>
        <v>10.5</v>
      </c>
      <c r="AA68" s="169">
        <f t="shared" si="153"/>
        <v>3</v>
      </c>
      <c r="AB68" s="207">
        <f t="shared" si="154"/>
        <v>10.5</v>
      </c>
      <c r="AC68" s="169">
        <f t="shared" si="155"/>
        <v>3</v>
      </c>
      <c r="AD68" s="207">
        <f t="shared" si="156"/>
        <v>10.233333333333334</v>
      </c>
      <c r="AE68" s="196">
        <f t="shared" si="157"/>
        <v>30</v>
      </c>
      <c r="AF68" s="198" t="str">
        <f t="shared" si="158"/>
        <v>Admis(e)</v>
      </c>
      <c r="AG68" s="24">
        <f>'Saisie '!Z72</f>
        <v>12</v>
      </c>
      <c r="AH68" s="175">
        <f t="shared" si="159"/>
        <v>6</v>
      </c>
      <c r="AI68" s="24">
        <f>'Saisie '!AC72</f>
        <v>8.8333333333333339</v>
      </c>
      <c r="AJ68" s="175">
        <f t="shared" si="160"/>
        <v>0</v>
      </c>
      <c r="AK68" s="24">
        <f>'Saisie '!AF72</f>
        <v>9.5</v>
      </c>
      <c r="AL68" s="175">
        <f t="shared" si="161"/>
        <v>0</v>
      </c>
      <c r="AM68" s="201">
        <f t="shared" si="162"/>
        <v>10.111111111111112</v>
      </c>
      <c r="AN68" s="177">
        <f t="shared" si="163"/>
        <v>18</v>
      </c>
      <c r="AO68" s="24">
        <f>'Saisie '!AH72</f>
        <v>10</v>
      </c>
      <c r="AP68" s="191">
        <f t="shared" si="164"/>
        <v>3</v>
      </c>
      <c r="AQ68" s="24">
        <f>'Saisie '!AJ72</f>
        <v>11</v>
      </c>
      <c r="AR68" s="191">
        <f t="shared" si="165"/>
        <v>3</v>
      </c>
      <c r="AS68" s="201">
        <f t="shared" si="166"/>
        <v>10.5</v>
      </c>
      <c r="AT68" s="177">
        <f t="shared" si="167"/>
        <v>6</v>
      </c>
      <c r="AU68" s="200">
        <f>'Saisie '!AL72</f>
        <v>10</v>
      </c>
      <c r="AV68" s="176">
        <f t="shared" si="168"/>
        <v>3</v>
      </c>
      <c r="AW68" s="201">
        <f t="shared" si="169"/>
        <v>10</v>
      </c>
      <c r="AX68" s="176">
        <f t="shared" si="170"/>
        <v>3</v>
      </c>
      <c r="AY68" s="24">
        <f>'Saisie '!AN72</f>
        <v>10</v>
      </c>
      <c r="AZ68" s="176">
        <f t="shared" si="171"/>
        <v>3</v>
      </c>
      <c r="BA68" s="201">
        <f t="shared" si="172"/>
        <v>10</v>
      </c>
      <c r="BB68" s="254">
        <f t="shared" si="173"/>
        <v>3</v>
      </c>
      <c r="BC68" s="201">
        <f t="shared" si="174"/>
        <v>10.166666666666668</v>
      </c>
      <c r="BD68" s="196">
        <f t="shared" si="175"/>
        <v>30</v>
      </c>
      <c r="BE68" s="178">
        <f t="shared" si="176"/>
        <v>10.200000000000001</v>
      </c>
      <c r="BF68" s="198" t="str">
        <f t="shared" si="177"/>
        <v>Admis(e)</v>
      </c>
      <c r="BG68" s="192">
        <f t="shared" si="178"/>
        <v>60</v>
      </c>
      <c r="BH68" s="198" t="str">
        <f t="shared" si="179"/>
        <v>Admis(e)</v>
      </c>
      <c r="BK68" s="31">
        <v>1</v>
      </c>
    </row>
    <row r="69" spans="1:63" s="23" customFormat="1" ht="15.75">
      <c r="A69" s="174">
        <v>58</v>
      </c>
      <c r="B69" s="174" t="s">
        <v>960</v>
      </c>
      <c r="C69" s="323" t="s">
        <v>583</v>
      </c>
      <c r="D69" s="234" t="s">
        <v>320</v>
      </c>
      <c r="E69" s="234" t="s">
        <v>584</v>
      </c>
      <c r="F69" s="234" t="s">
        <v>856</v>
      </c>
      <c r="G69" s="234" t="s">
        <v>857</v>
      </c>
      <c r="H69" s="200">
        <f>'Saisie '!H73</f>
        <v>12.666666666666666</v>
      </c>
      <c r="I69" s="169"/>
      <c r="J69" s="200">
        <f>'Saisie '!K73</f>
        <v>10.5</v>
      </c>
      <c r="K69" s="169"/>
      <c r="L69" s="200">
        <f>'Saisie '!N73</f>
        <v>10.666666666666666</v>
      </c>
      <c r="M69" s="169">
        <f t="shared" si="144"/>
        <v>6</v>
      </c>
      <c r="N69" s="201">
        <f t="shared" si="145"/>
        <v>11.277777777777777</v>
      </c>
      <c r="O69" s="170">
        <f t="shared" si="146"/>
        <v>18</v>
      </c>
      <c r="P69" s="24">
        <f>'Saisie '!P73</f>
        <v>10</v>
      </c>
      <c r="Q69" s="171"/>
      <c r="R69" s="24">
        <f>'Saisie '!R73</f>
        <v>10</v>
      </c>
      <c r="S69" s="169">
        <f t="shared" si="147"/>
        <v>3</v>
      </c>
      <c r="T69" s="201">
        <f t="shared" si="148"/>
        <v>10</v>
      </c>
      <c r="U69" s="170">
        <f t="shared" si="149"/>
        <v>6</v>
      </c>
      <c r="V69" s="200">
        <f>'Saisie '!T73</f>
        <v>11.5</v>
      </c>
      <c r="W69" s="169">
        <f t="shared" si="150"/>
        <v>3</v>
      </c>
      <c r="X69" s="201">
        <f t="shared" si="151"/>
        <v>11.5</v>
      </c>
      <c r="Y69" s="169">
        <f t="shared" si="152"/>
        <v>3</v>
      </c>
      <c r="Z69" s="200">
        <f>'Saisie '!V73</f>
        <v>12</v>
      </c>
      <c r="AA69" s="169">
        <f t="shared" si="153"/>
        <v>3</v>
      </c>
      <c r="AB69" s="207">
        <f t="shared" si="154"/>
        <v>12</v>
      </c>
      <c r="AC69" s="169">
        <f t="shared" si="155"/>
        <v>3</v>
      </c>
      <c r="AD69" s="207">
        <f t="shared" si="156"/>
        <v>11.116666666666665</v>
      </c>
      <c r="AE69" s="196">
        <f t="shared" si="157"/>
        <v>30</v>
      </c>
      <c r="AF69" s="198" t="str">
        <f t="shared" si="158"/>
        <v>Admis(e)</v>
      </c>
      <c r="AG69" s="24">
        <f>'Saisie '!Z73</f>
        <v>8.5</v>
      </c>
      <c r="AH69" s="175">
        <f t="shared" si="159"/>
        <v>0</v>
      </c>
      <c r="AI69" s="24">
        <f>'Saisie '!AC73</f>
        <v>10.666666666666666</v>
      </c>
      <c r="AJ69" s="175">
        <f t="shared" si="160"/>
        <v>6</v>
      </c>
      <c r="AK69" s="24">
        <f>'Saisie '!AF73</f>
        <v>13.666666666666666</v>
      </c>
      <c r="AL69" s="175">
        <f t="shared" si="161"/>
        <v>6</v>
      </c>
      <c r="AM69" s="201">
        <f t="shared" si="162"/>
        <v>10.944444444444443</v>
      </c>
      <c r="AN69" s="177">
        <f t="shared" si="163"/>
        <v>18</v>
      </c>
      <c r="AO69" s="24">
        <f>'Saisie '!AH73</f>
        <v>11.5</v>
      </c>
      <c r="AP69" s="191">
        <f t="shared" si="164"/>
        <v>3</v>
      </c>
      <c r="AQ69" s="24">
        <f>'Saisie '!AJ73</f>
        <v>12</v>
      </c>
      <c r="AR69" s="191">
        <f t="shared" si="165"/>
        <v>3</v>
      </c>
      <c r="AS69" s="201">
        <f t="shared" si="166"/>
        <v>11.75</v>
      </c>
      <c r="AT69" s="177">
        <f t="shared" si="167"/>
        <v>6</v>
      </c>
      <c r="AU69" s="200">
        <f>'Saisie '!AL73</f>
        <v>12</v>
      </c>
      <c r="AV69" s="176">
        <f t="shared" si="168"/>
        <v>3</v>
      </c>
      <c r="AW69" s="201">
        <f t="shared" si="169"/>
        <v>12</v>
      </c>
      <c r="AX69" s="176">
        <f t="shared" si="170"/>
        <v>3</v>
      </c>
      <c r="AY69" s="24">
        <f>'Saisie '!AN73</f>
        <v>6.5</v>
      </c>
      <c r="AZ69" s="176">
        <f t="shared" si="171"/>
        <v>0</v>
      </c>
      <c r="BA69" s="201">
        <f t="shared" si="172"/>
        <v>6.5</v>
      </c>
      <c r="BB69" s="254">
        <f t="shared" si="173"/>
        <v>0</v>
      </c>
      <c r="BC69" s="201">
        <f t="shared" si="174"/>
        <v>10.766666666666666</v>
      </c>
      <c r="BD69" s="196">
        <f t="shared" si="175"/>
        <v>30</v>
      </c>
      <c r="BE69" s="178">
        <f t="shared" si="176"/>
        <v>10.941666666666666</v>
      </c>
      <c r="BF69" s="198" t="str">
        <f t="shared" si="177"/>
        <v>Admis(e)</v>
      </c>
      <c r="BG69" s="192">
        <f t="shared" si="178"/>
        <v>60</v>
      </c>
      <c r="BH69" s="198" t="str">
        <f t="shared" si="179"/>
        <v>Admis(e)</v>
      </c>
      <c r="BJ69" s="23" t="s">
        <v>975</v>
      </c>
      <c r="BK69" s="31">
        <v>1</v>
      </c>
    </row>
    <row r="70" spans="1:63" s="23" customFormat="1" ht="15.75">
      <c r="A70" s="174">
        <v>59</v>
      </c>
      <c r="B70" s="174" t="s">
        <v>960</v>
      </c>
      <c r="C70" s="323" t="s">
        <v>585</v>
      </c>
      <c r="D70" s="234" t="s">
        <v>586</v>
      </c>
      <c r="E70" s="234" t="s">
        <v>276</v>
      </c>
      <c r="F70" s="234" t="s">
        <v>858</v>
      </c>
      <c r="G70" s="234" t="s">
        <v>119</v>
      </c>
      <c r="H70" s="200">
        <f>'Saisie '!H74</f>
        <v>11.666666666666666</v>
      </c>
      <c r="I70" s="169"/>
      <c r="J70" s="200">
        <f>'Saisie '!K74</f>
        <v>10.166666666666666</v>
      </c>
      <c r="K70" s="169"/>
      <c r="L70" s="200">
        <f>'Saisie '!N74</f>
        <v>9.8333333333333339</v>
      </c>
      <c r="M70" s="169">
        <f t="shared" si="144"/>
        <v>0</v>
      </c>
      <c r="N70" s="201">
        <f t="shared" si="145"/>
        <v>10.555555555555555</v>
      </c>
      <c r="O70" s="170">
        <f t="shared" si="146"/>
        <v>18</v>
      </c>
      <c r="P70" s="24">
        <f>'Saisie '!P74</f>
        <v>12</v>
      </c>
      <c r="Q70" s="171"/>
      <c r="R70" s="24">
        <f>'Saisie '!R74</f>
        <v>10</v>
      </c>
      <c r="S70" s="169">
        <f t="shared" si="147"/>
        <v>3</v>
      </c>
      <c r="T70" s="201">
        <f t="shared" si="148"/>
        <v>11</v>
      </c>
      <c r="U70" s="170">
        <f t="shared" si="149"/>
        <v>6</v>
      </c>
      <c r="V70" s="200">
        <f>'Saisie '!T74</f>
        <v>15.5</v>
      </c>
      <c r="W70" s="169">
        <f t="shared" si="150"/>
        <v>3</v>
      </c>
      <c r="X70" s="201">
        <f t="shared" si="151"/>
        <v>15.5</v>
      </c>
      <c r="Y70" s="169">
        <f t="shared" si="152"/>
        <v>3</v>
      </c>
      <c r="Z70" s="200">
        <f>'Saisie '!V74</f>
        <v>12</v>
      </c>
      <c r="AA70" s="169">
        <f t="shared" si="153"/>
        <v>3</v>
      </c>
      <c r="AB70" s="207">
        <f t="shared" si="154"/>
        <v>12</v>
      </c>
      <c r="AC70" s="169">
        <f t="shared" si="155"/>
        <v>3</v>
      </c>
      <c r="AD70" s="207">
        <f t="shared" si="156"/>
        <v>11.283333333333333</v>
      </c>
      <c r="AE70" s="196">
        <f t="shared" si="157"/>
        <v>30</v>
      </c>
      <c r="AF70" s="198" t="str">
        <f t="shared" si="158"/>
        <v>Admis(e)</v>
      </c>
      <c r="AG70" s="24">
        <f>'Saisie '!Z74</f>
        <v>11.333333333333334</v>
      </c>
      <c r="AH70" s="175">
        <f t="shared" si="159"/>
        <v>6</v>
      </c>
      <c r="AI70" s="24">
        <f>'Saisie '!AC74</f>
        <v>12.5</v>
      </c>
      <c r="AJ70" s="175">
        <f t="shared" si="160"/>
        <v>6</v>
      </c>
      <c r="AK70" s="24">
        <f>'Saisie '!AF74</f>
        <v>10.166666666666666</v>
      </c>
      <c r="AL70" s="175">
        <f t="shared" si="161"/>
        <v>6</v>
      </c>
      <c r="AM70" s="201">
        <f t="shared" si="162"/>
        <v>11.333333333333334</v>
      </c>
      <c r="AN70" s="177">
        <f t="shared" si="163"/>
        <v>18</v>
      </c>
      <c r="AO70" s="24">
        <f>'Saisie '!AH74</f>
        <v>7</v>
      </c>
      <c r="AP70" s="191">
        <f t="shared" si="164"/>
        <v>0</v>
      </c>
      <c r="AQ70" s="24">
        <f>'Saisie '!AJ74</f>
        <v>5</v>
      </c>
      <c r="AR70" s="191">
        <f t="shared" si="165"/>
        <v>0</v>
      </c>
      <c r="AS70" s="201">
        <f t="shared" si="166"/>
        <v>6</v>
      </c>
      <c r="AT70" s="177">
        <f t="shared" si="167"/>
        <v>0</v>
      </c>
      <c r="AU70" s="200">
        <f>'Saisie '!AL74</f>
        <v>10</v>
      </c>
      <c r="AV70" s="176">
        <f t="shared" si="168"/>
        <v>3</v>
      </c>
      <c r="AW70" s="201">
        <f t="shared" si="169"/>
        <v>10</v>
      </c>
      <c r="AX70" s="176">
        <f t="shared" si="170"/>
        <v>3</v>
      </c>
      <c r="AY70" s="24">
        <f>'Saisie '!AN74</f>
        <v>12.5</v>
      </c>
      <c r="AZ70" s="176">
        <f t="shared" si="171"/>
        <v>3</v>
      </c>
      <c r="BA70" s="201">
        <f t="shared" si="172"/>
        <v>12.5</v>
      </c>
      <c r="BB70" s="254">
        <f t="shared" si="173"/>
        <v>3</v>
      </c>
      <c r="BC70" s="201">
        <f t="shared" si="174"/>
        <v>10.25</v>
      </c>
      <c r="BD70" s="196">
        <f t="shared" si="175"/>
        <v>30</v>
      </c>
      <c r="BE70" s="178">
        <f t="shared" si="176"/>
        <v>10.766666666666666</v>
      </c>
      <c r="BF70" s="198" t="str">
        <f t="shared" si="177"/>
        <v>Admis(e)</v>
      </c>
      <c r="BG70" s="192">
        <f t="shared" si="178"/>
        <v>60</v>
      </c>
      <c r="BH70" s="198" t="str">
        <f t="shared" si="179"/>
        <v>Admis(e)</v>
      </c>
      <c r="BJ70" s="23" t="s">
        <v>975</v>
      </c>
      <c r="BK70" s="31">
        <v>1</v>
      </c>
    </row>
    <row r="71" spans="1:63" s="23" customFormat="1" ht="21.75" customHeight="1">
      <c r="A71" s="174">
        <v>60</v>
      </c>
      <c r="B71" s="174" t="s">
        <v>960</v>
      </c>
      <c r="C71" s="323" t="s">
        <v>328</v>
      </c>
      <c r="D71" s="234" t="s">
        <v>67</v>
      </c>
      <c r="E71" s="234" t="s">
        <v>329</v>
      </c>
      <c r="F71" s="234" t="s">
        <v>869</v>
      </c>
      <c r="G71" s="234" t="s">
        <v>120</v>
      </c>
      <c r="H71" s="200">
        <f>'Saisie '!H75</f>
        <v>11.5</v>
      </c>
      <c r="I71" s="169"/>
      <c r="J71" s="200">
        <f>'Saisie '!K75</f>
        <v>9</v>
      </c>
      <c r="K71" s="169"/>
      <c r="L71" s="200">
        <f>'Saisie '!N75</f>
        <v>10.5</v>
      </c>
      <c r="M71" s="169">
        <f t="shared" si="144"/>
        <v>6</v>
      </c>
      <c r="N71" s="201">
        <f t="shared" si="145"/>
        <v>10.333333333333334</v>
      </c>
      <c r="O71" s="170">
        <f t="shared" si="146"/>
        <v>18</v>
      </c>
      <c r="P71" s="24">
        <f>'Saisie '!P75</f>
        <v>8.5</v>
      </c>
      <c r="Q71" s="171"/>
      <c r="R71" s="24">
        <f>'Saisie '!R75</f>
        <v>12.5</v>
      </c>
      <c r="S71" s="169">
        <f t="shared" si="147"/>
        <v>3</v>
      </c>
      <c r="T71" s="201">
        <f t="shared" si="148"/>
        <v>10.5</v>
      </c>
      <c r="U71" s="170">
        <f t="shared" si="149"/>
        <v>6</v>
      </c>
      <c r="V71" s="200">
        <f>'Saisie '!T75</f>
        <v>10.5</v>
      </c>
      <c r="W71" s="169">
        <f t="shared" si="150"/>
        <v>3</v>
      </c>
      <c r="X71" s="201">
        <f t="shared" si="151"/>
        <v>10.5</v>
      </c>
      <c r="Y71" s="169">
        <f t="shared" si="152"/>
        <v>3</v>
      </c>
      <c r="Z71" s="200">
        <f>'Saisie '!V75</f>
        <v>10</v>
      </c>
      <c r="AA71" s="169">
        <f t="shared" si="153"/>
        <v>3</v>
      </c>
      <c r="AB71" s="207">
        <f t="shared" si="154"/>
        <v>10</v>
      </c>
      <c r="AC71" s="169">
        <f t="shared" si="155"/>
        <v>3</v>
      </c>
      <c r="AD71" s="207">
        <f t="shared" si="156"/>
        <v>10.35</v>
      </c>
      <c r="AE71" s="196">
        <f t="shared" si="157"/>
        <v>30</v>
      </c>
      <c r="AF71" s="198" t="str">
        <f t="shared" si="158"/>
        <v>Admis(e)</v>
      </c>
      <c r="AG71" s="24">
        <f>'Saisie '!Z75</f>
        <v>7.666666666666667</v>
      </c>
      <c r="AH71" s="175">
        <f t="shared" si="159"/>
        <v>0</v>
      </c>
      <c r="AI71" s="24">
        <f>'Saisie '!AC75</f>
        <v>10.67</v>
      </c>
      <c r="AJ71" s="175">
        <f t="shared" si="160"/>
        <v>6</v>
      </c>
      <c r="AK71" s="24">
        <f>'Saisie '!AF75</f>
        <v>10.33</v>
      </c>
      <c r="AL71" s="175">
        <f t="shared" si="161"/>
        <v>6</v>
      </c>
      <c r="AM71" s="201">
        <f t="shared" si="162"/>
        <v>9.5555555555555554</v>
      </c>
      <c r="AN71" s="177">
        <f t="shared" si="163"/>
        <v>12</v>
      </c>
      <c r="AO71" s="24">
        <f>'Saisie '!AH75</f>
        <v>10</v>
      </c>
      <c r="AP71" s="191">
        <f t="shared" si="164"/>
        <v>3</v>
      </c>
      <c r="AQ71" s="24">
        <f>'Saisie '!AJ75</f>
        <v>10.5</v>
      </c>
      <c r="AR71" s="191">
        <f t="shared" si="165"/>
        <v>3</v>
      </c>
      <c r="AS71" s="201">
        <f t="shared" si="166"/>
        <v>10.25</v>
      </c>
      <c r="AT71" s="177">
        <f t="shared" si="167"/>
        <v>6</v>
      </c>
      <c r="AU71" s="200">
        <f>'Saisie '!AL75</f>
        <v>14</v>
      </c>
      <c r="AV71" s="176">
        <f t="shared" si="168"/>
        <v>3</v>
      </c>
      <c r="AW71" s="201">
        <f t="shared" si="169"/>
        <v>14</v>
      </c>
      <c r="AX71" s="176">
        <f t="shared" si="170"/>
        <v>3</v>
      </c>
      <c r="AY71" s="24">
        <f>'Saisie '!AN75</f>
        <v>12.5</v>
      </c>
      <c r="AZ71" s="176">
        <f t="shared" si="171"/>
        <v>3</v>
      </c>
      <c r="BA71" s="201">
        <f t="shared" si="172"/>
        <v>12.5</v>
      </c>
      <c r="BB71" s="254">
        <f t="shared" si="173"/>
        <v>3</v>
      </c>
      <c r="BC71" s="201">
        <f t="shared" si="174"/>
        <v>10.433333333333334</v>
      </c>
      <c r="BD71" s="196">
        <f t="shared" si="175"/>
        <v>30</v>
      </c>
      <c r="BE71" s="178">
        <f t="shared" si="176"/>
        <v>10.391666666666666</v>
      </c>
      <c r="BF71" s="198" t="str">
        <f t="shared" si="177"/>
        <v>Admis(e)</v>
      </c>
      <c r="BG71" s="192">
        <f t="shared" si="178"/>
        <v>60</v>
      </c>
      <c r="BH71" s="198" t="str">
        <f t="shared" si="179"/>
        <v>Admis(e)</v>
      </c>
      <c r="BJ71" s="23" t="s">
        <v>975</v>
      </c>
      <c r="BK71" s="31">
        <v>1</v>
      </c>
    </row>
    <row r="72" spans="1:63" s="23" customFormat="1" ht="21.75" hidden="1" customHeight="1">
      <c r="A72" s="174">
        <v>61</v>
      </c>
      <c r="B72" s="174" t="s">
        <v>960</v>
      </c>
      <c r="C72" s="323" t="s">
        <v>330</v>
      </c>
      <c r="D72" s="234" t="s">
        <v>331</v>
      </c>
      <c r="E72" s="234" t="s">
        <v>332</v>
      </c>
      <c r="F72" s="234" t="s">
        <v>871</v>
      </c>
      <c r="G72" s="234" t="s">
        <v>119</v>
      </c>
      <c r="H72" s="200">
        <f>'Saisie '!H76</f>
        <v>10.67</v>
      </c>
      <c r="I72" s="169"/>
      <c r="J72" s="200">
        <f>'Saisie '!K76</f>
        <v>4.5</v>
      </c>
      <c r="K72" s="169"/>
      <c r="L72" s="200">
        <f>'Saisie '!N76</f>
        <v>10.33</v>
      </c>
      <c r="M72" s="169">
        <f t="shared" si="144"/>
        <v>6</v>
      </c>
      <c r="N72" s="201">
        <f t="shared" si="145"/>
        <v>8.5</v>
      </c>
      <c r="O72" s="170">
        <f t="shared" si="146"/>
        <v>6</v>
      </c>
      <c r="P72" s="24">
        <f>'Saisie '!P76</f>
        <v>10</v>
      </c>
      <c r="Q72" s="171"/>
      <c r="R72" s="24">
        <f>'Saisie '!R76</f>
        <v>10.5</v>
      </c>
      <c r="S72" s="169">
        <f t="shared" si="147"/>
        <v>3</v>
      </c>
      <c r="T72" s="201">
        <f t="shared" si="148"/>
        <v>10.25</v>
      </c>
      <c r="U72" s="170">
        <f t="shared" si="149"/>
        <v>6</v>
      </c>
      <c r="V72" s="200">
        <f>'Saisie '!T76</f>
        <v>12</v>
      </c>
      <c r="W72" s="169">
        <f t="shared" si="150"/>
        <v>3</v>
      </c>
      <c r="X72" s="201">
        <f t="shared" si="151"/>
        <v>12</v>
      </c>
      <c r="Y72" s="169">
        <f t="shared" si="152"/>
        <v>3</v>
      </c>
      <c r="Z72" s="200">
        <f>'Saisie '!V76</f>
        <v>2.5</v>
      </c>
      <c r="AA72" s="169">
        <f t="shared" si="153"/>
        <v>0</v>
      </c>
      <c r="AB72" s="207">
        <f t="shared" si="154"/>
        <v>2.5</v>
      </c>
      <c r="AC72" s="169">
        <f t="shared" si="155"/>
        <v>0</v>
      </c>
      <c r="AD72" s="207">
        <f t="shared" si="156"/>
        <v>8.6</v>
      </c>
      <c r="AE72" s="196">
        <f t="shared" si="157"/>
        <v>15</v>
      </c>
      <c r="AF72" s="198" t="str">
        <f t="shared" si="158"/>
        <v>Rattrapage</v>
      </c>
      <c r="AG72" s="24">
        <f>'Saisie '!Z76</f>
        <v>10</v>
      </c>
      <c r="AH72" s="175">
        <f t="shared" si="159"/>
        <v>6</v>
      </c>
      <c r="AI72" s="24">
        <f>'Saisie '!AC76</f>
        <v>12.5</v>
      </c>
      <c r="AJ72" s="175">
        <f t="shared" si="160"/>
        <v>6</v>
      </c>
      <c r="AK72" s="24">
        <f>'Saisie '!AF76</f>
        <v>8.17</v>
      </c>
      <c r="AL72" s="175">
        <f t="shared" si="161"/>
        <v>0</v>
      </c>
      <c r="AM72" s="201">
        <f t="shared" si="162"/>
        <v>10.223333333333334</v>
      </c>
      <c r="AN72" s="177">
        <f t="shared" si="163"/>
        <v>18</v>
      </c>
      <c r="AO72" s="24">
        <f>'Saisie '!AH76</f>
        <v>12.5</v>
      </c>
      <c r="AP72" s="191">
        <f t="shared" si="164"/>
        <v>3</v>
      </c>
      <c r="AQ72" s="24">
        <f>'Saisie '!AJ76</f>
        <v>13</v>
      </c>
      <c r="AR72" s="191">
        <f t="shared" si="165"/>
        <v>3</v>
      </c>
      <c r="AS72" s="201">
        <f t="shared" si="166"/>
        <v>12.75</v>
      </c>
      <c r="AT72" s="177">
        <f t="shared" si="167"/>
        <v>6</v>
      </c>
      <c r="AU72" s="200">
        <f>'Saisie '!AL76</f>
        <v>11.5</v>
      </c>
      <c r="AV72" s="176">
        <f t="shared" si="168"/>
        <v>3</v>
      </c>
      <c r="AW72" s="201">
        <f t="shared" si="169"/>
        <v>11.5</v>
      </c>
      <c r="AX72" s="176">
        <f t="shared" si="170"/>
        <v>3</v>
      </c>
      <c r="AY72" s="24">
        <f>'Saisie '!AN76</f>
        <v>9</v>
      </c>
      <c r="AZ72" s="176">
        <f t="shared" si="171"/>
        <v>0</v>
      </c>
      <c r="BA72" s="201">
        <f t="shared" si="172"/>
        <v>9</v>
      </c>
      <c r="BB72" s="254">
        <f t="shared" si="173"/>
        <v>0</v>
      </c>
      <c r="BC72" s="201">
        <f t="shared" si="174"/>
        <v>10.734</v>
      </c>
      <c r="BD72" s="196">
        <f t="shared" si="175"/>
        <v>30</v>
      </c>
      <c r="BE72" s="178">
        <f t="shared" si="176"/>
        <v>9.6669999999999998</v>
      </c>
      <c r="BF72" s="198" t="str">
        <f t="shared" si="177"/>
        <v>Admis(e)</v>
      </c>
      <c r="BG72" s="192">
        <f t="shared" si="178"/>
        <v>45</v>
      </c>
      <c r="BH72" s="198" t="str">
        <f t="shared" si="179"/>
        <v>Rattrapage</v>
      </c>
      <c r="BJ72" s="23" t="s">
        <v>975</v>
      </c>
      <c r="BK72" s="31">
        <v>1</v>
      </c>
    </row>
    <row r="73" spans="1:63" s="23" customFormat="1" ht="21.75" customHeight="1">
      <c r="A73" s="174">
        <v>62</v>
      </c>
      <c r="B73" s="174" t="s">
        <v>960</v>
      </c>
      <c r="C73" s="323" t="s">
        <v>605</v>
      </c>
      <c r="D73" s="234" t="s">
        <v>331</v>
      </c>
      <c r="E73" s="234" t="s">
        <v>606</v>
      </c>
      <c r="F73" s="234" t="s">
        <v>872</v>
      </c>
      <c r="G73" s="234" t="s">
        <v>118</v>
      </c>
      <c r="H73" s="200">
        <f>'Saisie '!H77</f>
        <v>13.5</v>
      </c>
      <c r="I73" s="169"/>
      <c r="J73" s="200">
        <f>'Saisie '!K77</f>
        <v>3</v>
      </c>
      <c r="K73" s="169"/>
      <c r="L73" s="200">
        <f>'Saisie '!N77</f>
        <v>13.333333333333334</v>
      </c>
      <c r="M73" s="169">
        <f t="shared" si="144"/>
        <v>6</v>
      </c>
      <c r="N73" s="201">
        <f t="shared" si="145"/>
        <v>9.9444444444444446</v>
      </c>
      <c r="O73" s="170">
        <f t="shared" si="146"/>
        <v>6</v>
      </c>
      <c r="P73" s="24">
        <f>'Saisie '!P77</f>
        <v>11.5</v>
      </c>
      <c r="Q73" s="171"/>
      <c r="R73" s="24">
        <f>'Saisie '!R77</f>
        <v>10</v>
      </c>
      <c r="S73" s="169">
        <f t="shared" si="147"/>
        <v>3</v>
      </c>
      <c r="T73" s="201">
        <f t="shared" si="148"/>
        <v>10.75</v>
      </c>
      <c r="U73" s="170">
        <f t="shared" si="149"/>
        <v>6</v>
      </c>
      <c r="V73" s="200">
        <f>'Saisie '!T77</f>
        <v>15</v>
      </c>
      <c r="W73" s="169">
        <f t="shared" si="150"/>
        <v>3</v>
      </c>
      <c r="X73" s="201">
        <f t="shared" si="151"/>
        <v>15</v>
      </c>
      <c r="Y73" s="169">
        <f t="shared" si="152"/>
        <v>3</v>
      </c>
      <c r="Z73" s="200">
        <f>'Saisie '!V77</f>
        <v>9</v>
      </c>
      <c r="AA73" s="169">
        <f t="shared" si="153"/>
        <v>0</v>
      </c>
      <c r="AB73" s="207">
        <f t="shared" si="154"/>
        <v>9</v>
      </c>
      <c r="AC73" s="169">
        <f t="shared" si="155"/>
        <v>0</v>
      </c>
      <c r="AD73" s="207">
        <f t="shared" si="156"/>
        <v>10.516666666666667</v>
      </c>
      <c r="AE73" s="196">
        <f t="shared" si="157"/>
        <v>30</v>
      </c>
      <c r="AF73" s="198" t="str">
        <f t="shared" si="158"/>
        <v>Admis(e)</v>
      </c>
      <c r="AG73" s="24">
        <f>'Saisie '!Z77</f>
        <v>7</v>
      </c>
      <c r="AH73" s="175">
        <f t="shared" si="159"/>
        <v>0</v>
      </c>
      <c r="AI73" s="24">
        <f>'Saisie '!AC77</f>
        <v>10.166666666666666</v>
      </c>
      <c r="AJ73" s="175">
        <f t="shared" si="160"/>
        <v>6</v>
      </c>
      <c r="AK73" s="24">
        <f>'Saisie '!AF77</f>
        <v>10.666666666666666</v>
      </c>
      <c r="AL73" s="175">
        <f t="shared" si="161"/>
        <v>6</v>
      </c>
      <c r="AM73" s="201">
        <f t="shared" si="162"/>
        <v>9.2777777777777768</v>
      </c>
      <c r="AN73" s="177">
        <f t="shared" si="163"/>
        <v>12</v>
      </c>
      <c r="AO73" s="24">
        <f>'Saisie '!AH77</f>
        <v>13</v>
      </c>
      <c r="AP73" s="191">
        <f t="shared" si="164"/>
        <v>3</v>
      </c>
      <c r="AQ73" s="24">
        <f>'Saisie '!AJ77</f>
        <v>11</v>
      </c>
      <c r="AR73" s="191">
        <f t="shared" si="165"/>
        <v>3</v>
      </c>
      <c r="AS73" s="201">
        <f t="shared" si="166"/>
        <v>12</v>
      </c>
      <c r="AT73" s="177">
        <f t="shared" si="167"/>
        <v>6</v>
      </c>
      <c r="AU73" s="200">
        <f>'Saisie '!AL77</f>
        <v>11</v>
      </c>
      <c r="AV73" s="176">
        <f t="shared" si="168"/>
        <v>3</v>
      </c>
      <c r="AW73" s="201">
        <f t="shared" si="169"/>
        <v>11</v>
      </c>
      <c r="AX73" s="176">
        <f t="shared" si="170"/>
        <v>3</v>
      </c>
      <c r="AY73" s="24">
        <f>'Saisie '!AN77</f>
        <v>10.5</v>
      </c>
      <c r="AZ73" s="176">
        <f t="shared" si="171"/>
        <v>3</v>
      </c>
      <c r="BA73" s="201">
        <f t="shared" si="172"/>
        <v>10.5</v>
      </c>
      <c r="BB73" s="254">
        <f t="shared" si="173"/>
        <v>3</v>
      </c>
      <c r="BC73" s="201">
        <f t="shared" si="174"/>
        <v>10.116666666666665</v>
      </c>
      <c r="BD73" s="196">
        <f t="shared" si="175"/>
        <v>30</v>
      </c>
      <c r="BE73" s="178">
        <f t="shared" si="176"/>
        <v>10.316666666666666</v>
      </c>
      <c r="BF73" s="198" t="str">
        <f t="shared" si="177"/>
        <v>Admis(e)</v>
      </c>
      <c r="BG73" s="192">
        <f t="shared" si="178"/>
        <v>60</v>
      </c>
      <c r="BH73" s="198" t="str">
        <f t="shared" si="179"/>
        <v>Admis(e)</v>
      </c>
      <c r="BI73" s="23" t="s">
        <v>975</v>
      </c>
      <c r="BK73" s="31">
        <v>1</v>
      </c>
    </row>
    <row r="74" spans="1:63" s="23" customFormat="1" ht="21.75" hidden="1" customHeight="1">
      <c r="A74" s="174">
        <v>63</v>
      </c>
      <c r="B74" s="174" t="s">
        <v>960</v>
      </c>
      <c r="C74" s="323" t="s">
        <v>609</v>
      </c>
      <c r="D74" s="234" t="s">
        <v>610</v>
      </c>
      <c r="E74" s="234" t="s">
        <v>611</v>
      </c>
      <c r="F74" s="234" t="s">
        <v>875</v>
      </c>
      <c r="G74" s="234" t="s">
        <v>876</v>
      </c>
      <c r="H74" s="200">
        <f>'Saisie '!H78</f>
        <v>13.666666666666666</v>
      </c>
      <c r="I74" s="169"/>
      <c r="J74" s="200">
        <f>'Saisie '!K78</f>
        <v>7</v>
      </c>
      <c r="K74" s="169"/>
      <c r="L74" s="200">
        <f>'Saisie '!N78</f>
        <v>15.333333333333334</v>
      </c>
      <c r="M74" s="169">
        <f t="shared" si="144"/>
        <v>6</v>
      </c>
      <c r="N74" s="201">
        <f t="shared" si="145"/>
        <v>12</v>
      </c>
      <c r="O74" s="170">
        <f t="shared" si="146"/>
        <v>18</v>
      </c>
      <c r="P74" s="24">
        <f>'Saisie '!P78</f>
        <v>10</v>
      </c>
      <c r="Q74" s="171"/>
      <c r="R74" s="24">
        <f>'Saisie '!R78</f>
        <v>10.5</v>
      </c>
      <c r="S74" s="169">
        <f t="shared" si="147"/>
        <v>3</v>
      </c>
      <c r="T74" s="201">
        <f t="shared" si="148"/>
        <v>10.25</v>
      </c>
      <c r="U74" s="170">
        <f t="shared" si="149"/>
        <v>6</v>
      </c>
      <c r="V74" s="200">
        <f>'Saisie '!T78</f>
        <v>13</v>
      </c>
      <c r="W74" s="169">
        <f t="shared" si="150"/>
        <v>3</v>
      </c>
      <c r="X74" s="201">
        <f t="shared" si="151"/>
        <v>13</v>
      </c>
      <c r="Y74" s="169">
        <f t="shared" si="152"/>
        <v>3</v>
      </c>
      <c r="Z74" s="200">
        <f>'Saisie '!V78</f>
        <v>16</v>
      </c>
      <c r="AA74" s="169">
        <f t="shared" si="153"/>
        <v>3</v>
      </c>
      <c r="AB74" s="207">
        <f t="shared" si="154"/>
        <v>16</v>
      </c>
      <c r="AC74" s="169">
        <f t="shared" si="155"/>
        <v>3</v>
      </c>
      <c r="AD74" s="207">
        <f t="shared" si="156"/>
        <v>12.15</v>
      </c>
      <c r="AE74" s="196">
        <f t="shared" si="157"/>
        <v>30</v>
      </c>
      <c r="AF74" s="198" t="str">
        <f t="shared" si="158"/>
        <v>Admis(e)</v>
      </c>
      <c r="AG74" s="24">
        <f>'Saisie '!Z78</f>
        <v>7.333333333333333</v>
      </c>
      <c r="AH74" s="175">
        <f t="shared" si="159"/>
        <v>0</v>
      </c>
      <c r="AI74" s="24">
        <f>'Saisie '!AC78</f>
        <v>9</v>
      </c>
      <c r="AJ74" s="175">
        <f t="shared" si="160"/>
        <v>0</v>
      </c>
      <c r="AK74" s="24">
        <f>'Saisie '!AF78</f>
        <v>9.8333333333333339</v>
      </c>
      <c r="AL74" s="175">
        <f t="shared" si="161"/>
        <v>0</v>
      </c>
      <c r="AM74" s="201">
        <f t="shared" si="162"/>
        <v>8.7222222222222214</v>
      </c>
      <c r="AN74" s="177">
        <f t="shared" si="163"/>
        <v>0</v>
      </c>
      <c r="AO74" s="24">
        <f>'Saisie '!AH78</f>
        <v>10</v>
      </c>
      <c r="AP74" s="191">
        <f t="shared" si="164"/>
        <v>3</v>
      </c>
      <c r="AQ74" s="24">
        <f>'Saisie '!AJ78</f>
        <v>9</v>
      </c>
      <c r="AR74" s="191">
        <f t="shared" si="165"/>
        <v>0</v>
      </c>
      <c r="AS74" s="201">
        <f t="shared" si="166"/>
        <v>9.5</v>
      </c>
      <c r="AT74" s="177">
        <f t="shared" si="167"/>
        <v>3</v>
      </c>
      <c r="AU74" s="200">
        <f>'Saisie '!AL78</f>
        <v>10</v>
      </c>
      <c r="AV74" s="176">
        <f t="shared" si="168"/>
        <v>3</v>
      </c>
      <c r="AW74" s="201">
        <f t="shared" si="169"/>
        <v>10</v>
      </c>
      <c r="AX74" s="176">
        <f t="shared" si="170"/>
        <v>3</v>
      </c>
      <c r="AY74" s="24">
        <f>'Saisie '!AN78</f>
        <v>10</v>
      </c>
      <c r="AZ74" s="176">
        <f t="shared" si="171"/>
        <v>3</v>
      </c>
      <c r="BA74" s="201">
        <f t="shared" si="172"/>
        <v>10</v>
      </c>
      <c r="BB74" s="254">
        <f t="shared" si="173"/>
        <v>3</v>
      </c>
      <c r="BC74" s="201">
        <f t="shared" si="174"/>
        <v>9.1333333333333329</v>
      </c>
      <c r="BD74" s="196">
        <f t="shared" si="175"/>
        <v>9</v>
      </c>
      <c r="BE74" s="178">
        <f t="shared" si="176"/>
        <v>10.641666666666666</v>
      </c>
      <c r="BF74" s="198" t="str">
        <f t="shared" si="177"/>
        <v>Rattrapage</v>
      </c>
      <c r="BG74" s="192">
        <f t="shared" si="178"/>
        <v>39</v>
      </c>
      <c r="BH74" s="198" t="str">
        <f t="shared" si="179"/>
        <v>Rattrapage</v>
      </c>
      <c r="BK74" s="31">
        <v>1</v>
      </c>
    </row>
    <row r="75" spans="1:63" ht="18.75" hidden="1">
      <c r="A75" s="174">
        <v>64</v>
      </c>
      <c r="B75" s="174" t="s">
        <v>960</v>
      </c>
      <c r="C75" s="323" t="s">
        <v>323</v>
      </c>
      <c r="D75" s="234" t="s">
        <v>324</v>
      </c>
      <c r="E75" s="234" t="s">
        <v>66</v>
      </c>
      <c r="F75" s="234" t="s">
        <v>780</v>
      </c>
      <c r="G75" s="234" t="s">
        <v>118</v>
      </c>
      <c r="H75" s="332">
        <f>'Saisie '!H79</f>
        <v>8.3333333333333339</v>
      </c>
      <c r="I75" s="169"/>
      <c r="J75" s="200">
        <f>'Saisie '!K79</f>
        <v>7.583333333333333</v>
      </c>
      <c r="K75" s="169"/>
      <c r="L75" s="200">
        <f>'Saisie '!N79</f>
        <v>9.8333333333333339</v>
      </c>
      <c r="M75" s="169">
        <f>IF(L75&gt;=9.995,6,0)</f>
        <v>0</v>
      </c>
      <c r="N75" s="201">
        <f>((H75*4)+(J75*4)+(L75*4))/12</f>
        <v>8.5833333333333339</v>
      </c>
      <c r="O75" s="170">
        <f>IF(N75&gt;=9.995,18,I75+K75+M75)</f>
        <v>0</v>
      </c>
      <c r="P75" s="200">
        <f>'Saisie '!P79</f>
        <v>7</v>
      </c>
      <c r="Q75" s="169"/>
      <c r="R75" s="200">
        <f>'Saisie '!R79</f>
        <v>14</v>
      </c>
      <c r="S75" s="169">
        <f>IF(R75&gt;=9.995,3,0)</f>
        <v>3</v>
      </c>
      <c r="T75" s="201">
        <f>((P75*2)+(R75*2))/4</f>
        <v>10.5</v>
      </c>
      <c r="U75" s="170">
        <f>IF(T75&gt;=9.995,6,Q75+S75)</f>
        <v>6</v>
      </c>
      <c r="V75" s="200">
        <f>'Saisie '!T79</f>
        <v>11</v>
      </c>
      <c r="W75" s="169">
        <f>IF(V75&gt;=9.995,3,0)</f>
        <v>3</v>
      </c>
      <c r="X75" s="201">
        <f>V75</f>
        <v>11</v>
      </c>
      <c r="Y75" s="169">
        <f>IF(X75&gt;=9.995,3,0)</f>
        <v>3</v>
      </c>
      <c r="Z75" s="200">
        <f>'Saisie '!V79</f>
        <v>13</v>
      </c>
      <c r="AA75" s="169">
        <f>IF(Z75&gt;=9.995,3,0)</f>
        <v>3</v>
      </c>
      <c r="AB75" s="201">
        <f>Z75</f>
        <v>13</v>
      </c>
      <c r="AC75" s="199">
        <f>IF(AB75&gt;=9.995,3,0)</f>
        <v>3</v>
      </c>
      <c r="AD75" s="201">
        <f>((N75*12)+(T75*4)+(X75*2)+(AB75*2))/20</f>
        <v>9.65</v>
      </c>
      <c r="AE75" s="196">
        <f>IF(AD75&gt;=9.995,30,O75+U75+Y75+AC75)</f>
        <v>12</v>
      </c>
      <c r="AF75" s="309" t="str">
        <f t="shared" ref="AF75:AF89" si="180">IF(AD75&gt;=9.995,"Admis(e)","Rattrapage")</f>
        <v>Rattrapage</v>
      </c>
      <c r="AG75" s="24">
        <f>'Saisie '!Z79</f>
        <v>6.666666666666667</v>
      </c>
      <c r="AH75" s="175">
        <f t="shared" ref="AH75:AH89" si="181">IF(AG75&gt;=9.995,6,0)</f>
        <v>0</v>
      </c>
      <c r="AI75" s="24">
        <f>'Saisie '!AC79</f>
        <v>9</v>
      </c>
      <c r="AJ75" s="175">
        <f t="shared" ref="AJ75:AJ89" si="182">IF(AI75&gt;=9.995,6,0)</f>
        <v>0</v>
      </c>
      <c r="AK75" s="24">
        <f>'Saisie '!AF79</f>
        <v>10.333333333333334</v>
      </c>
      <c r="AL75" s="175">
        <f>IF(AK75&gt;=9.995,6,0)</f>
        <v>6</v>
      </c>
      <c r="AM75" s="201">
        <f>((AG75*4)+(AI75*4)+(AK75*4))/12</f>
        <v>8.6666666666666661</v>
      </c>
      <c r="AN75" s="177">
        <f>IF(AM75&gt;=9.995,18,AH75+AJ75+AL75)</f>
        <v>6</v>
      </c>
      <c r="AO75" s="24">
        <f>'Saisie '!AH79</f>
        <v>13</v>
      </c>
      <c r="AP75" s="191">
        <f t="shared" ref="AP75:AP89" si="183">IF(AO75&gt;=9.995,3,0)</f>
        <v>3</v>
      </c>
      <c r="AQ75" s="24">
        <f>'Saisie '!AJ79</f>
        <v>8</v>
      </c>
      <c r="AR75" s="191">
        <f>IF(AQ75&gt;=9.995,3,0)</f>
        <v>0</v>
      </c>
      <c r="AS75" s="201">
        <f>((AO75*2)+(AQ75*2))/4</f>
        <v>10.5</v>
      </c>
      <c r="AT75" s="177">
        <f>IF(AS75&gt;=9.995,6,AP75+AR75)</f>
        <v>6</v>
      </c>
      <c r="AU75" s="200">
        <f>'Saisie '!AL79</f>
        <v>12</v>
      </c>
      <c r="AV75" s="176">
        <f>IF(AU75&gt;=9.995,3,0)</f>
        <v>3</v>
      </c>
      <c r="AW75" s="201">
        <f>AU75</f>
        <v>12</v>
      </c>
      <c r="AX75" s="176">
        <f>IF(AW75&gt;=9.995,3,0)</f>
        <v>3</v>
      </c>
      <c r="AY75" s="24">
        <f>'Saisie '!AN79</f>
        <v>12.5</v>
      </c>
      <c r="AZ75" s="176">
        <f>IF(AY75&gt;=9.995,3,0)</f>
        <v>3</v>
      </c>
      <c r="BA75" s="201">
        <f>AY75</f>
        <v>12.5</v>
      </c>
      <c r="BB75" s="193">
        <f>IF(BA75&gt;=9.995,3,0)</f>
        <v>3</v>
      </c>
      <c r="BC75" s="194">
        <f>((AM75*12)+(AS75*4)+(AW75*2)+(BA75*2))/20</f>
        <v>9.75</v>
      </c>
      <c r="BD75" s="196">
        <f>IF(BC75&gt;=9.995,30,AN75+AT75+AX75+BB75)</f>
        <v>18</v>
      </c>
      <c r="BE75" s="178">
        <f>(AD75+BC75)/2</f>
        <v>9.6999999999999993</v>
      </c>
      <c r="BF75" s="198" t="str">
        <f t="shared" ref="BF75:BF89" si="184">IF(BC75&gt;=9.995,"Admis(e)","Rattrapage")</f>
        <v>Rattrapage</v>
      </c>
      <c r="BG75" s="192">
        <f>AE75+BD75</f>
        <v>30</v>
      </c>
      <c r="BH75" s="198" t="str">
        <f t="shared" ref="BH75:BH89" si="185">IF(AND(AD75&gt;=9.995,BC75&gt;=9.995),"Admis(e)","Rattrapage")</f>
        <v>Rattrapage</v>
      </c>
      <c r="BK75" s="31">
        <v>1</v>
      </c>
    </row>
    <row r="76" spans="1:63" ht="18.75" hidden="1">
      <c r="A76" s="174">
        <v>65</v>
      </c>
      <c r="B76" s="174" t="s">
        <v>960</v>
      </c>
      <c r="C76" s="323" t="s">
        <v>615</v>
      </c>
      <c r="D76" s="234" t="s">
        <v>613</v>
      </c>
      <c r="E76" s="234" t="s">
        <v>616</v>
      </c>
      <c r="F76" s="234" t="s">
        <v>879</v>
      </c>
      <c r="G76" s="234" t="s">
        <v>880</v>
      </c>
      <c r="H76" s="332">
        <f>'Saisie '!H80</f>
        <v>12.166666666666666</v>
      </c>
      <c r="I76" s="169"/>
      <c r="J76" s="200">
        <f>'Saisie '!K80</f>
        <v>7.666666666666667</v>
      </c>
      <c r="K76" s="169"/>
      <c r="L76" s="200">
        <f>'Saisie '!N80</f>
        <v>9.1666666666666661</v>
      </c>
      <c r="M76" s="169">
        <f t="shared" ref="M76:M89" si="186">IF(L76&gt;=9.995,6,0)</f>
        <v>0</v>
      </c>
      <c r="N76" s="201">
        <f t="shared" ref="N76:N89" si="187">((H76*4)+(J76*4)+(L76*4))/12</f>
        <v>9.6666666666666661</v>
      </c>
      <c r="O76" s="170">
        <f t="shared" ref="O76:O89" si="188">IF(N76&gt;=9.995,18,I76+K76+M76)</f>
        <v>0</v>
      </c>
      <c r="P76" s="200">
        <f>'Saisie '!P80</f>
        <v>5</v>
      </c>
      <c r="Q76" s="169"/>
      <c r="R76" s="200">
        <f>'Saisie '!R80</f>
        <v>6</v>
      </c>
      <c r="S76" s="169">
        <f t="shared" ref="S76:S89" si="189">IF(R76&gt;=9.995,3,0)</f>
        <v>0</v>
      </c>
      <c r="T76" s="201">
        <f t="shared" ref="T76:T89" si="190">((P76*2)+(R76*2))/4</f>
        <v>5.5</v>
      </c>
      <c r="U76" s="170">
        <f t="shared" ref="U76:U89" si="191">IF(T76&gt;=9.995,6,Q76+S76)</f>
        <v>0</v>
      </c>
      <c r="V76" s="200">
        <f>'Saisie '!T80</f>
        <v>10</v>
      </c>
      <c r="W76" s="169">
        <f t="shared" ref="W76:W89" si="192">IF(V76&gt;=9.995,3,0)</f>
        <v>3</v>
      </c>
      <c r="X76" s="201">
        <f t="shared" ref="X76:X89" si="193">V76</f>
        <v>10</v>
      </c>
      <c r="Y76" s="169">
        <f t="shared" ref="Y76:Y89" si="194">IF(X76&gt;=9.995,3,0)</f>
        <v>3</v>
      </c>
      <c r="Z76" s="200">
        <f>'Saisie '!V80</f>
        <v>1.5</v>
      </c>
      <c r="AA76" s="169">
        <f t="shared" ref="AA76:AA89" si="195">IF(Z76&gt;=9.995,3,0)</f>
        <v>0</v>
      </c>
      <c r="AB76" s="201">
        <f t="shared" ref="AB76:AB89" si="196">Z76</f>
        <v>1.5</v>
      </c>
      <c r="AC76" s="199">
        <f t="shared" ref="AC76:AC89" si="197">IF(AB76&gt;=9.995,3,0)</f>
        <v>0</v>
      </c>
      <c r="AD76" s="201">
        <f t="shared" ref="AD76:AD89" si="198">((N76*12)+(T76*4)+(X76*2)+(AB76*2))/20</f>
        <v>8.0500000000000007</v>
      </c>
      <c r="AE76" s="196">
        <f t="shared" ref="AE76:AE89" si="199">IF(AD76&gt;=9.995,30,O76+U76+Y76+AC76)</f>
        <v>3</v>
      </c>
      <c r="AF76" s="309" t="str">
        <f t="shared" si="180"/>
        <v>Rattrapage</v>
      </c>
      <c r="AG76" s="24">
        <f>'Saisie '!Z80</f>
        <v>7.333333333333333</v>
      </c>
      <c r="AH76" s="175">
        <f t="shared" si="181"/>
        <v>0</v>
      </c>
      <c r="AI76" s="24">
        <f>'Saisie '!AC80</f>
        <v>11</v>
      </c>
      <c r="AJ76" s="175">
        <f t="shared" si="182"/>
        <v>6</v>
      </c>
      <c r="AK76" s="24">
        <f>'Saisie '!AF80</f>
        <v>12</v>
      </c>
      <c r="AL76" s="175">
        <f t="shared" ref="AL76:AL89" si="200">IF(AK76&gt;=9.995,6,0)</f>
        <v>6</v>
      </c>
      <c r="AM76" s="201">
        <f t="shared" ref="AM76:AM89" si="201">((AG76*4)+(AI76*4)+(AK76*4))/12</f>
        <v>10.111111111111111</v>
      </c>
      <c r="AN76" s="177">
        <f t="shared" ref="AN76:AN89" si="202">IF(AM76&gt;=9.995,18,AH76+AJ76+AL76)</f>
        <v>18</v>
      </c>
      <c r="AO76" s="24">
        <f>'Saisie '!AH80</f>
        <v>13.5</v>
      </c>
      <c r="AP76" s="191">
        <f t="shared" si="183"/>
        <v>3</v>
      </c>
      <c r="AQ76" s="24">
        <f>'Saisie '!AJ80</f>
        <v>11</v>
      </c>
      <c r="AR76" s="191">
        <f t="shared" ref="AR76:AR89" si="203">IF(AQ76&gt;=9.995,3,0)</f>
        <v>3</v>
      </c>
      <c r="AS76" s="201">
        <f t="shared" ref="AS76:AS89" si="204">((AO76*2)+(AQ76*2))/4</f>
        <v>12.25</v>
      </c>
      <c r="AT76" s="177">
        <f t="shared" ref="AT76:AT89" si="205">IF(AS76&gt;=9.995,6,AP76+AR76)</f>
        <v>6</v>
      </c>
      <c r="AU76" s="200">
        <f>'Saisie '!AL80</f>
        <v>10.5</v>
      </c>
      <c r="AV76" s="176">
        <f t="shared" ref="AV76:AV89" si="206">IF(AU76&gt;=9.995,3,0)</f>
        <v>3</v>
      </c>
      <c r="AW76" s="201">
        <f t="shared" ref="AW76:AW89" si="207">AU76</f>
        <v>10.5</v>
      </c>
      <c r="AX76" s="176">
        <f t="shared" ref="AX76:AX89" si="208">IF(AW76&gt;=9.995,3,0)</f>
        <v>3</v>
      </c>
      <c r="AY76" s="24">
        <f>'Saisie '!AN80</f>
        <v>13.5</v>
      </c>
      <c r="AZ76" s="176">
        <f t="shared" ref="AZ76:AZ89" si="209">IF(AY76&gt;=9.995,3,0)</f>
        <v>3</v>
      </c>
      <c r="BA76" s="201">
        <f t="shared" ref="BA76:BA89" si="210">AY76</f>
        <v>13.5</v>
      </c>
      <c r="BB76" s="193">
        <f t="shared" ref="BB76:BB89" si="211">IF(BA76&gt;=9.995,3,0)</f>
        <v>3</v>
      </c>
      <c r="BC76" s="194">
        <f t="shared" ref="BC76:BC89" si="212">((AM76*12)+(AS76*4)+(AW76*2)+(BA76*2))/20</f>
        <v>10.916666666666666</v>
      </c>
      <c r="BD76" s="196">
        <f t="shared" ref="BD76:BD89" si="213">IF(BC76&gt;=9.995,30,AN76+AT76+AX76+BB76)</f>
        <v>30</v>
      </c>
      <c r="BE76" s="178">
        <f t="shared" ref="BE76:BE89" si="214">(AD76+BC76)/2</f>
        <v>9.4833333333333343</v>
      </c>
      <c r="BF76" s="198" t="str">
        <f t="shared" si="184"/>
        <v>Admis(e)</v>
      </c>
      <c r="BG76" s="192">
        <f t="shared" ref="BG76:BG89" si="215">AE76+BD76</f>
        <v>33</v>
      </c>
      <c r="BH76" s="198" t="str">
        <f t="shared" si="185"/>
        <v>Rattrapage</v>
      </c>
      <c r="BK76" s="31">
        <v>1</v>
      </c>
    </row>
    <row r="77" spans="1:63" s="23" customFormat="1" ht="18.75" hidden="1">
      <c r="A77" s="174">
        <v>66</v>
      </c>
      <c r="B77" s="174" t="s">
        <v>960</v>
      </c>
      <c r="C77" s="323" t="s">
        <v>624</v>
      </c>
      <c r="D77" s="234" t="s">
        <v>625</v>
      </c>
      <c r="E77" s="234" t="s">
        <v>377</v>
      </c>
      <c r="F77" s="234" t="s">
        <v>885</v>
      </c>
      <c r="G77" s="234" t="s">
        <v>886</v>
      </c>
      <c r="H77" s="332">
        <f>'Saisie '!H81</f>
        <v>10.5</v>
      </c>
      <c r="I77" s="169"/>
      <c r="J77" s="200">
        <f>'Saisie '!K81</f>
        <v>7.333333333333333</v>
      </c>
      <c r="K77" s="169"/>
      <c r="L77" s="200">
        <f>'Saisie '!N81</f>
        <v>9.8333333333333339</v>
      </c>
      <c r="M77" s="169">
        <f t="shared" si="186"/>
        <v>0</v>
      </c>
      <c r="N77" s="201">
        <f t="shared" si="187"/>
        <v>9.2222222222222214</v>
      </c>
      <c r="O77" s="170">
        <f t="shared" si="188"/>
        <v>0</v>
      </c>
      <c r="P77" s="200">
        <f>'Saisie '!P81</f>
        <v>11</v>
      </c>
      <c r="Q77" s="169"/>
      <c r="R77" s="200">
        <f>'Saisie '!R81</f>
        <v>10</v>
      </c>
      <c r="S77" s="169">
        <f t="shared" si="189"/>
        <v>3</v>
      </c>
      <c r="T77" s="201">
        <f t="shared" si="190"/>
        <v>10.5</v>
      </c>
      <c r="U77" s="170">
        <f t="shared" si="191"/>
        <v>6</v>
      </c>
      <c r="V77" s="200">
        <f>'Saisie '!T81</f>
        <v>13.5</v>
      </c>
      <c r="W77" s="169">
        <f t="shared" si="192"/>
        <v>3</v>
      </c>
      <c r="X77" s="201">
        <f t="shared" si="193"/>
        <v>13.5</v>
      </c>
      <c r="Y77" s="169">
        <f t="shared" si="194"/>
        <v>3</v>
      </c>
      <c r="Z77" s="200">
        <f>'Saisie '!V81</f>
        <v>5</v>
      </c>
      <c r="AA77" s="169">
        <f t="shared" si="195"/>
        <v>0</v>
      </c>
      <c r="AB77" s="201">
        <f t="shared" si="196"/>
        <v>5</v>
      </c>
      <c r="AC77" s="199">
        <f t="shared" si="197"/>
        <v>0</v>
      </c>
      <c r="AD77" s="201">
        <f t="shared" si="198"/>
        <v>9.4833333333333325</v>
      </c>
      <c r="AE77" s="196">
        <f t="shared" si="199"/>
        <v>9</v>
      </c>
      <c r="AF77" s="309" t="str">
        <f t="shared" si="180"/>
        <v>Rattrapage</v>
      </c>
      <c r="AG77" s="24">
        <f>'Saisie '!Z81</f>
        <v>9.6666666666666661</v>
      </c>
      <c r="AH77" s="175">
        <f t="shared" si="181"/>
        <v>0</v>
      </c>
      <c r="AI77" s="24">
        <f>'Saisie '!AC81</f>
        <v>11.833333333333334</v>
      </c>
      <c r="AJ77" s="175">
        <f t="shared" si="182"/>
        <v>6</v>
      </c>
      <c r="AK77" s="24">
        <f>'Saisie '!AF81</f>
        <v>7.666666666666667</v>
      </c>
      <c r="AL77" s="175">
        <f t="shared" si="200"/>
        <v>0</v>
      </c>
      <c r="AM77" s="201">
        <f t="shared" si="201"/>
        <v>9.7222222222222232</v>
      </c>
      <c r="AN77" s="177">
        <f t="shared" si="202"/>
        <v>6</v>
      </c>
      <c r="AO77" s="24">
        <f>'Saisie '!AH81</f>
        <v>13</v>
      </c>
      <c r="AP77" s="191">
        <f t="shared" si="183"/>
        <v>3</v>
      </c>
      <c r="AQ77" s="24">
        <f>'Saisie '!AJ81</f>
        <v>10</v>
      </c>
      <c r="AR77" s="191">
        <f t="shared" si="203"/>
        <v>3</v>
      </c>
      <c r="AS77" s="201">
        <f t="shared" si="204"/>
        <v>11.5</v>
      </c>
      <c r="AT77" s="177">
        <f t="shared" si="205"/>
        <v>6</v>
      </c>
      <c r="AU77" s="200">
        <f>'Saisie '!AL81</f>
        <v>12</v>
      </c>
      <c r="AV77" s="176">
        <f t="shared" si="206"/>
        <v>3</v>
      </c>
      <c r="AW77" s="201">
        <f t="shared" si="207"/>
        <v>12</v>
      </c>
      <c r="AX77" s="176">
        <f t="shared" si="208"/>
        <v>3</v>
      </c>
      <c r="AY77" s="24">
        <f>'Saisie '!AN81</f>
        <v>12</v>
      </c>
      <c r="AZ77" s="176">
        <f t="shared" si="209"/>
        <v>3</v>
      </c>
      <c r="BA77" s="201">
        <f t="shared" si="210"/>
        <v>12</v>
      </c>
      <c r="BB77" s="193">
        <f t="shared" si="211"/>
        <v>3</v>
      </c>
      <c r="BC77" s="194">
        <f t="shared" si="212"/>
        <v>10.533333333333335</v>
      </c>
      <c r="BD77" s="196">
        <f t="shared" si="213"/>
        <v>30</v>
      </c>
      <c r="BE77" s="178">
        <f t="shared" si="214"/>
        <v>10.008333333333333</v>
      </c>
      <c r="BF77" s="198" t="str">
        <f t="shared" si="184"/>
        <v>Admis(e)</v>
      </c>
      <c r="BG77" s="192">
        <f t="shared" si="215"/>
        <v>39</v>
      </c>
      <c r="BH77" s="198" t="str">
        <f t="shared" si="185"/>
        <v>Rattrapage</v>
      </c>
      <c r="BK77" s="31">
        <v>1</v>
      </c>
    </row>
    <row r="78" spans="1:63" s="23" customFormat="1" ht="18.75">
      <c r="A78" s="174">
        <v>67</v>
      </c>
      <c r="B78" s="174" t="s">
        <v>960</v>
      </c>
      <c r="C78" s="323" t="s">
        <v>626</v>
      </c>
      <c r="D78" s="234" t="s">
        <v>339</v>
      </c>
      <c r="E78" s="234" t="s">
        <v>627</v>
      </c>
      <c r="F78" s="234" t="s">
        <v>887</v>
      </c>
      <c r="G78" s="234" t="s">
        <v>120</v>
      </c>
      <c r="H78" s="332">
        <f>'Saisie '!H82</f>
        <v>15</v>
      </c>
      <c r="I78" s="169"/>
      <c r="J78" s="200">
        <f>'Saisie '!K82</f>
        <v>8.25</v>
      </c>
      <c r="K78" s="169"/>
      <c r="L78" s="200">
        <f>'Saisie '!N82</f>
        <v>10.333333333333334</v>
      </c>
      <c r="M78" s="169">
        <f t="shared" si="186"/>
        <v>6</v>
      </c>
      <c r="N78" s="201">
        <f t="shared" si="187"/>
        <v>11.194444444444445</v>
      </c>
      <c r="O78" s="170">
        <f t="shared" si="188"/>
        <v>18</v>
      </c>
      <c r="P78" s="200">
        <f>'Saisie '!P82</f>
        <v>6</v>
      </c>
      <c r="Q78" s="169"/>
      <c r="R78" s="200">
        <f>'Saisie '!R82</f>
        <v>5</v>
      </c>
      <c r="S78" s="169">
        <f t="shared" si="189"/>
        <v>0</v>
      </c>
      <c r="T78" s="201">
        <f t="shared" si="190"/>
        <v>5.5</v>
      </c>
      <c r="U78" s="170">
        <f t="shared" si="191"/>
        <v>0</v>
      </c>
      <c r="V78" s="200">
        <f>'Saisie '!T82</f>
        <v>11</v>
      </c>
      <c r="W78" s="169">
        <f t="shared" si="192"/>
        <v>3</v>
      </c>
      <c r="X78" s="201">
        <f t="shared" si="193"/>
        <v>11</v>
      </c>
      <c r="Y78" s="169">
        <f t="shared" si="194"/>
        <v>3</v>
      </c>
      <c r="Z78" s="200">
        <f>'Saisie '!V82</f>
        <v>13.5</v>
      </c>
      <c r="AA78" s="169">
        <f t="shared" si="195"/>
        <v>3</v>
      </c>
      <c r="AB78" s="201">
        <f t="shared" si="196"/>
        <v>13.5</v>
      </c>
      <c r="AC78" s="199">
        <f t="shared" si="197"/>
        <v>3</v>
      </c>
      <c r="AD78" s="201">
        <f t="shared" si="198"/>
        <v>10.266666666666667</v>
      </c>
      <c r="AE78" s="196">
        <f t="shared" si="199"/>
        <v>30</v>
      </c>
      <c r="AF78" s="309" t="str">
        <f t="shared" si="180"/>
        <v>Admis(e)</v>
      </c>
      <c r="AG78" s="24">
        <f>'Saisie '!Z82</f>
        <v>5.5</v>
      </c>
      <c r="AH78" s="175">
        <f t="shared" si="181"/>
        <v>0</v>
      </c>
      <c r="AI78" s="24">
        <f>'Saisie '!AC82</f>
        <v>12.833333333333334</v>
      </c>
      <c r="AJ78" s="175">
        <f t="shared" si="182"/>
        <v>6</v>
      </c>
      <c r="AK78" s="24">
        <f>'Saisie '!AF82</f>
        <v>10.333333333333334</v>
      </c>
      <c r="AL78" s="175">
        <f t="shared" si="200"/>
        <v>6</v>
      </c>
      <c r="AM78" s="201">
        <f t="shared" si="201"/>
        <v>9.5555555555555571</v>
      </c>
      <c r="AN78" s="177">
        <f t="shared" si="202"/>
        <v>12</v>
      </c>
      <c r="AO78" s="24">
        <f>'Saisie '!AH82</f>
        <v>8.5</v>
      </c>
      <c r="AP78" s="191">
        <f t="shared" si="183"/>
        <v>0</v>
      </c>
      <c r="AQ78" s="24">
        <f>'Saisie '!AJ82</f>
        <v>14.5</v>
      </c>
      <c r="AR78" s="191">
        <f t="shared" si="203"/>
        <v>3</v>
      </c>
      <c r="AS78" s="201">
        <f t="shared" si="204"/>
        <v>11.5</v>
      </c>
      <c r="AT78" s="177">
        <f t="shared" si="205"/>
        <v>6</v>
      </c>
      <c r="AU78" s="200">
        <f>'Saisie '!AL82</f>
        <v>11</v>
      </c>
      <c r="AV78" s="176">
        <f t="shared" si="206"/>
        <v>3</v>
      </c>
      <c r="AW78" s="201">
        <f t="shared" si="207"/>
        <v>11</v>
      </c>
      <c r="AX78" s="176">
        <f t="shared" si="208"/>
        <v>3</v>
      </c>
      <c r="AY78" s="24">
        <f>'Saisie '!AN82</f>
        <v>14.5</v>
      </c>
      <c r="AZ78" s="176">
        <f t="shared" si="209"/>
        <v>3</v>
      </c>
      <c r="BA78" s="201">
        <f t="shared" si="210"/>
        <v>14.5</v>
      </c>
      <c r="BB78" s="193">
        <f t="shared" si="211"/>
        <v>3</v>
      </c>
      <c r="BC78" s="194">
        <f t="shared" si="212"/>
        <v>10.583333333333334</v>
      </c>
      <c r="BD78" s="196">
        <f t="shared" si="213"/>
        <v>30</v>
      </c>
      <c r="BE78" s="178">
        <f t="shared" si="214"/>
        <v>10.425000000000001</v>
      </c>
      <c r="BF78" s="198" t="str">
        <f t="shared" si="184"/>
        <v>Admis(e)</v>
      </c>
      <c r="BG78" s="192">
        <f t="shared" si="215"/>
        <v>60</v>
      </c>
      <c r="BH78" s="198" t="str">
        <f t="shared" si="185"/>
        <v>Admis(e)</v>
      </c>
      <c r="BI78" s="23" t="s">
        <v>975</v>
      </c>
      <c r="BK78" s="31">
        <v>1</v>
      </c>
    </row>
    <row r="79" spans="1:63" ht="18.75" hidden="1">
      <c r="A79" s="174">
        <v>68</v>
      </c>
      <c r="B79" s="174" t="s">
        <v>960</v>
      </c>
      <c r="C79" s="323" t="s">
        <v>344</v>
      </c>
      <c r="D79" s="234" t="s">
        <v>345</v>
      </c>
      <c r="E79" s="234" t="s">
        <v>346</v>
      </c>
      <c r="F79" s="234" t="s">
        <v>891</v>
      </c>
      <c r="G79" s="234" t="s">
        <v>892</v>
      </c>
      <c r="H79" s="332">
        <f>'Saisie '!H83</f>
        <v>10.333333333333334</v>
      </c>
      <c r="I79" s="169"/>
      <c r="J79" s="200">
        <f>'Saisie '!K83</f>
        <v>10.5</v>
      </c>
      <c r="K79" s="169"/>
      <c r="L79" s="200">
        <f>'Saisie '!N83</f>
        <v>10.33</v>
      </c>
      <c r="M79" s="169">
        <f t="shared" si="186"/>
        <v>6</v>
      </c>
      <c r="N79" s="201">
        <f t="shared" si="187"/>
        <v>10.387777777777778</v>
      </c>
      <c r="O79" s="170">
        <f t="shared" si="188"/>
        <v>18</v>
      </c>
      <c r="P79" s="200">
        <f>'Saisie '!P83</f>
        <v>10.5</v>
      </c>
      <c r="Q79" s="169"/>
      <c r="R79" s="200">
        <f>'Saisie '!R83</f>
        <v>10</v>
      </c>
      <c r="S79" s="169">
        <f t="shared" si="189"/>
        <v>3</v>
      </c>
      <c r="T79" s="201">
        <f t="shared" si="190"/>
        <v>10.25</v>
      </c>
      <c r="U79" s="170">
        <f t="shared" si="191"/>
        <v>6</v>
      </c>
      <c r="V79" s="200">
        <f>'Saisie '!T83</f>
        <v>11</v>
      </c>
      <c r="W79" s="169">
        <f t="shared" si="192"/>
        <v>3</v>
      </c>
      <c r="X79" s="201">
        <f t="shared" si="193"/>
        <v>11</v>
      </c>
      <c r="Y79" s="169">
        <f t="shared" si="194"/>
        <v>3</v>
      </c>
      <c r="Z79" s="200">
        <f>'Saisie '!V83</f>
        <v>10</v>
      </c>
      <c r="AA79" s="169">
        <f t="shared" si="195"/>
        <v>3</v>
      </c>
      <c r="AB79" s="201">
        <f t="shared" si="196"/>
        <v>10</v>
      </c>
      <c r="AC79" s="199">
        <f t="shared" si="197"/>
        <v>3</v>
      </c>
      <c r="AD79" s="201">
        <f t="shared" si="198"/>
        <v>10.382666666666667</v>
      </c>
      <c r="AE79" s="196">
        <f t="shared" si="199"/>
        <v>30</v>
      </c>
      <c r="AF79" s="309" t="str">
        <f t="shared" si="180"/>
        <v>Admis(e)</v>
      </c>
      <c r="AG79" s="24">
        <f>'Saisie '!Z83</f>
        <v>9.5</v>
      </c>
      <c r="AH79" s="175">
        <f t="shared" si="181"/>
        <v>0</v>
      </c>
      <c r="AI79" s="24">
        <f>'Saisie '!AC83</f>
        <v>10</v>
      </c>
      <c r="AJ79" s="175">
        <f t="shared" si="182"/>
        <v>6</v>
      </c>
      <c r="AK79" s="24">
        <f>'Saisie '!AF83</f>
        <v>8.5</v>
      </c>
      <c r="AL79" s="175">
        <f t="shared" si="200"/>
        <v>0</v>
      </c>
      <c r="AM79" s="201">
        <f t="shared" si="201"/>
        <v>9.3333333333333339</v>
      </c>
      <c r="AN79" s="177">
        <f t="shared" si="202"/>
        <v>6</v>
      </c>
      <c r="AO79" s="24">
        <f>'Saisie '!AH83</f>
        <v>6</v>
      </c>
      <c r="AP79" s="191">
        <f t="shared" si="183"/>
        <v>0</v>
      </c>
      <c r="AQ79" s="24">
        <f>'Saisie '!AJ83</f>
        <v>8</v>
      </c>
      <c r="AR79" s="191">
        <f t="shared" si="203"/>
        <v>0</v>
      </c>
      <c r="AS79" s="201">
        <f t="shared" si="204"/>
        <v>7</v>
      </c>
      <c r="AT79" s="177">
        <f t="shared" si="205"/>
        <v>0</v>
      </c>
      <c r="AU79" s="200">
        <f>'Saisie '!AL83</f>
        <v>12</v>
      </c>
      <c r="AV79" s="176">
        <f t="shared" si="206"/>
        <v>3</v>
      </c>
      <c r="AW79" s="201">
        <f t="shared" si="207"/>
        <v>12</v>
      </c>
      <c r="AX79" s="176">
        <f t="shared" si="208"/>
        <v>3</v>
      </c>
      <c r="AY79" s="24">
        <f>'Saisie '!AN83</f>
        <v>12</v>
      </c>
      <c r="AZ79" s="176">
        <f t="shared" si="209"/>
        <v>3</v>
      </c>
      <c r="BA79" s="201">
        <f t="shared" si="210"/>
        <v>12</v>
      </c>
      <c r="BB79" s="193">
        <f t="shared" si="211"/>
        <v>3</v>
      </c>
      <c r="BC79" s="194">
        <f t="shared" si="212"/>
        <v>9.4</v>
      </c>
      <c r="BD79" s="196">
        <f t="shared" si="213"/>
        <v>12</v>
      </c>
      <c r="BE79" s="178">
        <f t="shared" si="214"/>
        <v>9.8913333333333338</v>
      </c>
      <c r="BF79" s="198" t="str">
        <f t="shared" si="184"/>
        <v>Rattrapage</v>
      </c>
      <c r="BG79" s="192">
        <f t="shared" si="215"/>
        <v>42</v>
      </c>
      <c r="BH79" s="198" t="str">
        <f t="shared" si="185"/>
        <v>Rattrapage</v>
      </c>
      <c r="BK79" s="31">
        <v>1</v>
      </c>
    </row>
    <row r="80" spans="1:63" ht="18.75" hidden="1">
      <c r="A80" s="174">
        <v>69</v>
      </c>
      <c r="B80" s="174" t="s">
        <v>960</v>
      </c>
      <c r="C80" s="323" t="s">
        <v>632</v>
      </c>
      <c r="D80" s="234" t="s">
        <v>633</v>
      </c>
      <c r="E80" s="234" t="s">
        <v>634</v>
      </c>
      <c r="F80" s="234" t="s">
        <v>895</v>
      </c>
      <c r="G80" s="234" t="s">
        <v>119</v>
      </c>
      <c r="H80" s="332">
        <f>'Saisie '!H84</f>
        <v>11.5</v>
      </c>
      <c r="I80" s="169"/>
      <c r="J80" s="200">
        <f>'Saisie '!K84</f>
        <v>7.333333333333333</v>
      </c>
      <c r="K80" s="169"/>
      <c r="L80" s="200">
        <f>'Saisie '!N84</f>
        <v>11.666666666666666</v>
      </c>
      <c r="M80" s="169">
        <f t="shared" si="186"/>
        <v>6</v>
      </c>
      <c r="N80" s="201">
        <f t="shared" si="187"/>
        <v>10.166666666666666</v>
      </c>
      <c r="O80" s="170">
        <f t="shared" si="188"/>
        <v>18</v>
      </c>
      <c r="P80" s="200">
        <f>'Saisie '!P84</f>
        <v>10.5</v>
      </c>
      <c r="Q80" s="169"/>
      <c r="R80" s="200">
        <f>'Saisie '!R84</f>
        <v>11.5</v>
      </c>
      <c r="S80" s="169">
        <f t="shared" si="189"/>
        <v>3</v>
      </c>
      <c r="T80" s="201">
        <f t="shared" si="190"/>
        <v>11</v>
      </c>
      <c r="U80" s="170">
        <f t="shared" si="191"/>
        <v>6</v>
      </c>
      <c r="V80" s="200">
        <f>'Saisie '!T84</f>
        <v>10</v>
      </c>
      <c r="W80" s="169">
        <f t="shared" si="192"/>
        <v>3</v>
      </c>
      <c r="X80" s="201">
        <f t="shared" si="193"/>
        <v>10</v>
      </c>
      <c r="Y80" s="169">
        <f t="shared" si="194"/>
        <v>3</v>
      </c>
      <c r="Z80" s="200">
        <f>'Saisie '!V84</f>
        <v>11</v>
      </c>
      <c r="AA80" s="169">
        <f t="shared" si="195"/>
        <v>3</v>
      </c>
      <c r="AB80" s="201">
        <f t="shared" si="196"/>
        <v>11</v>
      </c>
      <c r="AC80" s="199">
        <f t="shared" si="197"/>
        <v>3</v>
      </c>
      <c r="AD80" s="201">
        <f t="shared" si="198"/>
        <v>10.4</v>
      </c>
      <c r="AE80" s="196">
        <f t="shared" si="199"/>
        <v>30</v>
      </c>
      <c r="AF80" s="309" t="str">
        <f t="shared" si="180"/>
        <v>Admis(e)</v>
      </c>
      <c r="AG80" s="24">
        <f>'Saisie '!Z84</f>
        <v>8.3333333333333339</v>
      </c>
      <c r="AH80" s="175">
        <f t="shared" si="181"/>
        <v>0</v>
      </c>
      <c r="AI80" s="24">
        <f>'Saisie '!AC84</f>
        <v>13.166666666666666</v>
      </c>
      <c r="AJ80" s="175">
        <f t="shared" si="182"/>
        <v>6</v>
      </c>
      <c r="AK80" s="24">
        <f>'Saisie '!AF84</f>
        <v>10</v>
      </c>
      <c r="AL80" s="175">
        <f t="shared" si="200"/>
        <v>6</v>
      </c>
      <c r="AM80" s="201">
        <f t="shared" si="201"/>
        <v>10.5</v>
      </c>
      <c r="AN80" s="177">
        <f t="shared" si="202"/>
        <v>18</v>
      </c>
      <c r="AO80" s="24">
        <f>'Saisie '!AH84</f>
        <v>12.5</v>
      </c>
      <c r="AP80" s="191">
        <f t="shared" si="183"/>
        <v>3</v>
      </c>
      <c r="AQ80" s="24">
        <f>'Saisie '!AJ84</f>
        <v>11.5</v>
      </c>
      <c r="AR80" s="191">
        <f t="shared" si="203"/>
        <v>3</v>
      </c>
      <c r="AS80" s="201">
        <f t="shared" si="204"/>
        <v>12</v>
      </c>
      <c r="AT80" s="177">
        <f t="shared" si="205"/>
        <v>6</v>
      </c>
      <c r="AU80" s="200">
        <f>'Saisie '!AL84</f>
        <v>10.5</v>
      </c>
      <c r="AV80" s="176">
        <f t="shared" si="206"/>
        <v>3</v>
      </c>
      <c r="AW80" s="201">
        <f t="shared" si="207"/>
        <v>10.5</v>
      </c>
      <c r="AX80" s="176">
        <f t="shared" si="208"/>
        <v>3</v>
      </c>
      <c r="AY80" s="24">
        <f>'Saisie '!AN84</f>
        <v>10</v>
      </c>
      <c r="AZ80" s="176">
        <f t="shared" si="209"/>
        <v>3</v>
      </c>
      <c r="BA80" s="201">
        <f t="shared" si="210"/>
        <v>10</v>
      </c>
      <c r="BB80" s="193">
        <f t="shared" si="211"/>
        <v>3</v>
      </c>
      <c r="BC80" s="194">
        <f t="shared" si="212"/>
        <v>10.75</v>
      </c>
      <c r="BD80" s="196">
        <f t="shared" si="213"/>
        <v>30</v>
      </c>
      <c r="BE80" s="178">
        <f t="shared" si="214"/>
        <v>10.574999999999999</v>
      </c>
      <c r="BF80" s="198" t="str">
        <f t="shared" si="184"/>
        <v>Admis(e)</v>
      </c>
      <c r="BG80" s="192">
        <f t="shared" si="215"/>
        <v>60</v>
      </c>
      <c r="BH80" s="198" t="str">
        <f t="shared" si="185"/>
        <v>Admis(e)</v>
      </c>
      <c r="BK80" s="31">
        <v>1</v>
      </c>
    </row>
    <row r="81" spans="1:63" ht="18.75" hidden="1">
      <c r="A81" s="174">
        <v>70</v>
      </c>
      <c r="B81" s="174" t="s">
        <v>960</v>
      </c>
      <c r="C81" s="323" t="s">
        <v>637</v>
      </c>
      <c r="D81" s="234" t="s">
        <v>638</v>
      </c>
      <c r="E81" s="234" t="s">
        <v>37</v>
      </c>
      <c r="F81" s="234" t="s">
        <v>898</v>
      </c>
      <c r="G81" s="234" t="s">
        <v>119</v>
      </c>
      <c r="H81" s="332">
        <f>'Saisie '!H85</f>
        <v>11.666666666666666</v>
      </c>
      <c r="I81" s="169"/>
      <c r="J81" s="200">
        <f>'Saisie '!K85</f>
        <v>8.6666666666666661</v>
      </c>
      <c r="K81" s="169"/>
      <c r="L81" s="200">
        <f>'Saisie '!N85</f>
        <v>9.8333333333333339</v>
      </c>
      <c r="M81" s="169">
        <f t="shared" si="186"/>
        <v>0</v>
      </c>
      <c r="N81" s="201">
        <f t="shared" si="187"/>
        <v>10.055555555555555</v>
      </c>
      <c r="O81" s="170">
        <f t="shared" si="188"/>
        <v>18</v>
      </c>
      <c r="P81" s="200">
        <f>'Saisie '!P85</f>
        <v>10</v>
      </c>
      <c r="Q81" s="169"/>
      <c r="R81" s="200">
        <f>'Saisie '!R85</f>
        <v>10</v>
      </c>
      <c r="S81" s="169">
        <f t="shared" si="189"/>
        <v>3</v>
      </c>
      <c r="T81" s="201">
        <f t="shared" si="190"/>
        <v>10</v>
      </c>
      <c r="U81" s="170">
        <f t="shared" si="191"/>
        <v>6</v>
      </c>
      <c r="V81" s="200">
        <f>'Saisie '!T85</f>
        <v>13.5</v>
      </c>
      <c r="W81" s="169">
        <f t="shared" si="192"/>
        <v>3</v>
      </c>
      <c r="X81" s="201">
        <f t="shared" si="193"/>
        <v>13.5</v>
      </c>
      <c r="Y81" s="169">
        <f t="shared" si="194"/>
        <v>3</v>
      </c>
      <c r="Z81" s="200">
        <f>'Saisie '!V85</f>
        <v>11</v>
      </c>
      <c r="AA81" s="169">
        <f t="shared" si="195"/>
        <v>3</v>
      </c>
      <c r="AB81" s="201">
        <f t="shared" si="196"/>
        <v>11</v>
      </c>
      <c r="AC81" s="199">
        <f t="shared" si="197"/>
        <v>3</v>
      </c>
      <c r="AD81" s="201">
        <f t="shared" si="198"/>
        <v>10.483333333333333</v>
      </c>
      <c r="AE81" s="196">
        <f t="shared" si="199"/>
        <v>30</v>
      </c>
      <c r="AF81" s="309" t="str">
        <f t="shared" si="180"/>
        <v>Admis(e)</v>
      </c>
      <c r="AG81" s="24">
        <f>'Saisie '!Z85</f>
        <v>8.1666666666666661</v>
      </c>
      <c r="AH81" s="175">
        <f t="shared" si="181"/>
        <v>0</v>
      </c>
      <c r="AI81" s="24">
        <f>'Saisie '!AC85</f>
        <v>10.833333333333334</v>
      </c>
      <c r="AJ81" s="175">
        <f t="shared" si="182"/>
        <v>6</v>
      </c>
      <c r="AK81" s="24">
        <f>'Saisie '!AF85</f>
        <v>10</v>
      </c>
      <c r="AL81" s="175">
        <f t="shared" si="200"/>
        <v>6</v>
      </c>
      <c r="AM81" s="201">
        <f t="shared" si="201"/>
        <v>9.6666666666666661</v>
      </c>
      <c r="AN81" s="177">
        <f t="shared" si="202"/>
        <v>12</v>
      </c>
      <c r="AO81" s="24">
        <f>'Saisie '!AH85</f>
        <v>8.5</v>
      </c>
      <c r="AP81" s="191">
        <f t="shared" si="183"/>
        <v>0</v>
      </c>
      <c r="AQ81" s="24">
        <f>'Saisie '!AJ85</f>
        <v>10</v>
      </c>
      <c r="AR81" s="191">
        <f t="shared" si="203"/>
        <v>3</v>
      </c>
      <c r="AS81" s="201">
        <f t="shared" si="204"/>
        <v>9.25</v>
      </c>
      <c r="AT81" s="177">
        <f t="shared" si="205"/>
        <v>3</v>
      </c>
      <c r="AU81" s="200">
        <f>'Saisie '!AL85</f>
        <v>13.5</v>
      </c>
      <c r="AV81" s="176">
        <f t="shared" si="206"/>
        <v>3</v>
      </c>
      <c r="AW81" s="201">
        <f t="shared" si="207"/>
        <v>13.5</v>
      </c>
      <c r="AX81" s="176">
        <f t="shared" si="208"/>
        <v>3</v>
      </c>
      <c r="AY81" s="24">
        <f>'Saisie '!AN85</f>
        <v>10.5</v>
      </c>
      <c r="AZ81" s="176">
        <f t="shared" si="209"/>
        <v>3</v>
      </c>
      <c r="BA81" s="201">
        <f t="shared" si="210"/>
        <v>10.5</v>
      </c>
      <c r="BB81" s="193">
        <f t="shared" si="211"/>
        <v>3</v>
      </c>
      <c r="BC81" s="194">
        <f t="shared" si="212"/>
        <v>10.050000000000001</v>
      </c>
      <c r="BD81" s="196">
        <f t="shared" si="213"/>
        <v>30</v>
      </c>
      <c r="BE81" s="178">
        <f t="shared" si="214"/>
        <v>10.266666666666666</v>
      </c>
      <c r="BF81" s="198" t="str">
        <f t="shared" si="184"/>
        <v>Admis(e)</v>
      </c>
      <c r="BG81" s="192">
        <f t="shared" si="215"/>
        <v>60</v>
      </c>
      <c r="BH81" s="198" t="str">
        <f t="shared" si="185"/>
        <v>Admis(e)</v>
      </c>
      <c r="BK81" s="31">
        <v>1</v>
      </c>
    </row>
    <row r="82" spans="1:63" ht="18.75" hidden="1">
      <c r="A82" s="174">
        <v>71</v>
      </c>
      <c r="B82" s="174" t="s">
        <v>960</v>
      </c>
      <c r="C82" s="323" t="s">
        <v>639</v>
      </c>
      <c r="D82" s="234" t="s">
        <v>640</v>
      </c>
      <c r="E82" s="234" t="s">
        <v>55</v>
      </c>
      <c r="F82" s="234" t="s">
        <v>899</v>
      </c>
      <c r="G82" s="234" t="s">
        <v>128</v>
      </c>
      <c r="H82" s="332">
        <f>'Saisie '!H86</f>
        <v>7.666666666666667</v>
      </c>
      <c r="I82" s="169"/>
      <c r="J82" s="200">
        <f>'Saisie '!K86</f>
        <v>7</v>
      </c>
      <c r="K82" s="169"/>
      <c r="L82" s="200">
        <f>'Saisie '!N86</f>
        <v>9.8333333333333339</v>
      </c>
      <c r="M82" s="169">
        <f t="shared" si="186"/>
        <v>0</v>
      </c>
      <c r="N82" s="201">
        <f t="shared" si="187"/>
        <v>8.1666666666666661</v>
      </c>
      <c r="O82" s="170">
        <f t="shared" si="188"/>
        <v>0</v>
      </c>
      <c r="P82" s="200">
        <f>'Saisie '!P86</f>
        <v>7</v>
      </c>
      <c r="Q82" s="169"/>
      <c r="R82" s="200">
        <f>'Saisie '!R86</f>
        <v>4.5</v>
      </c>
      <c r="S82" s="169">
        <f t="shared" si="189"/>
        <v>0</v>
      </c>
      <c r="T82" s="201">
        <f t="shared" si="190"/>
        <v>5.75</v>
      </c>
      <c r="U82" s="170">
        <f t="shared" si="191"/>
        <v>0</v>
      </c>
      <c r="V82" s="200">
        <f>'Saisie '!T86</f>
        <v>12</v>
      </c>
      <c r="W82" s="169">
        <f t="shared" si="192"/>
        <v>3</v>
      </c>
      <c r="X82" s="201">
        <f t="shared" si="193"/>
        <v>12</v>
      </c>
      <c r="Y82" s="169">
        <f t="shared" si="194"/>
        <v>3</v>
      </c>
      <c r="Z82" s="200">
        <f>'Saisie '!V86</f>
        <v>5</v>
      </c>
      <c r="AA82" s="169">
        <f t="shared" si="195"/>
        <v>0</v>
      </c>
      <c r="AB82" s="201">
        <f t="shared" si="196"/>
        <v>5</v>
      </c>
      <c r="AC82" s="199">
        <f t="shared" si="197"/>
        <v>0</v>
      </c>
      <c r="AD82" s="201">
        <f t="shared" si="198"/>
        <v>7.75</v>
      </c>
      <c r="AE82" s="196">
        <f t="shared" si="199"/>
        <v>3</v>
      </c>
      <c r="AF82" s="309" t="str">
        <f t="shared" si="180"/>
        <v>Rattrapage</v>
      </c>
      <c r="AG82" s="24">
        <f>'Saisie '!Z86</f>
        <v>8.5</v>
      </c>
      <c r="AH82" s="175">
        <f t="shared" si="181"/>
        <v>0</v>
      </c>
      <c r="AI82" s="24">
        <f>'Saisie '!AC86</f>
        <v>12.5</v>
      </c>
      <c r="AJ82" s="175">
        <f t="shared" si="182"/>
        <v>6</v>
      </c>
      <c r="AK82" s="24">
        <f>'Saisie '!AF86</f>
        <v>9.5</v>
      </c>
      <c r="AL82" s="175">
        <f t="shared" si="200"/>
        <v>0</v>
      </c>
      <c r="AM82" s="201">
        <f t="shared" si="201"/>
        <v>10.166666666666666</v>
      </c>
      <c r="AN82" s="177">
        <f t="shared" si="202"/>
        <v>18</v>
      </c>
      <c r="AO82" s="24">
        <f>'Saisie '!AH86</f>
        <v>10</v>
      </c>
      <c r="AP82" s="191">
        <f t="shared" si="183"/>
        <v>3</v>
      </c>
      <c r="AQ82" s="24">
        <f>'Saisie '!AJ86</f>
        <v>10</v>
      </c>
      <c r="AR82" s="191">
        <f t="shared" si="203"/>
        <v>3</v>
      </c>
      <c r="AS82" s="201">
        <f t="shared" si="204"/>
        <v>10</v>
      </c>
      <c r="AT82" s="177">
        <f t="shared" si="205"/>
        <v>6</v>
      </c>
      <c r="AU82" s="200">
        <f>'Saisie '!AL86</f>
        <v>12.5</v>
      </c>
      <c r="AV82" s="176">
        <f t="shared" si="206"/>
        <v>3</v>
      </c>
      <c r="AW82" s="201">
        <f t="shared" si="207"/>
        <v>12.5</v>
      </c>
      <c r="AX82" s="176">
        <f t="shared" si="208"/>
        <v>3</v>
      </c>
      <c r="AY82" s="24">
        <f>'Saisie '!AN86</f>
        <v>12</v>
      </c>
      <c r="AZ82" s="176">
        <f t="shared" si="209"/>
        <v>3</v>
      </c>
      <c r="BA82" s="201">
        <f t="shared" si="210"/>
        <v>12</v>
      </c>
      <c r="BB82" s="193">
        <f t="shared" si="211"/>
        <v>3</v>
      </c>
      <c r="BC82" s="194">
        <f t="shared" si="212"/>
        <v>10.55</v>
      </c>
      <c r="BD82" s="196">
        <f t="shared" si="213"/>
        <v>30</v>
      </c>
      <c r="BE82" s="178">
        <f t="shared" si="214"/>
        <v>9.15</v>
      </c>
      <c r="BF82" s="198" t="str">
        <f t="shared" si="184"/>
        <v>Admis(e)</v>
      </c>
      <c r="BG82" s="192">
        <f t="shared" si="215"/>
        <v>33</v>
      </c>
      <c r="BH82" s="198" t="str">
        <f t="shared" si="185"/>
        <v>Rattrapage</v>
      </c>
      <c r="BK82" s="31">
        <v>1</v>
      </c>
    </row>
    <row r="83" spans="1:63" s="23" customFormat="1" ht="18.75" hidden="1">
      <c r="A83" s="174">
        <v>72</v>
      </c>
      <c r="B83" s="174" t="s">
        <v>960</v>
      </c>
      <c r="C83" s="323" t="s">
        <v>641</v>
      </c>
      <c r="D83" s="234" t="s">
        <v>642</v>
      </c>
      <c r="E83" s="234" t="s">
        <v>643</v>
      </c>
      <c r="F83" s="234" t="s">
        <v>851</v>
      </c>
      <c r="G83" s="234" t="s">
        <v>900</v>
      </c>
      <c r="H83" s="332">
        <f>'Saisie '!H87</f>
        <v>10.333333333333334</v>
      </c>
      <c r="I83" s="169"/>
      <c r="J83" s="200">
        <f>'Saisie '!K87</f>
        <v>9.9166666666666661</v>
      </c>
      <c r="K83" s="169"/>
      <c r="L83" s="200">
        <f>'Saisie '!N87</f>
        <v>9</v>
      </c>
      <c r="M83" s="169">
        <f t="shared" si="186"/>
        <v>0</v>
      </c>
      <c r="N83" s="201">
        <f t="shared" si="187"/>
        <v>9.75</v>
      </c>
      <c r="O83" s="170">
        <f t="shared" si="188"/>
        <v>0</v>
      </c>
      <c r="P83" s="200">
        <f>'Saisie '!P87</f>
        <v>12</v>
      </c>
      <c r="Q83" s="169"/>
      <c r="R83" s="200">
        <f>'Saisie '!R87</f>
        <v>10</v>
      </c>
      <c r="S83" s="169">
        <f t="shared" si="189"/>
        <v>3</v>
      </c>
      <c r="T83" s="201">
        <f t="shared" si="190"/>
        <v>11</v>
      </c>
      <c r="U83" s="170">
        <f t="shared" si="191"/>
        <v>6</v>
      </c>
      <c r="V83" s="200">
        <f>'Saisie '!T87</f>
        <v>12</v>
      </c>
      <c r="W83" s="169">
        <f t="shared" si="192"/>
        <v>3</v>
      </c>
      <c r="X83" s="201">
        <f t="shared" si="193"/>
        <v>12</v>
      </c>
      <c r="Y83" s="169">
        <f t="shared" si="194"/>
        <v>3</v>
      </c>
      <c r="Z83" s="200">
        <f>'Saisie '!V87</f>
        <v>15</v>
      </c>
      <c r="AA83" s="169">
        <f t="shared" si="195"/>
        <v>3</v>
      </c>
      <c r="AB83" s="201">
        <f t="shared" si="196"/>
        <v>15</v>
      </c>
      <c r="AC83" s="199">
        <f t="shared" si="197"/>
        <v>3</v>
      </c>
      <c r="AD83" s="201">
        <f t="shared" si="198"/>
        <v>10.75</v>
      </c>
      <c r="AE83" s="196">
        <f t="shared" si="199"/>
        <v>30</v>
      </c>
      <c r="AF83" s="309" t="str">
        <f t="shared" si="180"/>
        <v>Admis(e)</v>
      </c>
      <c r="AG83" s="24">
        <f>'Saisie '!Z87</f>
        <v>10.166666666666666</v>
      </c>
      <c r="AH83" s="175">
        <f t="shared" si="181"/>
        <v>6</v>
      </c>
      <c r="AI83" s="24">
        <f>'Saisie '!AC87</f>
        <v>11.666666666666666</v>
      </c>
      <c r="AJ83" s="175">
        <f t="shared" si="182"/>
        <v>6</v>
      </c>
      <c r="AK83" s="24">
        <f>'Saisie '!AF87</f>
        <v>11.166666666666666</v>
      </c>
      <c r="AL83" s="175">
        <f t="shared" si="200"/>
        <v>6</v>
      </c>
      <c r="AM83" s="201">
        <f t="shared" si="201"/>
        <v>11</v>
      </c>
      <c r="AN83" s="177">
        <f t="shared" si="202"/>
        <v>18</v>
      </c>
      <c r="AO83" s="24">
        <f>'Saisie '!AH87</f>
        <v>9</v>
      </c>
      <c r="AP83" s="191">
        <f t="shared" si="183"/>
        <v>0</v>
      </c>
      <c r="AQ83" s="24">
        <f>'Saisie '!AJ87</f>
        <v>10</v>
      </c>
      <c r="AR83" s="191">
        <f t="shared" si="203"/>
        <v>3</v>
      </c>
      <c r="AS83" s="201">
        <f t="shared" si="204"/>
        <v>9.5</v>
      </c>
      <c r="AT83" s="177">
        <f t="shared" si="205"/>
        <v>3</v>
      </c>
      <c r="AU83" s="200">
        <f>'Saisie '!AL87</f>
        <v>12</v>
      </c>
      <c r="AV83" s="176">
        <f t="shared" si="206"/>
        <v>3</v>
      </c>
      <c r="AW83" s="201">
        <f t="shared" si="207"/>
        <v>12</v>
      </c>
      <c r="AX83" s="176">
        <f t="shared" si="208"/>
        <v>3</v>
      </c>
      <c r="AY83" s="24">
        <f>'Saisie '!AN87</f>
        <v>10.5</v>
      </c>
      <c r="AZ83" s="176">
        <f t="shared" si="209"/>
        <v>3</v>
      </c>
      <c r="BA83" s="201">
        <f t="shared" si="210"/>
        <v>10.5</v>
      </c>
      <c r="BB83" s="193">
        <f t="shared" si="211"/>
        <v>3</v>
      </c>
      <c r="BC83" s="194">
        <f t="shared" si="212"/>
        <v>10.75</v>
      </c>
      <c r="BD83" s="196">
        <f t="shared" si="213"/>
        <v>30</v>
      </c>
      <c r="BE83" s="178">
        <f t="shared" si="214"/>
        <v>10.75</v>
      </c>
      <c r="BF83" s="198" t="str">
        <f t="shared" si="184"/>
        <v>Admis(e)</v>
      </c>
      <c r="BG83" s="192">
        <f t="shared" si="215"/>
        <v>60</v>
      </c>
      <c r="BH83" s="198" t="str">
        <f t="shared" si="185"/>
        <v>Admis(e)</v>
      </c>
      <c r="BJ83" s="23" t="s">
        <v>975</v>
      </c>
      <c r="BK83" s="31">
        <v>1</v>
      </c>
    </row>
    <row r="84" spans="1:63" s="23" customFormat="1" ht="18.75" hidden="1">
      <c r="A84" s="174">
        <v>73</v>
      </c>
      <c r="B84" s="174" t="s">
        <v>960</v>
      </c>
      <c r="C84" s="323" t="s">
        <v>349</v>
      </c>
      <c r="D84" s="234" t="s">
        <v>350</v>
      </c>
      <c r="E84" s="234" t="s">
        <v>351</v>
      </c>
      <c r="F84" s="234" t="s">
        <v>903</v>
      </c>
      <c r="G84" s="234" t="s">
        <v>892</v>
      </c>
      <c r="H84" s="332">
        <f>'Saisie '!H88</f>
        <v>11.67</v>
      </c>
      <c r="I84" s="169"/>
      <c r="J84" s="200">
        <f>'Saisie '!K88</f>
        <v>5.083333333333333</v>
      </c>
      <c r="K84" s="169"/>
      <c r="L84" s="200">
        <f>'Saisie '!N88</f>
        <v>11.5</v>
      </c>
      <c r="M84" s="169">
        <f t="shared" si="186"/>
        <v>6</v>
      </c>
      <c r="N84" s="201">
        <f t="shared" si="187"/>
        <v>9.4177777777777774</v>
      </c>
      <c r="O84" s="170">
        <f t="shared" si="188"/>
        <v>6</v>
      </c>
      <c r="P84" s="200">
        <f>'Saisie '!P88</f>
        <v>12</v>
      </c>
      <c r="Q84" s="169"/>
      <c r="R84" s="200">
        <f>'Saisie '!R88</f>
        <v>10</v>
      </c>
      <c r="S84" s="169">
        <f t="shared" si="189"/>
        <v>3</v>
      </c>
      <c r="T84" s="201">
        <f t="shared" si="190"/>
        <v>11</v>
      </c>
      <c r="U84" s="170">
        <f t="shared" si="191"/>
        <v>6</v>
      </c>
      <c r="V84" s="200">
        <f>'Saisie '!T88</f>
        <v>10</v>
      </c>
      <c r="W84" s="169">
        <f t="shared" si="192"/>
        <v>3</v>
      </c>
      <c r="X84" s="201">
        <f t="shared" si="193"/>
        <v>10</v>
      </c>
      <c r="Y84" s="169">
        <f t="shared" si="194"/>
        <v>3</v>
      </c>
      <c r="Z84" s="200">
        <f>'Saisie '!V88</f>
        <v>3.5</v>
      </c>
      <c r="AA84" s="169">
        <f t="shared" si="195"/>
        <v>0</v>
      </c>
      <c r="AB84" s="201">
        <f t="shared" si="196"/>
        <v>3.5</v>
      </c>
      <c r="AC84" s="199">
        <f t="shared" si="197"/>
        <v>0</v>
      </c>
      <c r="AD84" s="201">
        <f t="shared" si="198"/>
        <v>9.2006666666666668</v>
      </c>
      <c r="AE84" s="196">
        <f t="shared" si="199"/>
        <v>15</v>
      </c>
      <c r="AF84" s="309" t="str">
        <f t="shared" si="180"/>
        <v>Rattrapage</v>
      </c>
      <c r="AG84" s="24">
        <f>'Saisie '!Z88</f>
        <v>5.833333333333333</v>
      </c>
      <c r="AH84" s="175">
        <f t="shared" si="181"/>
        <v>0</v>
      </c>
      <c r="AI84" s="24">
        <f>'Saisie '!AC88</f>
        <v>6.833333333333333</v>
      </c>
      <c r="AJ84" s="175">
        <f t="shared" si="182"/>
        <v>0</v>
      </c>
      <c r="AK84" s="24">
        <f>'Saisie '!AF88</f>
        <v>5.166666666666667</v>
      </c>
      <c r="AL84" s="175">
        <f t="shared" si="200"/>
        <v>0</v>
      </c>
      <c r="AM84" s="201">
        <f t="shared" si="201"/>
        <v>5.9444444444444438</v>
      </c>
      <c r="AN84" s="177">
        <f t="shared" si="202"/>
        <v>0</v>
      </c>
      <c r="AO84" s="24">
        <f>'Saisie '!AH88</f>
        <v>6</v>
      </c>
      <c r="AP84" s="191">
        <f t="shared" si="183"/>
        <v>0</v>
      </c>
      <c r="AQ84" s="24">
        <f>'Saisie '!AJ88</f>
        <v>8</v>
      </c>
      <c r="AR84" s="191">
        <f t="shared" si="203"/>
        <v>0</v>
      </c>
      <c r="AS84" s="201">
        <f t="shared" si="204"/>
        <v>7</v>
      </c>
      <c r="AT84" s="177">
        <f t="shared" si="205"/>
        <v>0</v>
      </c>
      <c r="AU84" s="200">
        <f>'Saisie '!AL88</f>
        <v>10.5</v>
      </c>
      <c r="AV84" s="176">
        <f t="shared" si="206"/>
        <v>3</v>
      </c>
      <c r="AW84" s="201">
        <f t="shared" si="207"/>
        <v>10.5</v>
      </c>
      <c r="AX84" s="176">
        <f t="shared" si="208"/>
        <v>3</v>
      </c>
      <c r="AY84" s="24">
        <f>'Saisie '!AN88</f>
        <v>11</v>
      </c>
      <c r="AZ84" s="176">
        <f t="shared" si="209"/>
        <v>3</v>
      </c>
      <c r="BA84" s="201">
        <f t="shared" si="210"/>
        <v>11</v>
      </c>
      <c r="BB84" s="193">
        <f t="shared" si="211"/>
        <v>3</v>
      </c>
      <c r="BC84" s="194">
        <f t="shared" si="212"/>
        <v>7.1166666666666654</v>
      </c>
      <c r="BD84" s="196">
        <f t="shared" si="213"/>
        <v>6</v>
      </c>
      <c r="BE84" s="178">
        <f t="shared" si="214"/>
        <v>8.1586666666666652</v>
      </c>
      <c r="BF84" s="198" t="str">
        <f t="shared" si="184"/>
        <v>Rattrapage</v>
      </c>
      <c r="BG84" s="192">
        <f t="shared" si="215"/>
        <v>21</v>
      </c>
      <c r="BH84" s="198" t="str">
        <f t="shared" si="185"/>
        <v>Rattrapage</v>
      </c>
      <c r="BK84" s="31">
        <v>1</v>
      </c>
    </row>
    <row r="85" spans="1:63" s="23" customFormat="1" ht="18.75" hidden="1">
      <c r="A85" s="174">
        <v>74</v>
      </c>
      <c r="B85" s="174" t="s">
        <v>960</v>
      </c>
      <c r="C85" s="323" t="s">
        <v>352</v>
      </c>
      <c r="D85" s="234" t="s">
        <v>353</v>
      </c>
      <c r="E85" s="234" t="s">
        <v>21</v>
      </c>
      <c r="F85" s="234" t="s">
        <v>904</v>
      </c>
      <c r="G85" s="234" t="s">
        <v>119</v>
      </c>
      <c r="H85" s="332">
        <f>'Saisie '!H89</f>
        <v>10.333333333333334</v>
      </c>
      <c r="I85" s="169"/>
      <c r="J85" s="200">
        <f>'Saisie '!K89</f>
        <v>6.583333333333333</v>
      </c>
      <c r="K85" s="169"/>
      <c r="L85" s="200">
        <f>'Saisie '!N89</f>
        <v>11.67</v>
      </c>
      <c r="M85" s="169">
        <f t="shared" si="186"/>
        <v>6</v>
      </c>
      <c r="N85" s="201">
        <f t="shared" si="187"/>
        <v>9.5288888888888881</v>
      </c>
      <c r="O85" s="170">
        <f t="shared" si="188"/>
        <v>6</v>
      </c>
      <c r="P85" s="200">
        <f>'Saisie '!P89</f>
        <v>10</v>
      </c>
      <c r="Q85" s="169"/>
      <c r="R85" s="200">
        <f>'Saisie '!R89</f>
        <v>14</v>
      </c>
      <c r="S85" s="169">
        <f t="shared" si="189"/>
        <v>3</v>
      </c>
      <c r="T85" s="201">
        <f t="shared" si="190"/>
        <v>12</v>
      </c>
      <c r="U85" s="170">
        <f t="shared" si="191"/>
        <v>6</v>
      </c>
      <c r="V85" s="200">
        <f>'Saisie '!T89</f>
        <v>10.5</v>
      </c>
      <c r="W85" s="169">
        <f t="shared" si="192"/>
        <v>3</v>
      </c>
      <c r="X85" s="201">
        <f t="shared" si="193"/>
        <v>10.5</v>
      </c>
      <c r="Y85" s="169">
        <f t="shared" si="194"/>
        <v>3</v>
      </c>
      <c r="Z85" s="200">
        <f>'Saisie '!V89</f>
        <v>11</v>
      </c>
      <c r="AA85" s="169">
        <f t="shared" si="195"/>
        <v>3</v>
      </c>
      <c r="AB85" s="201">
        <f t="shared" si="196"/>
        <v>11</v>
      </c>
      <c r="AC85" s="199">
        <f t="shared" si="197"/>
        <v>3</v>
      </c>
      <c r="AD85" s="201">
        <f t="shared" si="198"/>
        <v>10.267333333333333</v>
      </c>
      <c r="AE85" s="196">
        <f t="shared" si="199"/>
        <v>30</v>
      </c>
      <c r="AF85" s="309" t="str">
        <f t="shared" si="180"/>
        <v>Admis(e)</v>
      </c>
      <c r="AG85" s="24">
        <f>'Saisie '!Z89</f>
        <v>8.5</v>
      </c>
      <c r="AH85" s="175">
        <f t="shared" si="181"/>
        <v>0</v>
      </c>
      <c r="AI85" s="24">
        <f>'Saisie '!AC89</f>
        <v>10.67</v>
      </c>
      <c r="AJ85" s="175">
        <f t="shared" si="182"/>
        <v>6</v>
      </c>
      <c r="AK85" s="24">
        <f>'Saisie '!AF89</f>
        <v>11</v>
      </c>
      <c r="AL85" s="175">
        <f t="shared" si="200"/>
        <v>6</v>
      </c>
      <c r="AM85" s="201">
        <f t="shared" si="201"/>
        <v>10.056666666666667</v>
      </c>
      <c r="AN85" s="177">
        <f t="shared" si="202"/>
        <v>18</v>
      </c>
      <c r="AO85" s="24">
        <f>'Saisie '!AH89</f>
        <v>15</v>
      </c>
      <c r="AP85" s="191">
        <f t="shared" si="183"/>
        <v>3</v>
      </c>
      <c r="AQ85" s="24">
        <f>'Saisie '!AJ89</f>
        <v>11.5</v>
      </c>
      <c r="AR85" s="191">
        <f t="shared" si="203"/>
        <v>3</v>
      </c>
      <c r="AS85" s="201">
        <f t="shared" si="204"/>
        <v>13.25</v>
      </c>
      <c r="AT85" s="177">
        <f t="shared" si="205"/>
        <v>6</v>
      </c>
      <c r="AU85" s="200">
        <f>'Saisie '!AL89</f>
        <v>11.5</v>
      </c>
      <c r="AV85" s="176">
        <f t="shared" si="206"/>
        <v>3</v>
      </c>
      <c r="AW85" s="201">
        <f t="shared" si="207"/>
        <v>11.5</v>
      </c>
      <c r="AX85" s="176">
        <f t="shared" si="208"/>
        <v>3</v>
      </c>
      <c r="AY85" s="24">
        <f>'Saisie '!AN89</f>
        <v>12</v>
      </c>
      <c r="AZ85" s="176">
        <f t="shared" si="209"/>
        <v>3</v>
      </c>
      <c r="BA85" s="201">
        <f t="shared" si="210"/>
        <v>12</v>
      </c>
      <c r="BB85" s="193">
        <f t="shared" si="211"/>
        <v>3</v>
      </c>
      <c r="BC85" s="194">
        <f t="shared" si="212"/>
        <v>11.034000000000001</v>
      </c>
      <c r="BD85" s="196">
        <f t="shared" si="213"/>
        <v>30</v>
      </c>
      <c r="BE85" s="178">
        <f t="shared" si="214"/>
        <v>10.650666666666666</v>
      </c>
      <c r="BF85" s="198" t="str">
        <f t="shared" si="184"/>
        <v>Admis(e)</v>
      </c>
      <c r="BG85" s="192">
        <f t="shared" si="215"/>
        <v>60</v>
      </c>
      <c r="BH85" s="198" t="str">
        <f t="shared" si="185"/>
        <v>Admis(e)</v>
      </c>
      <c r="BJ85" s="23" t="s">
        <v>975</v>
      </c>
      <c r="BK85" s="31">
        <v>1</v>
      </c>
    </row>
    <row r="86" spans="1:63" s="23" customFormat="1" ht="18.75" hidden="1">
      <c r="A86" s="174">
        <v>75</v>
      </c>
      <c r="B86" s="174" t="s">
        <v>960</v>
      </c>
      <c r="C86" s="323" t="s">
        <v>649</v>
      </c>
      <c r="D86" s="234" t="s">
        <v>650</v>
      </c>
      <c r="E86" s="234" t="s">
        <v>651</v>
      </c>
      <c r="F86" s="234" t="s">
        <v>906</v>
      </c>
      <c r="G86" s="234" t="s">
        <v>120</v>
      </c>
      <c r="H86" s="332">
        <f>'Saisie '!H90</f>
        <v>10.833333333333334</v>
      </c>
      <c r="I86" s="169"/>
      <c r="J86" s="200">
        <f>'Saisie '!K90</f>
        <v>7.333333333333333</v>
      </c>
      <c r="K86" s="169"/>
      <c r="L86" s="200">
        <f>'Saisie '!N90</f>
        <v>8.6666666666666661</v>
      </c>
      <c r="M86" s="169">
        <f t="shared" si="186"/>
        <v>0</v>
      </c>
      <c r="N86" s="201">
        <f t="shared" si="187"/>
        <v>8.9444444444444446</v>
      </c>
      <c r="O86" s="170">
        <f t="shared" si="188"/>
        <v>0</v>
      </c>
      <c r="P86" s="200">
        <f>'Saisie '!P90</f>
        <v>10</v>
      </c>
      <c r="Q86" s="169"/>
      <c r="R86" s="200">
        <f>'Saisie '!R90</f>
        <v>6</v>
      </c>
      <c r="S86" s="169">
        <f t="shared" si="189"/>
        <v>0</v>
      </c>
      <c r="T86" s="201">
        <f t="shared" si="190"/>
        <v>8</v>
      </c>
      <c r="U86" s="170">
        <f t="shared" si="191"/>
        <v>0</v>
      </c>
      <c r="V86" s="200">
        <f>'Saisie '!T90</f>
        <v>13.5</v>
      </c>
      <c r="W86" s="169">
        <f t="shared" si="192"/>
        <v>3</v>
      </c>
      <c r="X86" s="201">
        <f t="shared" si="193"/>
        <v>13.5</v>
      </c>
      <c r="Y86" s="169">
        <f t="shared" si="194"/>
        <v>3</v>
      </c>
      <c r="Z86" s="200">
        <f>'Saisie '!V90</f>
        <v>3.5</v>
      </c>
      <c r="AA86" s="169">
        <f t="shared" si="195"/>
        <v>0</v>
      </c>
      <c r="AB86" s="201">
        <f t="shared" si="196"/>
        <v>3.5</v>
      </c>
      <c r="AC86" s="199">
        <f t="shared" si="197"/>
        <v>0</v>
      </c>
      <c r="AD86" s="201">
        <f t="shared" si="198"/>
        <v>8.6666666666666679</v>
      </c>
      <c r="AE86" s="196">
        <f t="shared" si="199"/>
        <v>3</v>
      </c>
      <c r="AF86" s="309" t="str">
        <f t="shared" si="180"/>
        <v>Rattrapage</v>
      </c>
      <c r="AG86" s="24">
        <f>'Saisie '!Z90</f>
        <v>5.666666666666667</v>
      </c>
      <c r="AH86" s="175">
        <f t="shared" si="181"/>
        <v>0</v>
      </c>
      <c r="AI86" s="24">
        <f>'Saisie '!AC90</f>
        <v>8</v>
      </c>
      <c r="AJ86" s="175">
        <f t="shared" si="182"/>
        <v>0</v>
      </c>
      <c r="AK86" s="24">
        <f>'Saisie '!AF90</f>
        <v>9.8333333333333339</v>
      </c>
      <c r="AL86" s="175">
        <f t="shared" si="200"/>
        <v>0</v>
      </c>
      <c r="AM86" s="201">
        <f t="shared" si="201"/>
        <v>7.833333333333333</v>
      </c>
      <c r="AN86" s="177">
        <f t="shared" si="202"/>
        <v>0</v>
      </c>
      <c r="AO86" s="24">
        <f>'Saisie '!AH90</f>
        <v>9</v>
      </c>
      <c r="AP86" s="191">
        <f t="shared" si="183"/>
        <v>0</v>
      </c>
      <c r="AQ86" s="24">
        <f>'Saisie '!AJ90</f>
        <v>13</v>
      </c>
      <c r="AR86" s="191">
        <f t="shared" si="203"/>
        <v>3</v>
      </c>
      <c r="AS86" s="201">
        <f t="shared" si="204"/>
        <v>11</v>
      </c>
      <c r="AT86" s="177">
        <f t="shared" si="205"/>
        <v>6</v>
      </c>
      <c r="AU86" s="200">
        <f>'Saisie '!AL90</f>
        <v>13.5</v>
      </c>
      <c r="AV86" s="176">
        <f t="shared" si="206"/>
        <v>3</v>
      </c>
      <c r="AW86" s="201">
        <f t="shared" si="207"/>
        <v>13.5</v>
      </c>
      <c r="AX86" s="176">
        <f t="shared" si="208"/>
        <v>3</v>
      </c>
      <c r="AY86" s="24">
        <f>'Saisie '!AN90</f>
        <v>12</v>
      </c>
      <c r="AZ86" s="176">
        <f t="shared" si="209"/>
        <v>3</v>
      </c>
      <c r="BA86" s="201">
        <f t="shared" si="210"/>
        <v>12</v>
      </c>
      <c r="BB86" s="193">
        <f t="shared" si="211"/>
        <v>3</v>
      </c>
      <c r="BC86" s="194">
        <f t="shared" si="212"/>
        <v>9.4499999999999993</v>
      </c>
      <c r="BD86" s="196">
        <f t="shared" si="213"/>
        <v>12</v>
      </c>
      <c r="BE86" s="178">
        <f t="shared" si="214"/>
        <v>9.0583333333333336</v>
      </c>
      <c r="BF86" s="198" t="str">
        <f t="shared" si="184"/>
        <v>Rattrapage</v>
      </c>
      <c r="BG86" s="192">
        <f t="shared" si="215"/>
        <v>15</v>
      </c>
      <c r="BH86" s="198" t="str">
        <f t="shared" si="185"/>
        <v>Rattrapage</v>
      </c>
      <c r="BK86" s="31">
        <v>1</v>
      </c>
    </row>
    <row r="87" spans="1:63" s="23" customFormat="1" ht="18.75" hidden="1">
      <c r="A87" s="174">
        <v>76</v>
      </c>
      <c r="B87" s="174" t="s">
        <v>960</v>
      </c>
      <c r="C87" s="323" t="s">
        <v>74</v>
      </c>
      <c r="D87" s="234" t="s">
        <v>75</v>
      </c>
      <c r="E87" s="234" t="s">
        <v>64</v>
      </c>
      <c r="F87" s="234" t="s">
        <v>907</v>
      </c>
      <c r="G87" s="234" t="s">
        <v>119</v>
      </c>
      <c r="H87" s="332">
        <f>'Saisie '!H91</f>
        <v>10.67</v>
      </c>
      <c r="I87" s="169"/>
      <c r="J87" s="200">
        <f>'Saisie '!K91</f>
        <v>5.666666666666667</v>
      </c>
      <c r="K87" s="169"/>
      <c r="L87" s="200">
        <f>'Saisie '!N91</f>
        <v>10</v>
      </c>
      <c r="M87" s="169">
        <f t="shared" si="186"/>
        <v>6</v>
      </c>
      <c r="N87" s="201">
        <f t="shared" si="187"/>
        <v>8.7788888888888881</v>
      </c>
      <c r="O87" s="170">
        <f t="shared" si="188"/>
        <v>6</v>
      </c>
      <c r="P87" s="200">
        <f>'Saisie '!P91</f>
        <v>8.5</v>
      </c>
      <c r="Q87" s="169"/>
      <c r="R87" s="200">
        <f>'Saisie '!R91</f>
        <v>13</v>
      </c>
      <c r="S87" s="169">
        <f t="shared" si="189"/>
        <v>3</v>
      </c>
      <c r="T87" s="201">
        <f t="shared" si="190"/>
        <v>10.75</v>
      </c>
      <c r="U87" s="170">
        <f t="shared" si="191"/>
        <v>6</v>
      </c>
      <c r="V87" s="200">
        <f>'Saisie '!T91</f>
        <v>10</v>
      </c>
      <c r="W87" s="169">
        <f t="shared" si="192"/>
        <v>3</v>
      </c>
      <c r="X87" s="201">
        <f t="shared" si="193"/>
        <v>10</v>
      </c>
      <c r="Y87" s="169">
        <f t="shared" si="194"/>
        <v>3</v>
      </c>
      <c r="Z87" s="200">
        <f>'Saisie '!V91</f>
        <v>3</v>
      </c>
      <c r="AA87" s="169">
        <f t="shared" si="195"/>
        <v>0</v>
      </c>
      <c r="AB87" s="201">
        <f t="shared" si="196"/>
        <v>3</v>
      </c>
      <c r="AC87" s="199">
        <f t="shared" si="197"/>
        <v>0</v>
      </c>
      <c r="AD87" s="201">
        <f t="shared" si="198"/>
        <v>8.7173333333333325</v>
      </c>
      <c r="AE87" s="196">
        <f t="shared" si="199"/>
        <v>15</v>
      </c>
      <c r="AF87" s="309" t="str">
        <f t="shared" si="180"/>
        <v>Rattrapage</v>
      </c>
      <c r="AG87" s="24">
        <f>'Saisie '!Z91</f>
        <v>10.17</v>
      </c>
      <c r="AH87" s="175">
        <f t="shared" si="181"/>
        <v>6</v>
      </c>
      <c r="AI87" s="24">
        <f>'Saisie '!AC91</f>
        <v>10.5</v>
      </c>
      <c r="AJ87" s="175">
        <f t="shared" si="182"/>
        <v>6</v>
      </c>
      <c r="AK87" s="24">
        <f>'Saisie '!AF91</f>
        <v>8</v>
      </c>
      <c r="AL87" s="175">
        <f t="shared" si="200"/>
        <v>0</v>
      </c>
      <c r="AM87" s="201">
        <f t="shared" si="201"/>
        <v>9.5566666666666666</v>
      </c>
      <c r="AN87" s="177">
        <f t="shared" si="202"/>
        <v>12</v>
      </c>
      <c r="AO87" s="24">
        <f>'Saisie '!AH91</f>
        <v>5</v>
      </c>
      <c r="AP87" s="191">
        <f t="shared" si="183"/>
        <v>0</v>
      </c>
      <c r="AQ87" s="24">
        <f>'Saisie '!AJ91</f>
        <v>10</v>
      </c>
      <c r="AR87" s="191">
        <f t="shared" si="203"/>
        <v>3</v>
      </c>
      <c r="AS87" s="201">
        <f t="shared" si="204"/>
        <v>7.5</v>
      </c>
      <c r="AT87" s="177">
        <f t="shared" si="205"/>
        <v>3</v>
      </c>
      <c r="AU87" s="200">
        <f>'Saisie '!AL91</f>
        <v>10</v>
      </c>
      <c r="AV87" s="176">
        <f t="shared" si="206"/>
        <v>3</v>
      </c>
      <c r="AW87" s="201">
        <f t="shared" si="207"/>
        <v>10</v>
      </c>
      <c r="AX87" s="176">
        <f t="shared" si="208"/>
        <v>3</v>
      </c>
      <c r="AY87" s="24">
        <f>'Saisie '!AN91</f>
        <v>13</v>
      </c>
      <c r="AZ87" s="176">
        <f t="shared" si="209"/>
        <v>3</v>
      </c>
      <c r="BA87" s="201">
        <f t="shared" si="210"/>
        <v>13</v>
      </c>
      <c r="BB87" s="193">
        <f t="shared" si="211"/>
        <v>3</v>
      </c>
      <c r="BC87" s="194">
        <f t="shared" si="212"/>
        <v>9.5340000000000007</v>
      </c>
      <c r="BD87" s="196">
        <f t="shared" si="213"/>
        <v>21</v>
      </c>
      <c r="BE87" s="178">
        <f t="shared" si="214"/>
        <v>9.1256666666666675</v>
      </c>
      <c r="BF87" s="198" t="str">
        <f t="shared" si="184"/>
        <v>Rattrapage</v>
      </c>
      <c r="BG87" s="192">
        <f t="shared" si="215"/>
        <v>36</v>
      </c>
      <c r="BH87" s="198" t="str">
        <f t="shared" si="185"/>
        <v>Rattrapage</v>
      </c>
      <c r="BK87" s="31">
        <v>1</v>
      </c>
    </row>
    <row r="88" spans="1:63" s="23" customFormat="1" ht="18.75" hidden="1">
      <c r="A88" s="174">
        <v>77</v>
      </c>
      <c r="B88" s="174" t="s">
        <v>960</v>
      </c>
      <c r="C88" s="323" t="s">
        <v>652</v>
      </c>
      <c r="D88" s="234" t="s">
        <v>653</v>
      </c>
      <c r="E88" s="234" t="s">
        <v>654</v>
      </c>
      <c r="F88" s="234" t="s">
        <v>908</v>
      </c>
      <c r="G88" s="234" t="s">
        <v>119</v>
      </c>
      <c r="H88" s="332">
        <f>'Saisie '!H92</f>
        <v>6.333333333333333</v>
      </c>
      <c r="I88" s="169"/>
      <c r="J88" s="200">
        <f>'Saisie '!K92</f>
        <v>4.833333333333333</v>
      </c>
      <c r="K88" s="169"/>
      <c r="L88" s="200">
        <f>'Saisie '!N92</f>
        <v>9.3333333333333339</v>
      </c>
      <c r="M88" s="169">
        <f t="shared" si="186"/>
        <v>0</v>
      </c>
      <c r="N88" s="201">
        <f t="shared" si="187"/>
        <v>6.833333333333333</v>
      </c>
      <c r="O88" s="170">
        <f t="shared" si="188"/>
        <v>0</v>
      </c>
      <c r="P88" s="200">
        <f>'Saisie '!P92</f>
        <v>11</v>
      </c>
      <c r="Q88" s="169"/>
      <c r="R88" s="200">
        <f>'Saisie '!R92</f>
        <v>10</v>
      </c>
      <c r="S88" s="169">
        <f t="shared" si="189"/>
        <v>3</v>
      </c>
      <c r="T88" s="201">
        <f t="shared" si="190"/>
        <v>10.5</v>
      </c>
      <c r="U88" s="170">
        <f t="shared" si="191"/>
        <v>6</v>
      </c>
      <c r="V88" s="200">
        <f>'Saisie '!T92</f>
        <v>11.5</v>
      </c>
      <c r="W88" s="169">
        <f t="shared" si="192"/>
        <v>3</v>
      </c>
      <c r="X88" s="201">
        <f t="shared" si="193"/>
        <v>11.5</v>
      </c>
      <c r="Y88" s="169">
        <f t="shared" si="194"/>
        <v>3</v>
      </c>
      <c r="Z88" s="200">
        <f>'Saisie '!V92</f>
        <v>2</v>
      </c>
      <c r="AA88" s="169">
        <f t="shared" si="195"/>
        <v>0</v>
      </c>
      <c r="AB88" s="201">
        <f t="shared" si="196"/>
        <v>2</v>
      </c>
      <c r="AC88" s="199">
        <f t="shared" si="197"/>
        <v>0</v>
      </c>
      <c r="AD88" s="201">
        <f t="shared" si="198"/>
        <v>7.55</v>
      </c>
      <c r="AE88" s="196">
        <f t="shared" si="199"/>
        <v>9</v>
      </c>
      <c r="AF88" s="309" t="str">
        <f t="shared" si="180"/>
        <v>Rattrapage</v>
      </c>
      <c r="AG88" s="24">
        <f>'Saisie '!Z92</f>
        <v>7.5</v>
      </c>
      <c r="AH88" s="175">
        <f t="shared" si="181"/>
        <v>0</v>
      </c>
      <c r="AI88" s="24">
        <f>'Saisie '!AC92</f>
        <v>9.3333333333333339</v>
      </c>
      <c r="AJ88" s="175">
        <f t="shared" si="182"/>
        <v>0</v>
      </c>
      <c r="AK88" s="24">
        <f>'Saisie '!AF92</f>
        <v>9</v>
      </c>
      <c r="AL88" s="175">
        <f t="shared" si="200"/>
        <v>0</v>
      </c>
      <c r="AM88" s="201">
        <f t="shared" si="201"/>
        <v>8.6111111111111125</v>
      </c>
      <c r="AN88" s="177">
        <f t="shared" si="202"/>
        <v>0</v>
      </c>
      <c r="AO88" s="24">
        <f>'Saisie '!AH92</f>
        <v>4</v>
      </c>
      <c r="AP88" s="191">
        <f t="shared" si="183"/>
        <v>0</v>
      </c>
      <c r="AQ88" s="24">
        <f>'Saisie '!AJ92</f>
        <v>12</v>
      </c>
      <c r="AR88" s="191">
        <f t="shared" si="203"/>
        <v>3</v>
      </c>
      <c r="AS88" s="201">
        <f t="shared" si="204"/>
        <v>8</v>
      </c>
      <c r="AT88" s="177">
        <f t="shared" si="205"/>
        <v>3</v>
      </c>
      <c r="AU88" s="200">
        <f>'Saisie '!AL92</f>
        <v>11.5</v>
      </c>
      <c r="AV88" s="176">
        <f t="shared" si="206"/>
        <v>3</v>
      </c>
      <c r="AW88" s="201">
        <f t="shared" si="207"/>
        <v>11.5</v>
      </c>
      <c r="AX88" s="176">
        <f t="shared" si="208"/>
        <v>3</v>
      </c>
      <c r="AY88" s="24">
        <f>'Saisie '!AN92</f>
        <v>10</v>
      </c>
      <c r="AZ88" s="176">
        <f t="shared" si="209"/>
        <v>3</v>
      </c>
      <c r="BA88" s="201">
        <f t="shared" si="210"/>
        <v>10</v>
      </c>
      <c r="BB88" s="193">
        <f t="shared" si="211"/>
        <v>3</v>
      </c>
      <c r="BC88" s="194">
        <f t="shared" si="212"/>
        <v>8.9166666666666679</v>
      </c>
      <c r="BD88" s="196">
        <f t="shared" si="213"/>
        <v>9</v>
      </c>
      <c r="BE88" s="178">
        <f t="shared" si="214"/>
        <v>8.2333333333333343</v>
      </c>
      <c r="BF88" s="198" t="str">
        <f t="shared" si="184"/>
        <v>Rattrapage</v>
      </c>
      <c r="BG88" s="192">
        <f t="shared" si="215"/>
        <v>18</v>
      </c>
      <c r="BH88" s="198" t="str">
        <f t="shared" si="185"/>
        <v>Rattrapage</v>
      </c>
      <c r="BI88" s="310"/>
      <c r="BJ88" s="311"/>
      <c r="BK88" s="31">
        <v>1</v>
      </c>
    </row>
    <row r="89" spans="1:63" ht="18.75" hidden="1">
      <c r="A89" s="174">
        <v>78</v>
      </c>
      <c r="B89" s="174" t="s">
        <v>960</v>
      </c>
      <c r="C89" s="323" t="s">
        <v>76</v>
      </c>
      <c r="D89" s="234" t="s">
        <v>77</v>
      </c>
      <c r="E89" s="234" t="s">
        <v>56</v>
      </c>
      <c r="F89" s="234" t="s">
        <v>909</v>
      </c>
      <c r="G89" s="234" t="s">
        <v>119</v>
      </c>
      <c r="H89" s="332">
        <f>'Saisie '!H93</f>
        <v>10.166666666666666</v>
      </c>
      <c r="I89" s="169"/>
      <c r="J89" s="200">
        <f>'Saisie '!K93</f>
        <v>4.833333333333333</v>
      </c>
      <c r="K89" s="169"/>
      <c r="L89" s="200">
        <f>'Saisie '!N93</f>
        <v>9.6666666666666661</v>
      </c>
      <c r="M89" s="169">
        <f t="shared" si="186"/>
        <v>0</v>
      </c>
      <c r="N89" s="201">
        <f t="shared" si="187"/>
        <v>8.2222222222222214</v>
      </c>
      <c r="O89" s="170">
        <f t="shared" si="188"/>
        <v>0</v>
      </c>
      <c r="P89" s="200">
        <f>'Saisie '!P93</f>
        <v>5</v>
      </c>
      <c r="Q89" s="169"/>
      <c r="R89" s="200">
        <f>'Saisie '!R93</f>
        <v>13</v>
      </c>
      <c r="S89" s="169">
        <f t="shared" si="189"/>
        <v>3</v>
      </c>
      <c r="T89" s="201">
        <f t="shared" si="190"/>
        <v>9</v>
      </c>
      <c r="U89" s="170">
        <f t="shared" si="191"/>
        <v>3</v>
      </c>
      <c r="V89" s="200">
        <f>'Saisie '!T93</f>
        <v>10</v>
      </c>
      <c r="W89" s="169">
        <f t="shared" si="192"/>
        <v>3</v>
      </c>
      <c r="X89" s="201">
        <f t="shared" si="193"/>
        <v>10</v>
      </c>
      <c r="Y89" s="169">
        <f t="shared" si="194"/>
        <v>3</v>
      </c>
      <c r="Z89" s="200">
        <f>'Saisie '!V93</f>
        <v>2</v>
      </c>
      <c r="AA89" s="169">
        <f t="shared" si="195"/>
        <v>0</v>
      </c>
      <c r="AB89" s="201">
        <f t="shared" si="196"/>
        <v>2</v>
      </c>
      <c r="AC89" s="199">
        <f t="shared" si="197"/>
        <v>0</v>
      </c>
      <c r="AD89" s="201">
        <f t="shared" si="198"/>
        <v>7.9333333333333327</v>
      </c>
      <c r="AE89" s="196">
        <f t="shared" si="199"/>
        <v>6</v>
      </c>
      <c r="AF89" s="309" t="str">
        <f t="shared" si="180"/>
        <v>Rattrapage</v>
      </c>
      <c r="AG89" s="24" t="e">
        <f>'Saisie '!Z93</f>
        <v>#VALUE!</v>
      </c>
      <c r="AH89" s="175" t="e">
        <f t="shared" si="181"/>
        <v>#VALUE!</v>
      </c>
      <c r="AI89" s="24">
        <f>'Saisie '!AC93</f>
        <v>12</v>
      </c>
      <c r="AJ89" s="175">
        <f t="shared" si="182"/>
        <v>6</v>
      </c>
      <c r="AK89" s="24" t="e">
        <f>'Saisie '!AF93</f>
        <v>#VALUE!</v>
      </c>
      <c r="AL89" s="175" t="e">
        <f t="shared" si="200"/>
        <v>#VALUE!</v>
      </c>
      <c r="AM89" s="201" t="e">
        <f t="shared" si="201"/>
        <v>#VALUE!</v>
      </c>
      <c r="AN89" s="177" t="e">
        <f t="shared" si="202"/>
        <v>#VALUE!</v>
      </c>
      <c r="AO89" s="24">
        <f>'Saisie '!AH93</f>
        <v>13</v>
      </c>
      <c r="AP89" s="191">
        <f t="shared" si="183"/>
        <v>3</v>
      </c>
      <c r="AQ89" s="24">
        <f>'Saisie '!AJ93</f>
        <v>10</v>
      </c>
      <c r="AR89" s="191">
        <f t="shared" si="203"/>
        <v>3</v>
      </c>
      <c r="AS89" s="201">
        <f t="shared" si="204"/>
        <v>11.5</v>
      </c>
      <c r="AT89" s="177">
        <f t="shared" si="205"/>
        <v>6</v>
      </c>
      <c r="AU89" s="200">
        <f>'Saisie '!AL93</f>
        <v>10</v>
      </c>
      <c r="AV89" s="176">
        <f t="shared" si="206"/>
        <v>3</v>
      </c>
      <c r="AW89" s="201">
        <f t="shared" si="207"/>
        <v>10</v>
      </c>
      <c r="AX89" s="176">
        <f t="shared" si="208"/>
        <v>3</v>
      </c>
      <c r="AY89" s="24">
        <f>'Saisie '!AN93</f>
        <v>10.5</v>
      </c>
      <c r="AZ89" s="176">
        <f t="shared" si="209"/>
        <v>3</v>
      </c>
      <c r="BA89" s="201">
        <f t="shared" si="210"/>
        <v>10.5</v>
      </c>
      <c r="BB89" s="193">
        <f t="shared" si="211"/>
        <v>3</v>
      </c>
      <c r="BC89" s="194" t="e">
        <f t="shared" si="212"/>
        <v>#VALUE!</v>
      </c>
      <c r="BD89" s="196" t="e">
        <f t="shared" si="213"/>
        <v>#VALUE!</v>
      </c>
      <c r="BE89" s="178" t="e">
        <f t="shared" si="214"/>
        <v>#VALUE!</v>
      </c>
      <c r="BF89" s="198" t="e">
        <f t="shared" si="184"/>
        <v>#VALUE!</v>
      </c>
      <c r="BG89" s="192" t="e">
        <f t="shared" si="215"/>
        <v>#VALUE!</v>
      </c>
      <c r="BH89" s="198" t="e">
        <f t="shared" si="185"/>
        <v>#VALUE!</v>
      </c>
      <c r="BK89" s="31">
        <v>1</v>
      </c>
    </row>
    <row r="90" spans="1:63" ht="15.75" hidden="1">
      <c r="A90" s="174">
        <v>79</v>
      </c>
      <c r="B90" s="174" t="s">
        <v>960</v>
      </c>
      <c r="C90" s="323" t="s">
        <v>655</v>
      </c>
      <c r="D90" s="234" t="s">
        <v>656</v>
      </c>
      <c r="E90" s="234" t="s">
        <v>285</v>
      </c>
      <c r="F90" s="234" t="s">
        <v>910</v>
      </c>
      <c r="G90" s="234" t="s">
        <v>124</v>
      </c>
      <c r="H90" s="200">
        <f>'Saisie '!H94</f>
        <v>11.666666666666666</v>
      </c>
      <c r="I90" s="169"/>
      <c r="J90" s="200">
        <f>'Saisie '!K94</f>
        <v>10.5</v>
      </c>
      <c r="K90" s="169"/>
      <c r="L90" s="200">
        <f>'Saisie '!N94</f>
        <v>10.5</v>
      </c>
      <c r="M90" s="169">
        <f>IF(L90&gt;=9.995,6,0)</f>
        <v>6</v>
      </c>
      <c r="N90" s="201">
        <f>((H90*4)+(J90*4)+(L90*4))/12</f>
        <v>10.888888888888888</v>
      </c>
      <c r="O90" s="170">
        <f>IF(N90&gt;=9.995,18,I90+K90+M90)</f>
        <v>18</v>
      </c>
      <c r="P90" s="200">
        <f>'Saisie '!P94</f>
        <v>7</v>
      </c>
      <c r="Q90" s="169"/>
      <c r="R90" s="200">
        <f>'Saisie '!R94</f>
        <v>6.5</v>
      </c>
      <c r="S90" s="169">
        <f>IF(R90&gt;=9.995,3,0)</f>
        <v>0</v>
      </c>
      <c r="T90" s="201">
        <f>((P90*2)+(R90*2))/4</f>
        <v>6.75</v>
      </c>
      <c r="U90" s="170">
        <f>IF(T90&gt;=9.995,6,Q90+S90)</f>
        <v>0</v>
      </c>
      <c r="V90" s="200">
        <f>'Saisie '!T94</f>
        <v>12</v>
      </c>
      <c r="W90" s="169">
        <f>IF(V90&gt;=9.995,3,0)</f>
        <v>3</v>
      </c>
      <c r="X90" s="201">
        <f>V90</f>
        <v>12</v>
      </c>
      <c r="Y90" s="169">
        <f>IF(X90&gt;=9.995,3,0)</f>
        <v>3</v>
      </c>
      <c r="Z90" s="200">
        <f>'Saisie '!V94</f>
        <v>4</v>
      </c>
      <c r="AA90" s="169">
        <f>IF(Z90&gt;=9.995,3,0)</f>
        <v>0</v>
      </c>
      <c r="AB90" s="201">
        <f>Z90</f>
        <v>4</v>
      </c>
      <c r="AC90" s="199">
        <f>IF(AB90&gt;=9.995,3,0)</f>
        <v>0</v>
      </c>
      <c r="AD90" s="201">
        <f>((N90*12)+(T90*4)+(X90*2)+(AB90*2))/20</f>
        <v>9.4833333333333325</v>
      </c>
      <c r="AE90" s="196">
        <f>IF(AD90&gt;=9.995,30,O90+U90+Y90+AC90)</f>
        <v>21</v>
      </c>
      <c r="AF90" s="198" t="str">
        <f t="shared" ref="AF90:AF103" si="216">IF(AD90&gt;=9.995,"Admis(e)","Rattrapage")</f>
        <v>Rattrapage</v>
      </c>
      <c r="AG90" s="24">
        <f>'Saisie '!Z94</f>
        <v>7</v>
      </c>
      <c r="AH90" s="175">
        <f t="shared" ref="AH90:AH103" si="217">IF(AG90&gt;=9.995,6,0)</f>
        <v>0</v>
      </c>
      <c r="AI90" s="24">
        <f>'Saisie '!AC94</f>
        <v>10.166666666666666</v>
      </c>
      <c r="AJ90" s="175">
        <f t="shared" ref="AJ90:AJ103" si="218">IF(AI90&gt;=9.995,6,0)</f>
        <v>6</v>
      </c>
      <c r="AK90" s="24">
        <f>'Saisie '!AF94</f>
        <v>10.333333333333334</v>
      </c>
      <c r="AL90" s="175">
        <f>IF(AK90&gt;=9.995,6,0)</f>
        <v>6</v>
      </c>
      <c r="AM90" s="201">
        <f>((AG90*4)+(AI90*4)+(AK90*4))/12</f>
        <v>9.1666666666666661</v>
      </c>
      <c r="AN90" s="177">
        <f>IF(AM90&gt;=9.995,18,AH90+AJ90+AL90)</f>
        <v>12</v>
      </c>
      <c r="AO90" s="24">
        <f>'Saisie '!AH94</f>
        <v>7.5</v>
      </c>
      <c r="AP90" s="191">
        <f t="shared" ref="AP90:AP103" si="219">IF(AO90&gt;=9.995,3,0)</f>
        <v>0</v>
      </c>
      <c r="AQ90" s="24">
        <f>'Saisie '!AJ94</f>
        <v>11</v>
      </c>
      <c r="AR90" s="191">
        <f>IF(AQ90&gt;=9.995,3,0)</f>
        <v>3</v>
      </c>
      <c r="AS90" s="201">
        <f>((AO90*2)+(AQ90*2))/4</f>
        <v>9.25</v>
      </c>
      <c r="AT90" s="177">
        <f>IF(AS90&gt;=9.995,6,AP90+AR90)</f>
        <v>3</v>
      </c>
      <c r="AU90" s="200">
        <f>'Saisie '!AL94</f>
        <v>11</v>
      </c>
      <c r="AV90" s="176">
        <f>IF(AU90&gt;=9.995,3,0)</f>
        <v>3</v>
      </c>
      <c r="AW90" s="201">
        <f>AU90</f>
        <v>11</v>
      </c>
      <c r="AX90" s="176">
        <f>IF(AW90&gt;=9.995,3,0)</f>
        <v>3</v>
      </c>
      <c r="AY90" s="24">
        <f>'Saisie '!AN94</f>
        <v>15.5</v>
      </c>
      <c r="AZ90" s="176">
        <f>IF(AY90&gt;=9.995,3,0)</f>
        <v>3</v>
      </c>
      <c r="BA90" s="201">
        <f>AY90</f>
        <v>15.5</v>
      </c>
      <c r="BB90" s="193">
        <f>IF(BA90&gt;=9.995,3,0)</f>
        <v>3</v>
      </c>
      <c r="BC90" s="194">
        <f>((AM90*12)+(AS90*4)+(AW90*2)+(BA90*2))/20</f>
        <v>10</v>
      </c>
      <c r="BD90" s="196">
        <f>IF(BC90&gt;=9.995,30,AN90+AT90+AX90+BB90)</f>
        <v>30</v>
      </c>
      <c r="BE90" s="178">
        <f>(AD90+BC90)/2</f>
        <v>9.7416666666666671</v>
      </c>
      <c r="BF90" s="198" t="str">
        <f t="shared" ref="BF90:BF103" si="220">IF(BC90&gt;=9.995,"Admis(e)","Rattrapage")</f>
        <v>Admis(e)</v>
      </c>
      <c r="BG90" s="192">
        <f>AE90+BD90</f>
        <v>51</v>
      </c>
      <c r="BH90" s="198" t="str">
        <f t="shared" ref="BH90:BH103" si="221">IF(AND(AD90&gt;=9.995,BC90&gt;=9.995),"Admis(e)","Rattrapage")</f>
        <v>Rattrapage</v>
      </c>
      <c r="BK90" s="31">
        <v>1</v>
      </c>
    </row>
    <row r="91" spans="1:63" ht="15.75">
      <c r="A91" s="174">
        <v>80</v>
      </c>
      <c r="B91" s="174" t="s">
        <v>960</v>
      </c>
      <c r="C91" s="323" t="s">
        <v>658</v>
      </c>
      <c r="D91" s="234" t="s">
        <v>659</v>
      </c>
      <c r="E91" s="234" t="s">
        <v>50</v>
      </c>
      <c r="F91" s="234" t="s">
        <v>911</v>
      </c>
      <c r="G91" s="234" t="s">
        <v>120</v>
      </c>
      <c r="H91" s="200">
        <f>'Saisie '!H95</f>
        <v>11.666666666666666</v>
      </c>
      <c r="I91" s="169"/>
      <c r="J91" s="200">
        <f>'Saisie '!K95</f>
        <v>9</v>
      </c>
      <c r="K91" s="169"/>
      <c r="L91" s="200">
        <f>'Saisie '!N95</f>
        <v>13.5</v>
      </c>
      <c r="M91" s="169">
        <f t="shared" ref="M91:M103" si="222">IF(L91&gt;=9.995,6,0)</f>
        <v>6</v>
      </c>
      <c r="N91" s="201">
        <f t="shared" ref="N91:N103" si="223">((H91*4)+(J91*4)+(L91*4))/12</f>
        <v>11.388888888888888</v>
      </c>
      <c r="O91" s="170">
        <f t="shared" ref="O91:O103" si="224">IF(N91&gt;=9.995,18,I91+K91+M91)</f>
        <v>18</v>
      </c>
      <c r="P91" s="200">
        <f>'Saisie '!P95</f>
        <v>8</v>
      </c>
      <c r="Q91" s="169"/>
      <c r="R91" s="200">
        <f>'Saisie '!R95</f>
        <v>10</v>
      </c>
      <c r="S91" s="169">
        <f t="shared" ref="S91:S103" si="225">IF(R91&gt;=9.995,3,0)</f>
        <v>3</v>
      </c>
      <c r="T91" s="201">
        <f t="shared" ref="T91:T103" si="226">((P91*2)+(R91*2))/4</f>
        <v>9</v>
      </c>
      <c r="U91" s="170">
        <f t="shared" ref="U91:U103" si="227">IF(T91&gt;=9.995,6,Q91+S91)</f>
        <v>3</v>
      </c>
      <c r="V91" s="200">
        <f>'Saisie '!T95</f>
        <v>11.5</v>
      </c>
      <c r="W91" s="169">
        <f t="shared" ref="W91:W103" si="228">IF(V91&gt;=9.995,3,0)</f>
        <v>3</v>
      </c>
      <c r="X91" s="201">
        <f t="shared" ref="X91:X103" si="229">V91</f>
        <v>11.5</v>
      </c>
      <c r="Y91" s="169">
        <f t="shared" ref="Y91:Y103" si="230">IF(X91&gt;=9.995,3,0)</f>
        <v>3</v>
      </c>
      <c r="Z91" s="200">
        <f>'Saisie '!V95</f>
        <v>12.5</v>
      </c>
      <c r="AA91" s="169">
        <f t="shared" ref="AA91:AA103" si="231">IF(Z91&gt;=9.995,3,0)</f>
        <v>3</v>
      </c>
      <c r="AB91" s="201">
        <f t="shared" ref="AB91:AB103" si="232">Z91</f>
        <v>12.5</v>
      </c>
      <c r="AC91" s="199">
        <f t="shared" ref="AC91:AC103" si="233">IF(AB91&gt;=9.995,3,0)</f>
        <v>3</v>
      </c>
      <c r="AD91" s="201">
        <f t="shared" ref="AD91:AD103" si="234">((N91*12)+(T91*4)+(X91*2)+(AB91*2))/20</f>
        <v>11.033333333333333</v>
      </c>
      <c r="AE91" s="196">
        <f t="shared" ref="AE91:AE103" si="235">IF(AD91&gt;=9.995,30,O91+U91+Y91+AC91)</f>
        <v>30</v>
      </c>
      <c r="AF91" s="198" t="str">
        <f t="shared" si="216"/>
        <v>Admis(e)</v>
      </c>
      <c r="AG91" s="24">
        <f>'Saisie '!Z95</f>
        <v>8.5</v>
      </c>
      <c r="AH91" s="175">
        <f t="shared" si="217"/>
        <v>0</v>
      </c>
      <c r="AI91" s="24">
        <f>'Saisie '!AC95</f>
        <v>12.5</v>
      </c>
      <c r="AJ91" s="175">
        <f t="shared" si="218"/>
        <v>6</v>
      </c>
      <c r="AK91" s="24">
        <f>'Saisie '!AF95</f>
        <v>13.666666666666666</v>
      </c>
      <c r="AL91" s="175">
        <f t="shared" ref="AL91:AL103" si="236">IF(AK91&gt;=9.995,6,0)</f>
        <v>6</v>
      </c>
      <c r="AM91" s="201">
        <f t="shared" ref="AM91:AM103" si="237">((AG91*4)+(AI91*4)+(AK91*4))/12</f>
        <v>11.555555555555555</v>
      </c>
      <c r="AN91" s="177">
        <f t="shared" ref="AN91:AN103" si="238">IF(AM91&gt;=9.995,18,AH91+AJ91+AL91)</f>
        <v>18</v>
      </c>
      <c r="AO91" s="24">
        <f>'Saisie '!AH95</f>
        <v>11.5</v>
      </c>
      <c r="AP91" s="191">
        <f t="shared" si="219"/>
        <v>3</v>
      </c>
      <c r="AQ91" s="24">
        <f>'Saisie '!AJ95</f>
        <v>15.5</v>
      </c>
      <c r="AR91" s="191">
        <f t="shared" ref="AR91:AR103" si="239">IF(AQ91&gt;=9.995,3,0)</f>
        <v>3</v>
      </c>
      <c r="AS91" s="201">
        <f t="shared" ref="AS91:AS103" si="240">((AO91*2)+(AQ91*2))/4</f>
        <v>13.5</v>
      </c>
      <c r="AT91" s="177">
        <f t="shared" ref="AT91:AT103" si="241">IF(AS91&gt;=9.995,6,AP91+AR91)</f>
        <v>6</v>
      </c>
      <c r="AU91" s="200">
        <f>'Saisie '!AL95</f>
        <v>12</v>
      </c>
      <c r="AV91" s="176">
        <f t="shared" ref="AV91:AV103" si="242">IF(AU91&gt;=9.995,3,0)</f>
        <v>3</v>
      </c>
      <c r="AW91" s="201">
        <f t="shared" ref="AW91:AW103" si="243">AU91</f>
        <v>12</v>
      </c>
      <c r="AX91" s="176">
        <f t="shared" ref="AX91:AX103" si="244">IF(AW91&gt;=9.995,3,0)</f>
        <v>3</v>
      </c>
      <c r="AY91" s="24">
        <f>'Saisie '!AN95</f>
        <v>10</v>
      </c>
      <c r="AZ91" s="176">
        <f t="shared" ref="AZ91:AZ103" si="245">IF(AY91&gt;=9.995,3,0)</f>
        <v>3</v>
      </c>
      <c r="BA91" s="201">
        <f t="shared" ref="BA91:BA103" si="246">AY91</f>
        <v>10</v>
      </c>
      <c r="BB91" s="193">
        <f t="shared" ref="BB91:BB103" si="247">IF(BA91&gt;=9.995,3,0)</f>
        <v>3</v>
      </c>
      <c r="BC91" s="194">
        <f t="shared" ref="BC91:BC103" si="248">((AM91*12)+(AS91*4)+(AW91*2)+(BA91*2))/20</f>
        <v>11.833333333333332</v>
      </c>
      <c r="BD91" s="196">
        <f t="shared" ref="BD91:BD103" si="249">IF(BC91&gt;=9.995,30,AN91+AT91+AX91+BB91)</f>
        <v>30</v>
      </c>
      <c r="BE91" s="178">
        <f t="shared" ref="BE91:BE103" si="250">(AD91+BC91)/2</f>
        <v>11.433333333333334</v>
      </c>
      <c r="BF91" s="198" t="str">
        <f t="shared" si="220"/>
        <v>Admis(e)</v>
      </c>
      <c r="BG91" s="192">
        <f t="shared" ref="BG91:BG103" si="251">AE91+BD91</f>
        <v>60</v>
      </c>
      <c r="BH91" s="198" t="str">
        <f t="shared" si="221"/>
        <v>Admis(e)</v>
      </c>
      <c r="BK91" s="31">
        <v>1</v>
      </c>
    </row>
    <row r="92" spans="1:63" ht="15.75">
      <c r="A92" s="174">
        <v>81</v>
      </c>
      <c r="B92" s="174" t="s">
        <v>960</v>
      </c>
      <c r="C92" s="323" t="s">
        <v>354</v>
      </c>
      <c r="D92" s="234" t="s">
        <v>355</v>
      </c>
      <c r="E92" s="234" t="s">
        <v>29</v>
      </c>
      <c r="F92" s="234" t="s">
        <v>912</v>
      </c>
      <c r="G92" s="234" t="s">
        <v>128</v>
      </c>
      <c r="H92" s="200">
        <f>'Saisie '!H96</f>
        <v>11.83</v>
      </c>
      <c r="I92" s="169"/>
      <c r="J92" s="200">
        <f>'Saisie '!K96</f>
        <v>11</v>
      </c>
      <c r="K92" s="169"/>
      <c r="L92" s="200">
        <f>'Saisie '!N96</f>
        <v>10.33</v>
      </c>
      <c r="M92" s="169">
        <f t="shared" si="222"/>
        <v>6</v>
      </c>
      <c r="N92" s="201">
        <f t="shared" si="223"/>
        <v>11.053333333333333</v>
      </c>
      <c r="O92" s="170">
        <f t="shared" si="224"/>
        <v>18</v>
      </c>
      <c r="P92" s="200">
        <f>'Saisie '!P96</f>
        <v>11.5</v>
      </c>
      <c r="Q92" s="169"/>
      <c r="R92" s="200">
        <f>'Saisie '!R96</f>
        <v>10</v>
      </c>
      <c r="S92" s="169">
        <f t="shared" si="225"/>
        <v>3</v>
      </c>
      <c r="T92" s="201">
        <f t="shared" si="226"/>
        <v>10.75</v>
      </c>
      <c r="U92" s="170">
        <f t="shared" si="227"/>
        <v>6</v>
      </c>
      <c r="V92" s="200">
        <f>'Saisie '!T96</f>
        <v>10</v>
      </c>
      <c r="W92" s="169">
        <f t="shared" si="228"/>
        <v>3</v>
      </c>
      <c r="X92" s="201">
        <f t="shared" si="229"/>
        <v>10</v>
      </c>
      <c r="Y92" s="169">
        <f t="shared" si="230"/>
        <v>3</v>
      </c>
      <c r="Z92" s="200">
        <f>'Saisie '!V96</f>
        <v>6</v>
      </c>
      <c r="AA92" s="169">
        <f t="shared" si="231"/>
        <v>0</v>
      </c>
      <c r="AB92" s="201">
        <f t="shared" si="232"/>
        <v>6</v>
      </c>
      <c r="AC92" s="199">
        <f t="shared" si="233"/>
        <v>0</v>
      </c>
      <c r="AD92" s="201">
        <f t="shared" si="234"/>
        <v>10.382</v>
      </c>
      <c r="AE92" s="196">
        <f t="shared" si="235"/>
        <v>30</v>
      </c>
      <c r="AF92" s="198" t="str">
        <f t="shared" si="216"/>
        <v>Admis(e)</v>
      </c>
      <c r="AG92" s="24">
        <f>'Saisie '!Z96</f>
        <v>12</v>
      </c>
      <c r="AH92" s="175">
        <f t="shared" si="217"/>
        <v>6</v>
      </c>
      <c r="AI92" s="24">
        <f>'Saisie '!AC96</f>
        <v>14.67</v>
      </c>
      <c r="AJ92" s="175">
        <f t="shared" si="218"/>
        <v>6</v>
      </c>
      <c r="AK92" s="24">
        <f>'Saisie '!AF96</f>
        <v>10</v>
      </c>
      <c r="AL92" s="175">
        <f t="shared" si="236"/>
        <v>6</v>
      </c>
      <c r="AM92" s="201">
        <f t="shared" si="237"/>
        <v>12.223333333333334</v>
      </c>
      <c r="AN92" s="177">
        <f t="shared" si="238"/>
        <v>18</v>
      </c>
      <c r="AO92" s="24">
        <f>'Saisie '!AH96</f>
        <v>11</v>
      </c>
      <c r="AP92" s="191">
        <f t="shared" si="219"/>
        <v>3</v>
      </c>
      <c r="AQ92" s="24">
        <f>'Saisie '!AJ96</f>
        <v>10</v>
      </c>
      <c r="AR92" s="191">
        <f t="shared" si="239"/>
        <v>3</v>
      </c>
      <c r="AS92" s="201">
        <f t="shared" si="240"/>
        <v>10.5</v>
      </c>
      <c r="AT92" s="177">
        <f t="shared" si="241"/>
        <v>6</v>
      </c>
      <c r="AU92" s="200">
        <f>'Saisie '!AL96</f>
        <v>12</v>
      </c>
      <c r="AV92" s="176">
        <f t="shared" si="242"/>
        <v>3</v>
      </c>
      <c r="AW92" s="201">
        <f t="shared" si="243"/>
        <v>12</v>
      </c>
      <c r="AX92" s="176">
        <f t="shared" si="244"/>
        <v>3</v>
      </c>
      <c r="AY92" s="24">
        <f>'Saisie '!AN96</f>
        <v>15</v>
      </c>
      <c r="AZ92" s="176">
        <f t="shared" si="245"/>
        <v>3</v>
      </c>
      <c r="BA92" s="201">
        <f t="shared" si="246"/>
        <v>15</v>
      </c>
      <c r="BB92" s="193">
        <f t="shared" si="247"/>
        <v>3</v>
      </c>
      <c r="BC92" s="194">
        <f t="shared" si="248"/>
        <v>12.134</v>
      </c>
      <c r="BD92" s="196">
        <f t="shared" si="249"/>
        <v>30</v>
      </c>
      <c r="BE92" s="178">
        <f t="shared" si="250"/>
        <v>11.257999999999999</v>
      </c>
      <c r="BF92" s="198" t="str">
        <f t="shared" si="220"/>
        <v>Admis(e)</v>
      </c>
      <c r="BG92" s="192">
        <f t="shared" si="251"/>
        <v>60</v>
      </c>
      <c r="BH92" s="198" t="str">
        <f t="shared" si="221"/>
        <v>Admis(e)</v>
      </c>
      <c r="BJ92" s="23" t="s">
        <v>975</v>
      </c>
      <c r="BK92" s="31">
        <v>1</v>
      </c>
    </row>
    <row r="93" spans="1:63" ht="15.75" hidden="1">
      <c r="A93" s="174">
        <v>82</v>
      </c>
      <c r="B93" s="174" t="s">
        <v>960</v>
      </c>
      <c r="C93" s="323" t="s">
        <v>660</v>
      </c>
      <c r="D93" s="234" t="s">
        <v>661</v>
      </c>
      <c r="E93" s="234" t="s">
        <v>662</v>
      </c>
      <c r="F93" s="234" t="s">
        <v>915</v>
      </c>
      <c r="G93" s="234" t="s">
        <v>916</v>
      </c>
      <c r="H93" s="200">
        <f>'Saisie '!H97</f>
        <v>12.166666666666666</v>
      </c>
      <c r="I93" s="169"/>
      <c r="J93" s="200">
        <f>'Saisie '!K97</f>
        <v>8.1666666666666661</v>
      </c>
      <c r="K93" s="169"/>
      <c r="L93" s="200">
        <f>'Saisie '!N97</f>
        <v>12</v>
      </c>
      <c r="M93" s="169">
        <f t="shared" si="222"/>
        <v>6</v>
      </c>
      <c r="N93" s="201">
        <f t="shared" si="223"/>
        <v>10.777777777777777</v>
      </c>
      <c r="O93" s="170">
        <f t="shared" si="224"/>
        <v>18</v>
      </c>
      <c r="P93" s="200">
        <f>'Saisie '!P97</f>
        <v>10</v>
      </c>
      <c r="Q93" s="169"/>
      <c r="R93" s="200">
        <f>'Saisie '!R97</f>
        <v>6</v>
      </c>
      <c r="S93" s="169">
        <f t="shared" si="225"/>
        <v>0</v>
      </c>
      <c r="T93" s="201">
        <f t="shared" si="226"/>
        <v>8</v>
      </c>
      <c r="U93" s="170">
        <f t="shared" si="227"/>
        <v>0</v>
      </c>
      <c r="V93" s="200">
        <f>'Saisie '!T97</f>
        <v>12</v>
      </c>
      <c r="W93" s="169">
        <f t="shared" si="228"/>
        <v>3</v>
      </c>
      <c r="X93" s="201">
        <f t="shared" si="229"/>
        <v>12</v>
      </c>
      <c r="Y93" s="169">
        <f t="shared" si="230"/>
        <v>3</v>
      </c>
      <c r="Z93" s="200">
        <f>'Saisie '!V97</f>
        <v>11</v>
      </c>
      <c r="AA93" s="169">
        <f t="shared" si="231"/>
        <v>3</v>
      </c>
      <c r="AB93" s="201">
        <f t="shared" si="232"/>
        <v>11</v>
      </c>
      <c r="AC93" s="199">
        <f t="shared" si="233"/>
        <v>3</v>
      </c>
      <c r="AD93" s="201">
        <f t="shared" si="234"/>
        <v>10.366666666666665</v>
      </c>
      <c r="AE93" s="196">
        <f t="shared" si="235"/>
        <v>30</v>
      </c>
      <c r="AF93" s="198" t="str">
        <f t="shared" si="216"/>
        <v>Admis(e)</v>
      </c>
      <c r="AG93" s="24">
        <f>'Saisie '!Z97</f>
        <v>10.833333333333334</v>
      </c>
      <c r="AH93" s="175">
        <f t="shared" si="217"/>
        <v>6</v>
      </c>
      <c r="AI93" s="24">
        <f>'Saisie '!AC97</f>
        <v>10.333333333333334</v>
      </c>
      <c r="AJ93" s="175">
        <f t="shared" si="218"/>
        <v>6</v>
      </c>
      <c r="AK93" s="24">
        <f>'Saisie '!AF97</f>
        <v>12.833333333333334</v>
      </c>
      <c r="AL93" s="175">
        <f t="shared" si="236"/>
        <v>6</v>
      </c>
      <c r="AM93" s="201">
        <f t="shared" si="237"/>
        <v>11.333333333333334</v>
      </c>
      <c r="AN93" s="177">
        <f t="shared" si="238"/>
        <v>18</v>
      </c>
      <c r="AO93" s="24">
        <f>'Saisie '!AH97</f>
        <v>13</v>
      </c>
      <c r="AP93" s="191">
        <f t="shared" si="219"/>
        <v>3</v>
      </c>
      <c r="AQ93" s="24">
        <f>'Saisie '!AJ97</f>
        <v>14</v>
      </c>
      <c r="AR93" s="191">
        <f t="shared" si="239"/>
        <v>3</v>
      </c>
      <c r="AS93" s="201">
        <f t="shared" si="240"/>
        <v>13.5</v>
      </c>
      <c r="AT93" s="177">
        <f t="shared" si="241"/>
        <v>6</v>
      </c>
      <c r="AU93" s="200">
        <f>'Saisie '!AL97</f>
        <v>11.5</v>
      </c>
      <c r="AV93" s="176">
        <f t="shared" si="242"/>
        <v>3</v>
      </c>
      <c r="AW93" s="201">
        <f t="shared" si="243"/>
        <v>11.5</v>
      </c>
      <c r="AX93" s="176">
        <f t="shared" si="244"/>
        <v>3</v>
      </c>
      <c r="AY93" s="24">
        <f>'Saisie '!AN97</f>
        <v>10.5</v>
      </c>
      <c r="AZ93" s="176">
        <f t="shared" si="245"/>
        <v>3</v>
      </c>
      <c r="BA93" s="201">
        <f t="shared" si="246"/>
        <v>10.5</v>
      </c>
      <c r="BB93" s="193">
        <f t="shared" si="247"/>
        <v>3</v>
      </c>
      <c r="BC93" s="194">
        <f t="shared" si="248"/>
        <v>11.7</v>
      </c>
      <c r="BD93" s="196">
        <f t="shared" si="249"/>
        <v>30</v>
      </c>
      <c r="BE93" s="178">
        <f t="shared" si="250"/>
        <v>11.033333333333331</v>
      </c>
      <c r="BF93" s="198" t="str">
        <f t="shared" si="220"/>
        <v>Admis(e)</v>
      </c>
      <c r="BG93" s="192">
        <f t="shared" si="251"/>
        <v>60</v>
      </c>
      <c r="BH93" s="198" t="str">
        <f t="shared" si="221"/>
        <v>Admis(e)</v>
      </c>
      <c r="BK93" s="31">
        <v>1</v>
      </c>
    </row>
    <row r="94" spans="1:63" s="23" customFormat="1" ht="15.75">
      <c r="A94" s="174">
        <v>83</v>
      </c>
      <c r="B94" s="174" t="s">
        <v>960</v>
      </c>
      <c r="C94" s="323" t="s">
        <v>663</v>
      </c>
      <c r="D94" s="234" t="s">
        <v>664</v>
      </c>
      <c r="E94" s="234" t="s">
        <v>665</v>
      </c>
      <c r="F94" s="234" t="s">
        <v>917</v>
      </c>
      <c r="G94" s="234" t="s">
        <v>124</v>
      </c>
      <c r="H94" s="200">
        <f>'Saisie '!H98</f>
        <v>12.666666666666666</v>
      </c>
      <c r="I94" s="169"/>
      <c r="J94" s="200">
        <f>'Saisie '!K98</f>
        <v>8</v>
      </c>
      <c r="K94" s="169"/>
      <c r="L94" s="200">
        <f>'Saisie '!N98</f>
        <v>10.166666666666666</v>
      </c>
      <c r="M94" s="169">
        <f t="shared" si="222"/>
        <v>6</v>
      </c>
      <c r="N94" s="201">
        <f t="shared" si="223"/>
        <v>10.277777777777777</v>
      </c>
      <c r="O94" s="170">
        <f t="shared" si="224"/>
        <v>18</v>
      </c>
      <c r="P94" s="200">
        <f>'Saisie '!P98</f>
        <v>13</v>
      </c>
      <c r="Q94" s="169"/>
      <c r="R94" s="200">
        <f>'Saisie '!R98</f>
        <v>10</v>
      </c>
      <c r="S94" s="169">
        <f t="shared" si="225"/>
        <v>3</v>
      </c>
      <c r="T94" s="201">
        <f t="shared" si="226"/>
        <v>11.5</v>
      </c>
      <c r="U94" s="170">
        <f t="shared" si="227"/>
        <v>6</v>
      </c>
      <c r="V94" s="200">
        <f>'Saisie '!T98</f>
        <v>13</v>
      </c>
      <c r="W94" s="169">
        <f t="shared" si="228"/>
        <v>3</v>
      </c>
      <c r="X94" s="201">
        <f t="shared" si="229"/>
        <v>13</v>
      </c>
      <c r="Y94" s="169">
        <f t="shared" si="230"/>
        <v>3</v>
      </c>
      <c r="Z94" s="200">
        <f>'Saisie '!V98</f>
        <v>6</v>
      </c>
      <c r="AA94" s="169">
        <f t="shared" si="231"/>
        <v>0</v>
      </c>
      <c r="AB94" s="201">
        <f t="shared" si="232"/>
        <v>6</v>
      </c>
      <c r="AC94" s="199">
        <f t="shared" si="233"/>
        <v>0</v>
      </c>
      <c r="AD94" s="201">
        <f t="shared" si="234"/>
        <v>10.366666666666665</v>
      </c>
      <c r="AE94" s="196">
        <f t="shared" si="235"/>
        <v>30</v>
      </c>
      <c r="AF94" s="198" t="str">
        <f t="shared" si="216"/>
        <v>Admis(e)</v>
      </c>
      <c r="AG94" s="24">
        <f>'Saisie '!Z98</f>
        <v>8.6666666666666661</v>
      </c>
      <c r="AH94" s="175">
        <f t="shared" si="217"/>
        <v>0</v>
      </c>
      <c r="AI94" s="24">
        <f>'Saisie '!AC98</f>
        <v>11</v>
      </c>
      <c r="AJ94" s="175">
        <f t="shared" si="218"/>
        <v>6</v>
      </c>
      <c r="AK94" s="24">
        <f>'Saisie '!AF98</f>
        <v>10.166666666666666</v>
      </c>
      <c r="AL94" s="175">
        <f t="shared" si="236"/>
        <v>6</v>
      </c>
      <c r="AM94" s="201">
        <f t="shared" si="237"/>
        <v>9.9444444444444429</v>
      </c>
      <c r="AN94" s="177">
        <f t="shared" si="238"/>
        <v>12</v>
      </c>
      <c r="AO94" s="24">
        <f>'Saisie '!AH98</f>
        <v>10.5</v>
      </c>
      <c r="AP94" s="191">
        <f t="shared" si="219"/>
        <v>3</v>
      </c>
      <c r="AQ94" s="24">
        <f>'Saisie '!AJ98</f>
        <v>7.5</v>
      </c>
      <c r="AR94" s="191">
        <f t="shared" si="239"/>
        <v>0</v>
      </c>
      <c r="AS94" s="201">
        <f t="shared" si="240"/>
        <v>9</v>
      </c>
      <c r="AT94" s="177">
        <f t="shared" si="241"/>
        <v>3</v>
      </c>
      <c r="AU94" s="200">
        <f>'Saisie '!AL98</f>
        <v>11.5</v>
      </c>
      <c r="AV94" s="176">
        <f t="shared" si="242"/>
        <v>3</v>
      </c>
      <c r="AW94" s="201">
        <f t="shared" si="243"/>
        <v>11.5</v>
      </c>
      <c r="AX94" s="176">
        <f t="shared" si="244"/>
        <v>3</v>
      </c>
      <c r="AY94" s="24">
        <f>'Saisie '!AN98</f>
        <v>12</v>
      </c>
      <c r="AZ94" s="176">
        <f t="shared" si="245"/>
        <v>3</v>
      </c>
      <c r="BA94" s="201">
        <f t="shared" si="246"/>
        <v>12</v>
      </c>
      <c r="BB94" s="193">
        <f t="shared" si="247"/>
        <v>3</v>
      </c>
      <c r="BC94" s="194">
        <f t="shared" si="248"/>
        <v>10.116666666666665</v>
      </c>
      <c r="BD94" s="196">
        <f t="shared" si="249"/>
        <v>30</v>
      </c>
      <c r="BE94" s="178">
        <f t="shared" si="250"/>
        <v>10.241666666666665</v>
      </c>
      <c r="BF94" s="198" t="str">
        <f t="shared" si="220"/>
        <v>Admis(e)</v>
      </c>
      <c r="BG94" s="192">
        <f t="shared" si="251"/>
        <v>60</v>
      </c>
      <c r="BH94" s="198" t="str">
        <f t="shared" si="221"/>
        <v>Admis(e)</v>
      </c>
      <c r="BK94" s="31">
        <v>1</v>
      </c>
    </row>
    <row r="95" spans="1:63" s="23" customFormat="1" ht="15.75">
      <c r="A95" s="174">
        <v>84</v>
      </c>
      <c r="B95" s="174" t="s">
        <v>960</v>
      </c>
      <c r="C95" s="323" t="s">
        <v>358</v>
      </c>
      <c r="D95" s="234" t="s">
        <v>359</v>
      </c>
      <c r="E95" s="234" t="s">
        <v>347</v>
      </c>
      <c r="F95" s="234" t="s">
        <v>918</v>
      </c>
      <c r="G95" s="234" t="s">
        <v>119</v>
      </c>
      <c r="H95" s="200">
        <f>'Saisie '!H99</f>
        <v>10</v>
      </c>
      <c r="I95" s="169"/>
      <c r="J95" s="200">
        <f>'Saisie '!K99</f>
        <v>10.833333333333334</v>
      </c>
      <c r="K95" s="169"/>
      <c r="L95" s="200">
        <f>'Saisie '!N99</f>
        <v>10.83</v>
      </c>
      <c r="M95" s="169">
        <f t="shared" si="222"/>
        <v>6</v>
      </c>
      <c r="N95" s="201">
        <f t="shared" si="223"/>
        <v>10.554444444444444</v>
      </c>
      <c r="O95" s="170">
        <f t="shared" si="224"/>
        <v>18</v>
      </c>
      <c r="P95" s="200">
        <f>'Saisie '!P99</f>
        <v>8</v>
      </c>
      <c r="Q95" s="169"/>
      <c r="R95" s="200">
        <f>'Saisie '!R99</f>
        <v>13.5</v>
      </c>
      <c r="S95" s="169">
        <f t="shared" si="225"/>
        <v>3</v>
      </c>
      <c r="T95" s="201">
        <f t="shared" si="226"/>
        <v>10.75</v>
      </c>
      <c r="U95" s="170">
        <f t="shared" si="227"/>
        <v>6</v>
      </c>
      <c r="V95" s="200">
        <f>'Saisie '!T99</f>
        <v>10.5</v>
      </c>
      <c r="W95" s="169">
        <f t="shared" si="228"/>
        <v>3</v>
      </c>
      <c r="X95" s="201">
        <f t="shared" si="229"/>
        <v>10.5</v>
      </c>
      <c r="Y95" s="169">
        <f t="shared" si="230"/>
        <v>3</v>
      </c>
      <c r="Z95" s="200">
        <f>'Saisie '!V99</f>
        <v>8</v>
      </c>
      <c r="AA95" s="169">
        <f t="shared" si="231"/>
        <v>0</v>
      </c>
      <c r="AB95" s="201">
        <f t="shared" si="232"/>
        <v>8</v>
      </c>
      <c r="AC95" s="199">
        <f t="shared" si="233"/>
        <v>0</v>
      </c>
      <c r="AD95" s="201">
        <f t="shared" si="234"/>
        <v>10.332666666666666</v>
      </c>
      <c r="AE95" s="196">
        <f t="shared" si="235"/>
        <v>30</v>
      </c>
      <c r="AF95" s="198" t="str">
        <f t="shared" si="216"/>
        <v>Admis(e)</v>
      </c>
      <c r="AG95" s="24">
        <f>'Saisie '!Z99</f>
        <v>8</v>
      </c>
      <c r="AH95" s="175">
        <f t="shared" si="217"/>
        <v>0</v>
      </c>
      <c r="AI95" s="24">
        <f>'Saisie '!AC99</f>
        <v>11.67</v>
      </c>
      <c r="AJ95" s="175">
        <f t="shared" si="218"/>
        <v>6</v>
      </c>
      <c r="AK95" s="24">
        <f>'Saisie '!AF99</f>
        <v>11.17</v>
      </c>
      <c r="AL95" s="175">
        <f t="shared" si="236"/>
        <v>6</v>
      </c>
      <c r="AM95" s="201">
        <f t="shared" si="237"/>
        <v>10.280000000000001</v>
      </c>
      <c r="AN95" s="177">
        <f t="shared" si="238"/>
        <v>18</v>
      </c>
      <c r="AO95" s="24">
        <f>'Saisie '!AH99</f>
        <v>13</v>
      </c>
      <c r="AP95" s="191">
        <f t="shared" si="219"/>
        <v>3</v>
      </c>
      <c r="AQ95" s="24">
        <f>'Saisie '!AJ99</f>
        <v>14</v>
      </c>
      <c r="AR95" s="191">
        <f t="shared" si="239"/>
        <v>3</v>
      </c>
      <c r="AS95" s="201">
        <f t="shared" si="240"/>
        <v>13.5</v>
      </c>
      <c r="AT95" s="177">
        <f t="shared" si="241"/>
        <v>6</v>
      </c>
      <c r="AU95" s="200">
        <f>'Saisie '!AL99</f>
        <v>12</v>
      </c>
      <c r="AV95" s="176">
        <f t="shared" si="242"/>
        <v>3</v>
      </c>
      <c r="AW95" s="201">
        <f t="shared" si="243"/>
        <v>12</v>
      </c>
      <c r="AX95" s="176">
        <f t="shared" si="244"/>
        <v>3</v>
      </c>
      <c r="AY95" s="24">
        <f>'Saisie '!AN99</f>
        <v>15</v>
      </c>
      <c r="AZ95" s="176">
        <f t="shared" si="245"/>
        <v>3</v>
      </c>
      <c r="BA95" s="201">
        <f t="shared" si="246"/>
        <v>15</v>
      </c>
      <c r="BB95" s="193">
        <f t="shared" si="247"/>
        <v>3</v>
      </c>
      <c r="BC95" s="194">
        <f t="shared" si="248"/>
        <v>11.568000000000001</v>
      </c>
      <c r="BD95" s="196">
        <f t="shared" si="249"/>
        <v>30</v>
      </c>
      <c r="BE95" s="178">
        <f t="shared" si="250"/>
        <v>10.950333333333333</v>
      </c>
      <c r="BF95" s="198" t="str">
        <f t="shared" si="220"/>
        <v>Admis(e)</v>
      </c>
      <c r="BG95" s="192">
        <f t="shared" si="251"/>
        <v>60</v>
      </c>
      <c r="BH95" s="198" t="str">
        <f t="shared" si="221"/>
        <v>Admis(e)</v>
      </c>
      <c r="BJ95" s="23" t="s">
        <v>975</v>
      </c>
      <c r="BK95" s="31">
        <v>1</v>
      </c>
    </row>
    <row r="96" spans="1:63" s="23" customFormat="1" ht="15.75" hidden="1">
      <c r="A96" s="174">
        <v>85</v>
      </c>
      <c r="B96" s="174" t="s">
        <v>960</v>
      </c>
      <c r="C96" s="323" t="s">
        <v>666</v>
      </c>
      <c r="D96" s="234" t="s">
        <v>667</v>
      </c>
      <c r="E96" s="234" t="s">
        <v>451</v>
      </c>
      <c r="F96" s="234" t="s">
        <v>919</v>
      </c>
      <c r="G96" s="234" t="s">
        <v>132</v>
      </c>
      <c r="H96" s="200">
        <f>'Saisie '!H100</f>
        <v>11.5</v>
      </c>
      <c r="I96" s="169"/>
      <c r="J96" s="200">
        <f>'Saisie '!K100</f>
        <v>8.6666666666666661</v>
      </c>
      <c r="K96" s="169"/>
      <c r="L96" s="200">
        <f>'Saisie '!N100</f>
        <v>15.333333333333334</v>
      </c>
      <c r="M96" s="169">
        <f t="shared" si="222"/>
        <v>6</v>
      </c>
      <c r="N96" s="201">
        <f t="shared" si="223"/>
        <v>11.833333333333334</v>
      </c>
      <c r="O96" s="170">
        <f t="shared" si="224"/>
        <v>18</v>
      </c>
      <c r="P96" s="200">
        <f>'Saisie '!P100</f>
        <v>12</v>
      </c>
      <c r="Q96" s="169"/>
      <c r="R96" s="200">
        <f>'Saisie '!R100</f>
        <v>10</v>
      </c>
      <c r="S96" s="169">
        <f t="shared" si="225"/>
        <v>3</v>
      </c>
      <c r="T96" s="201">
        <f t="shared" si="226"/>
        <v>11</v>
      </c>
      <c r="U96" s="170">
        <f t="shared" si="227"/>
        <v>6</v>
      </c>
      <c r="V96" s="200">
        <f>'Saisie '!T100</f>
        <v>12</v>
      </c>
      <c r="W96" s="169">
        <f t="shared" si="228"/>
        <v>3</v>
      </c>
      <c r="X96" s="201">
        <f t="shared" si="229"/>
        <v>12</v>
      </c>
      <c r="Y96" s="169">
        <f t="shared" si="230"/>
        <v>3</v>
      </c>
      <c r="Z96" s="200">
        <f>'Saisie '!V100</f>
        <v>10</v>
      </c>
      <c r="AA96" s="169">
        <f t="shared" si="231"/>
        <v>3</v>
      </c>
      <c r="AB96" s="201">
        <f t="shared" si="232"/>
        <v>10</v>
      </c>
      <c r="AC96" s="199">
        <f t="shared" si="233"/>
        <v>3</v>
      </c>
      <c r="AD96" s="201">
        <f t="shared" si="234"/>
        <v>11.5</v>
      </c>
      <c r="AE96" s="196">
        <f t="shared" si="235"/>
        <v>30</v>
      </c>
      <c r="AF96" s="198" t="str">
        <f t="shared" si="216"/>
        <v>Admis(e)</v>
      </c>
      <c r="AG96" s="24">
        <f>'Saisie '!Z100</f>
        <v>8.6666666666666661</v>
      </c>
      <c r="AH96" s="175">
        <f t="shared" si="217"/>
        <v>0</v>
      </c>
      <c r="AI96" s="24">
        <f>'Saisie '!AC100</f>
        <v>8.6666666666666661</v>
      </c>
      <c r="AJ96" s="175">
        <f t="shared" si="218"/>
        <v>0</v>
      </c>
      <c r="AK96" s="24">
        <f>'Saisie '!AF100</f>
        <v>11.333333333333334</v>
      </c>
      <c r="AL96" s="175">
        <f t="shared" si="236"/>
        <v>6</v>
      </c>
      <c r="AM96" s="201">
        <f t="shared" si="237"/>
        <v>9.5555555555555554</v>
      </c>
      <c r="AN96" s="177">
        <f t="shared" si="238"/>
        <v>6</v>
      </c>
      <c r="AO96" s="24">
        <f>'Saisie '!AH100</f>
        <v>12</v>
      </c>
      <c r="AP96" s="191">
        <f t="shared" si="219"/>
        <v>3</v>
      </c>
      <c r="AQ96" s="24">
        <f>'Saisie '!AJ100</f>
        <v>11</v>
      </c>
      <c r="AR96" s="191">
        <f t="shared" si="239"/>
        <v>3</v>
      </c>
      <c r="AS96" s="201">
        <f t="shared" si="240"/>
        <v>11.5</v>
      </c>
      <c r="AT96" s="177">
        <f t="shared" si="241"/>
        <v>6</v>
      </c>
      <c r="AU96" s="200">
        <f>'Saisie '!AL100</f>
        <v>12.5</v>
      </c>
      <c r="AV96" s="176">
        <f t="shared" si="242"/>
        <v>3</v>
      </c>
      <c r="AW96" s="201">
        <f t="shared" si="243"/>
        <v>12.5</v>
      </c>
      <c r="AX96" s="176">
        <f t="shared" si="244"/>
        <v>3</v>
      </c>
      <c r="AY96" s="24">
        <f>'Saisie '!AN100</f>
        <v>13.5</v>
      </c>
      <c r="AZ96" s="176">
        <f t="shared" si="245"/>
        <v>3</v>
      </c>
      <c r="BA96" s="201">
        <f t="shared" si="246"/>
        <v>13.5</v>
      </c>
      <c r="BB96" s="193">
        <f t="shared" si="247"/>
        <v>3</v>
      </c>
      <c r="BC96" s="194">
        <f t="shared" si="248"/>
        <v>10.633333333333333</v>
      </c>
      <c r="BD96" s="196">
        <f t="shared" si="249"/>
        <v>30</v>
      </c>
      <c r="BE96" s="178">
        <f t="shared" si="250"/>
        <v>11.066666666666666</v>
      </c>
      <c r="BF96" s="198" t="str">
        <f t="shared" si="220"/>
        <v>Admis(e)</v>
      </c>
      <c r="BG96" s="192">
        <f t="shared" si="251"/>
        <v>60</v>
      </c>
      <c r="BH96" s="198" t="str">
        <f t="shared" si="221"/>
        <v>Admis(e)</v>
      </c>
      <c r="BK96" s="31">
        <v>1</v>
      </c>
    </row>
    <row r="97" spans="1:63" ht="15.75" hidden="1">
      <c r="A97" s="174">
        <v>86</v>
      </c>
      <c r="B97" s="174" t="s">
        <v>960</v>
      </c>
      <c r="C97" s="323" t="s">
        <v>363</v>
      </c>
      <c r="D97" s="234" t="s">
        <v>364</v>
      </c>
      <c r="E97" s="234" t="s">
        <v>57</v>
      </c>
      <c r="F97" s="234" t="s">
        <v>922</v>
      </c>
      <c r="G97" s="234" t="s">
        <v>119</v>
      </c>
      <c r="H97" s="200">
        <f>'Saisie '!H101</f>
        <v>6.833333333333333</v>
      </c>
      <c r="I97" s="169"/>
      <c r="J97" s="200">
        <f>'Saisie '!K101</f>
        <v>6</v>
      </c>
      <c r="K97" s="169"/>
      <c r="L97" s="200">
        <f>'Saisie '!N101</f>
        <v>10.17</v>
      </c>
      <c r="M97" s="169">
        <f t="shared" si="222"/>
        <v>6</v>
      </c>
      <c r="N97" s="201">
        <f t="shared" si="223"/>
        <v>7.6677777777777765</v>
      </c>
      <c r="O97" s="170">
        <f t="shared" si="224"/>
        <v>6</v>
      </c>
      <c r="P97" s="200">
        <f>'Saisie '!P101</f>
        <v>13</v>
      </c>
      <c r="Q97" s="169"/>
      <c r="R97" s="200">
        <f>'Saisie '!R101</f>
        <v>13</v>
      </c>
      <c r="S97" s="169">
        <f t="shared" si="225"/>
        <v>3</v>
      </c>
      <c r="T97" s="201">
        <f t="shared" si="226"/>
        <v>13</v>
      </c>
      <c r="U97" s="170">
        <f t="shared" si="227"/>
        <v>6</v>
      </c>
      <c r="V97" s="200">
        <f>'Saisie '!T101</f>
        <v>12</v>
      </c>
      <c r="W97" s="169">
        <f t="shared" si="228"/>
        <v>3</v>
      </c>
      <c r="X97" s="201">
        <f t="shared" si="229"/>
        <v>12</v>
      </c>
      <c r="Y97" s="169">
        <f t="shared" si="230"/>
        <v>3</v>
      </c>
      <c r="Z97" s="200">
        <f>'Saisie '!V101</f>
        <v>11</v>
      </c>
      <c r="AA97" s="169">
        <f t="shared" si="231"/>
        <v>3</v>
      </c>
      <c r="AB97" s="201">
        <f t="shared" si="232"/>
        <v>11</v>
      </c>
      <c r="AC97" s="199">
        <f t="shared" si="233"/>
        <v>3</v>
      </c>
      <c r="AD97" s="201">
        <f t="shared" si="234"/>
        <v>9.5006666666666657</v>
      </c>
      <c r="AE97" s="196">
        <f t="shared" si="235"/>
        <v>18</v>
      </c>
      <c r="AF97" s="198" t="str">
        <f t="shared" si="216"/>
        <v>Rattrapage</v>
      </c>
      <c r="AG97" s="24">
        <f>'Saisie '!Z101</f>
        <v>7.666666666666667</v>
      </c>
      <c r="AH97" s="175">
        <f t="shared" si="217"/>
        <v>0</v>
      </c>
      <c r="AI97" s="24">
        <f>'Saisie '!AC101</f>
        <v>11.5</v>
      </c>
      <c r="AJ97" s="175">
        <f t="shared" si="218"/>
        <v>6</v>
      </c>
      <c r="AK97" s="24">
        <f>'Saisie '!AF101</f>
        <v>8</v>
      </c>
      <c r="AL97" s="175">
        <f t="shared" si="236"/>
        <v>0</v>
      </c>
      <c r="AM97" s="201">
        <f t="shared" si="237"/>
        <v>9.0555555555555554</v>
      </c>
      <c r="AN97" s="177">
        <f t="shared" si="238"/>
        <v>6</v>
      </c>
      <c r="AO97" s="24">
        <f>'Saisie '!AH101</f>
        <v>10</v>
      </c>
      <c r="AP97" s="191">
        <f t="shared" si="219"/>
        <v>3</v>
      </c>
      <c r="AQ97" s="24">
        <f>'Saisie '!AJ101</f>
        <v>12.5</v>
      </c>
      <c r="AR97" s="191">
        <f t="shared" si="239"/>
        <v>3</v>
      </c>
      <c r="AS97" s="201">
        <f t="shared" si="240"/>
        <v>11.25</v>
      </c>
      <c r="AT97" s="177">
        <f t="shared" si="241"/>
        <v>6</v>
      </c>
      <c r="AU97" s="200">
        <f>'Saisie '!AL101</f>
        <v>12.5</v>
      </c>
      <c r="AV97" s="176">
        <f t="shared" si="242"/>
        <v>3</v>
      </c>
      <c r="AW97" s="201">
        <f t="shared" si="243"/>
        <v>12.5</v>
      </c>
      <c r="AX97" s="176">
        <f t="shared" si="244"/>
        <v>3</v>
      </c>
      <c r="AY97" s="24">
        <f>'Saisie '!AN101</f>
        <v>16.5</v>
      </c>
      <c r="AZ97" s="176">
        <f t="shared" si="245"/>
        <v>3</v>
      </c>
      <c r="BA97" s="201">
        <f t="shared" si="246"/>
        <v>16.5</v>
      </c>
      <c r="BB97" s="193">
        <f t="shared" si="247"/>
        <v>3</v>
      </c>
      <c r="BC97" s="194">
        <f t="shared" si="248"/>
        <v>10.583333333333332</v>
      </c>
      <c r="BD97" s="196">
        <f t="shared" si="249"/>
        <v>30</v>
      </c>
      <c r="BE97" s="178">
        <f t="shared" si="250"/>
        <v>10.041999999999998</v>
      </c>
      <c r="BF97" s="198" t="str">
        <f t="shared" si="220"/>
        <v>Admis(e)</v>
      </c>
      <c r="BG97" s="192">
        <f t="shared" si="251"/>
        <v>48</v>
      </c>
      <c r="BH97" s="198" t="str">
        <f t="shared" si="221"/>
        <v>Rattrapage</v>
      </c>
      <c r="BK97" s="31">
        <v>1</v>
      </c>
    </row>
    <row r="98" spans="1:63" ht="15.75" hidden="1">
      <c r="A98" s="174">
        <v>87</v>
      </c>
      <c r="B98" s="174" t="s">
        <v>960</v>
      </c>
      <c r="C98" s="323" t="s">
        <v>365</v>
      </c>
      <c r="D98" s="234" t="s">
        <v>366</v>
      </c>
      <c r="E98" s="234" t="s">
        <v>71</v>
      </c>
      <c r="F98" s="234" t="s">
        <v>926</v>
      </c>
      <c r="G98" s="234" t="s">
        <v>119</v>
      </c>
      <c r="H98" s="200" t="e">
        <f>'Saisie '!H102</f>
        <v>#VALUE!</v>
      </c>
      <c r="I98" s="169"/>
      <c r="J98" s="200" t="e">
        <f>'Saisie '!K102</f>
        <v>#VALUE!</v>
      </c>
      <c r="K98" s="169"/>
      <c r="L98" s="200" t="e">
        <f>'Saisie '!N102</f>
        <v>#VALUE!</v>
      </c>
      <c r="M98" s="169" t="e">
        <f t="shared" si="222"/>
        <v>#VALUE!</v>
      </c>
      <c r="N98" s="201" t="e">
        <f t="shared" si="223"/>
        <v>#VALUE!</v>
      </c>
      <c r="O98" s="170" t="e">
        <f t="shared" si="224"/>
        <v>#VALUE!</v>
      </c>
      <c r="P98" s="200">
        <f>'Saisie '!P102</f>
        <v>13</v>
      </c>
      <c r="Q98" s="169"/>
      <c r="R98" s="200">
        <f>'Saisie '!R102</f>
        <v>10</v>
      </c>
      <c r="S98" s="169">
        <f t="shared" si="225"/>
        <v>3</v>
      </c>
      <c r="T98" s="201">
        <f t="shared" si="226"/>
        <v>11.5</v>
      </c>
      <c r="U98" s="170">
        <f t="shared" si="227"/>
        <v>6</v>
      </c>
      <c r="V98" s="200">
        <f>'Saisie '!T102</f>
        <v>10</v>
      </c>
      <c r="W98" s="169">
        <f t="shared" si="228"/>
        <v>3</v>
      </c>
      <c r="X98" s="201">
        <f t="shared" si="229"/>
        <v>10</v>
      </c>
      <c r="Y98" s="169">
        <f t="shared" si="230"/>
        <v>3</v>
      </c>
      <c r="Z98" s="200" t="str">
        <f>'Saisie '!V102</f>
        <v>ABS</v>
      </c>
      <c r="AA98" s="169">
        <f t="shared" si="231"/>
        <v>3</v>
      </c>
      <c r="AB98" s="201" t="str">
        <f t="shared" si="232"/>
        <v>ABS</v>
      </c>
      <c r="AC98" s="199">
        <f t="shared" si="233"/>
        <v>3</v>
      </c>
      <c r="AD98" s="201" t="e">
        <f t="shared" si="234"/>
        <v>#VALUE!</v>
      </c>
      <c r="AE98" s="196" t="e">
        <f t="shared" si="235"/>
        <v>#VALUE!</v>
      </c>
      <c r="AF98" s="198" t="e">
        <f t="shared" si="216"/>
        <v>#VALUE!</v>
      </c>
      <c r="AG98" s="24">
        <f>'Saisie '!Z102</f>
        <v>13.5</v>
      </c>
      <c r="AH98" s="175">
        <f t="shared" si="217"/>
        <v>6</v>
      </c>
      <c r="AI98" s="24">
        <f>'Saisie '!AC102</f>
        <v>11.5</v>
      </c>
      <c r="AJ98" s="175">
        <f t="shared" si="218"/>
        <v>6</v>
      </c>
      <c r="AK98" s="24">
        <f>'Saisie '!AF102</f>
        <v>10</v>
      </c>
      <c r="AL98" s="175">
        <f t="shared" si="236"/>
        <v>6</v>
      </c>
      <c r="AM98" s="201">
        <f t="shared" si="237"/>
        <v>11.666666666666666</v>
      </c>
      <c r="AN98" s="177">
        <f t="shared" si="238"/>
        <v>18</v>
      </c>
      <c r="AO98" s="24">
        <f>'Saisie '!AH102</f>
        <v>14</v>
      </c>
      <c r="AP98" s="191">
        <f t="shared" si="219"/>
        <v>3</v>
      </c>
      <c r="AQ98" s="24">
        <f>'Saisie '!AJ102</f>
        <v>10</v>
      </c>
      <c r="AR98" s="191">
        <f t="shared" si="239"/>
        <v>3</v>
      </c>
      <c r="AS98" s="201">
        <f t="shared" si="240"/>
        <v>12</v>
      </c>
      <c r="AT98" s="177">
        <f t="shared" si="241"/>
        <v>6</v>
      </c>
      <c r="AU98" s="200">
        <f>'Saisie '!AL102</f>
        <v>11.5</v>
      </c>
      <c r="AV98" s="176">
        <f t="shared" si="242"/>
        <v>3</v>
      </c>
      <c r="AW98" s="201">
        <f t="shared" si="243"/>
        <v>11.5</v>
      </c>
      <c r="AX98" s="176">
        <f t="shared" si="244"/>
        <v>3</v>
      </c>
      <c r="AY98" s="24">
        <f>'Saisie '!AN102</f>
        <v>12</v>
      </c>
      <c r="AZ98" s="176">
        <f t="shared" si="245"/>
        <v>3</v>
      </c>
      <c r="BA98" s="201">
        <f t="shared" si="246"/>
        <v>12</v>
      </c>
      <c r="BB98" s="193">
        <f t="shared" si="247"/>
        <v>3</v>
      </c>
      <c r="BC98" s="194">
        <f t="shared" si="248"/>
        <v>11.75</v>
      </c>
      <c r="BD98" s="196">
        <f t="shared" si="249"/>
        <v>30</v>
      </c>
      <c r="BE98" s="178" t="e">
        <f t="shared" si="250"/>
        <v>#VALUE!</v>
      </c>
      <c r="BF98" s="198" t="str">
        <f t="shared" si="220"/>
        <v>Admis(e)</v>
      </c>
      <c r="BG98" s="192" t="e">
        <f t="shared" si="251"/>
        <v>#VALUE!</v>
      </c>
      <c r="BH98" s="198" t="e">
        <f t="shared" si="221"/>
        <v>#VALUE!</v>
      </c>
      <c r="BJ98" s="23" t="s">
        <v>975</v>
      </c>
      <c r="BK98" s="31">
        <v>1</v>
      </c>
    </row>
    <row r="99" spans="1:63" s="23" customFormat="1" ht="15.75" hidden="1">
      <c r="A99" s="174">
        <v>88</v>
      </c>
      <c r="B99" s="174" t="s">
        <v>960</v>
      </c>
      <c r="C99" s="323" t="s">
        <v>677</v>
      </c>
      <c r="D99" s="234" t="s">
        <v>678</v>
      </c>
      <c r="E99" s="234" t="s">
        <v>679</v>
      </c>
      <c r="F99" s="234" t="s">
        <v>928</v>
      </c>
      <c r="G99" s="234" t="s">
        <v>119</v>
      </c>
      <c r="H99" s="200">
        <f>'Saisie '!H103</f>
        <v>13.333333333333334</v>
      </c>
      <c r="I99" s="169"/>
      <c r="J99" s="200">
        <f>'Saisie '!K103</f>
        <v>5.166666666666667</v>
      </c>
      <c r="K99" s="169"/>
      <c r="L99" s="200">
        <f>'Saisie '!N103</f>
        <v>5</v>
      </c>
      <c r="M99" s="169">
        <f t="shared" si="222"/>
        <v>0</v>
      </c>
      <c r="N99" s="201">
        <f t="shared" si="223"/>
        <v>7.833333333333333</v>
      </c>
      <c r="O99" s="170">
        <f t="shared" si="224"/>
        <v>0</v>
      </c>
      <c r="P99" s="200">
        <f>'Saisie '!P103</f>
        <v>5</v>
      </c>
      <c r="Q99" s="169"/>
      <c r="R99" s="200">
        <f>'Saisie '!R103</f>
        <v>5.5</v>
      </c>
      <c r="S99" s="169">
        <f t="shared" si="225"/>
        <v>0</v>
      </c>
      <c r="T99" s="201">
        <f t="shared" si="226"/>
        <v>5.25</v>
      </c>
      <c r="U99" s="170">
        <f t="shared" si="227"/>
        <v>0</v>
      </c>
      <c r="V99" s="200">
        <f>'Saisie '!T103</f>
        <v>11.5</v>
      </c>
      <c r="W99" s="169">
        <f t="shared" si="228"/>
        <v>3</v>
      </c>
      <c r="X99" s="201">
        <f t="shared" si="229"/>
        <v>11.5</v>
      </c>
      <c r="Y99" s="169">
        <f t="shared" si="230"/>
        <v>3</v>
      </c>
      <c r="Z99" s="200">
        <f>'Saisie '!V103</f>
        <v>6.5</v>
      </c>
      <c r="AA99" s="169">
        <f t="shared" si="231"/>
        <v>0</v>
      </c>
      <c r="AB99" s="201">
        <f t="shared" si="232"/>
        <v>6.5</v>
      </c>
      <c r="AC99" s="199">
        <f t="shared" si="233"/>
        <v>0</v>
      </c>
      <c r="AD99" s="201">
        <f t="shared" si="234"/>
        <v>7.55</v>
      </c>
      <c r="AE99" s="196">
        <f t="shared" si="235"/>
        <v>3</v>
      </c>
      <c r="AF99" s="198" t="str">
        <f t="shared" si="216"/>
        <v>Rattrapage</v>
      </c>
      <c r="AG99" s="24">
        <f>'Saisie '!Z103</f>
        <v>9</v>
      </c>
      <c r="AH99" s="175">
        <f t="shared" si="217"/>
        <v>0</v>
      </c>
      <c r="AI99" s="24">
        <f>'Saisie '!AC103</f>
        <v>6.166666666666667</v>
      </c>
      <c r="AJ99" s="175">
        <f t="shared" si="218"/>
        <v>0</v>
      </c>
      <c r="AK99" s="24">
        <f>'Saisie '!AF103</f>
        <v>9.6666666666666661</v>
      </c>
      <c r="AL99" s="175">
        <f t="shared" si="236"/>
        <v>0</v>
      </c>
      <c r="AM99" s="201">
        <f t="shared" si="237"/>
        <v>8.2777777777777786</v>
      </c>
      <c r="AN99" s="177">
        <f t="shared" si="238"/>
        <v>0</v>
      </c>
      <c r="AO99" s="24">
        <f>'Saisie '!AH103</f>
        <v>6.5</v>
      </c>
      <c r="AP99" s="191">
        <f t="shared" si="219"/>
        <v>0</v>
      </c>
      <c r="AQ99" s="24">
        <f>'Saisie '!AJ103</f>
        <v>7</v>
      </c>
      <c r="AR99" s="191">
        <f t="shared" si="239"/>
        <v>0</v>
      </c>
      <c r="AS99" s="201">
        <f t="shared" si="240"/>
        <v>6.75</v>
      </c>
      <c r="AT99" s="177">
        <f t="shared" si="241"/>
        <v>0</v>
      </c>
      <c r="AU99" s="200">
        <f>'Saisie '!AL103</f>
        <v>12</v>
      </c>
      <c r="AV99" s="176">
        <f t="shared" si="242"/>
        <v>3</v>
      </c>
      <c r="AW99" s="201">
        <f t="shared" si="243"/>
        <v>12</v>
      </c>
      <c r="AX99" s="176">
        <f t="shared" si="244"/>
        <v>3</v>
      </c>
      <c r="AY99" s="24">
        <f>'Saisie '!AN103</f>
        <v>13.5</v>
      </c>
      <c r="AZ99" s="176">
        <f t="shared" si="245"/>
        <v>3</v>
      </c>
      <c r="BA99" s="201">
        <f t="shared" si="246"/>
        <v>13.5</v>
      </c>
      <c r="BB99" s="193">
        <f t="shared" si="247"/>
        <v>3</v>
      </c>
      <c r="BC99" s="194">
        <f t="shared" si="248"/>
        <v>8.8666666666666671</v>
      </c>
      <c r="BD99" s="196">
        <f t="shared" si="249"/>
        <v>6</v>
      </c>
      <c r="BE99" s="178">
        <f t="shared" si="250"/>
        <v>8.2083333333333339</v>
      </c>
      <c r="BF99" s="198" t="str">
        <f t="shared" si="220"/>
        <v>Rattrapage</v>
      </c>
      <c r="BG99" s="192">
        <f t="shared" si="251"/>
        <v>9</v>
      </c>
      <c r="BH99" s="198" t="str">
        <f t="shared" si="221"/>
        <v>Rattrapage</v>
      </c>
      <c r="BK99" s="31">
        <v>1</v>
      </c>
    </row>
    <row r="100" spans="1:63" s="23" customFormat="1" ht="15.75" hidden="1">
      <c r="A100" s="174">
        <v>89</v>
      </c>
      <c r="B100" s="174" t="s">
        <v>960</v>
      </c>
      <c r="C100" s="323" t="s">
        <v>680</v>
      </c>
      <c r="D100" s="234" t="s">
        <v>681</v>
      </c>
      <c r="E100" s="234" t="s">
        <v>58</v>
      </c>
      <c r="F100" s="234" t="s">
        <v>929</v>
      </c>
      <c r="G100" s="234" t="s">
        <v>124</v>
      </c>
      <c r="H100" s="200">
        <f>'Saisie '!H104</f>
        <v>12.833333333333334</v>
      </c>
      <c r="I100" s="169"/>
      <c r="J100" s="200">
        <f>'Saisie '!K104</f>
        <v>8</v>
      </c>
      <c r="K100" s="169"/>
      <c r="L100" s="200">
        <f>'Saisie '!N104</f>
        <v>10.166666666666666</v>
      </c>
      <c r="M100" s="169">
        <f t="shared" si="222"/>
        <v>6</v>
      </c>
      <c r="N100" s="201">
        <f t="shared" si="223"/>
        <v>10.333333333333334</v>
      </c>
      <c r="O100" s="170">
        <f t="shared" si="224"/>
        <v>18</v>
      </c>
      <c r="P100" s="200">
        <f>'Saisie '!P104</f>
        <v>11</v>
      </c>
      <c r="Q100" s="169"/>
      <c r="R100" s="200">
        <f>'Saisie '!R104</f>
        <v>4.5</v>
      </c>
      <c r="S100" s="169">
        <f t="shared" si="225"/>
        <v>0</v>
      </c>
      <c r="T100" s="201">
        <f t="shared" si="226"/>
        <v>7.75</v>
      </c>
      <c r="U100" s="170">
        <f t="shared" si="227"/>
        <v>0</v>
      </c>
      <c r="V100" s="200">
        <f>'Saisie '!T104</f>
        <v>11</v>
      </c>
      <c r="W100" s="169">
        <f t="shared" si="228"/>
        <v>3</v>
      </c>
      <c r="X100" s="201">
        <f t="shared" si="229"/>
        <v>11</v>
      </c>
      <c r="Y100" s="169">
        <f t="shared" si="230"/>
        <v>3</v>
      </c>
      <c r="Z100" s="200">
        <f>'Saisie '!V104</f>
        <v>13.5</v>
      </c>
      <c r="AA100" s="169">
        <f t="shared" si="231"/>
        <v>3</v>
      </c>
      <c r="AB100" s="201">
        <f t="shared" si="232"/>
        <v>13.5</v>
      </c>
      <c r="AC100" s="199">
        <f t="shared" si="233"/>
        <v>3</v>
      </c>
      <c r="AD100" s="201">
        <f t="shared" si="234"/>
        <v>10.199999999999999</v>
      </c>
      <c r="AE100" s="196">
        <f t="shared" si="235"/>
        <v>30</v>
      </c>
      <c r="AF100" s="198" t="str">
        <f t="shared" si="216"/>
        <v>Admis(e)</v>
      </c>
      <c r="AG100" s="24">
        <f>'Saisie '!Z104</f>
        <v>7.666666666666667</v>
      </c>
      <c r="AH100" s="175">
        <f t="shared" si="217"/>
        <v>0</v>
      </c>
      <c r="AI100" s="24">
        <f>'Saisie '!AC104</f>
        <v>13.166666666666666</v>
      </c>
      <c r="AJ100" s="175">
        <f t="shared" si="218"/>
        <v>6</v>
      </c>
      <c r="AK100" s="24">
        <f>'Saisie '!AF104</f>
        <v>12.833333333333334</v>
      </c>
      <c r="AL100" s="175">
        <f t="shared" si="236"/>
        <v>6</v>
      </c>
      <c r="AM100" s="201">
        <f t="shared" si="237"/>
        <v>11.222222222222221</v>
      </c>
      <c r="AN100" s="177">
        <f t="shared" si="238"/>
        <v>18</v>
      </c>
      <c r="AO100" s="24">
        <f>'Saisie '!AH104</f>
        <v>18</v>
      </c>
      <c r="AP100" s="191">
        <f t="shared" si="219"/>
        <v>3</v>
      </c>
      <c r="AQ100" s="24">
        <f>'Saisie '!AJ104</f>
        <v>12</v>
      </c>
      <c r="AR100" s="191">
        <f t="shared" si="239"/>
        <v>3</v>
      </c>
      <c r="AS100" s="201">
        <f t="shared" si="240"/>
        <v>15</v>
      </c>
      <c r="AT100" s="177">
        <f t="shared" si="241"/>
        <v>6</v>
      </c>
      <c r="AU100" s="200">
        <f>'Saisie '!AL104</f>
        <v>11.5</v>
      </c>
      <c r="AV100" s="176">
        <f t="shared" si="242"/>
        <v>3</v>
      </c>
      <c r="AW100" s="201">
        <f t="shared" si="243"/>
        <v>11.5</v>
      </c>
      <c r="AX100" s="176">
        <f t="shared" si="244"/>
        <v>3</v>
      </c>
      <c r="AY100" s="24">
        <f>'Saisie '!AN104</f>
        <v>10</v>
      </c>
      <c r="AZ100" s="176">
        <f t="shared" si="245"/>
        <v>3</v>
      </c>
      <c r="BA100" s="201">
        <f t="shared" si="246"/>
        <v>10</v>
      </c>
      <c r="BB100" s="193">
        <f t="shared" si="247"/>
        <v>3</v>
      </c>
      <c r="BC100" s="194">
        <f t="shared" si="248"/>
        <v>11.883333333333333</v>
      </c>
      <c r="BD100" s="196">
        <f t="shared" si="249"/>
        <v>30</v>
      </c>
      <c r="BE100" s="178">
        <f t="shared" si="250"/>
        <v>11.041666666666666</v>
      </c>
      <c r="BF100" s="198" t="str">
        <f t="shared" si="220"/>
        <v>Admis(e)</v>
      </c>
      <c r="BG100" s="192">
        <f t="shared" si="251"/>
        <v>60</v>
      </c>
      <c r="BH100" s="198" t="str">
        <f t="shared" si="221"/>
        <v>Admis(e)</v>
      </c>
      <c r="BK100" s="31">
        <v>1</v>
      </c>
    </row>
    <row r="101" spans="1:63" s="23" customFormat="1" ht="15.75">
      <c r="A101" s="174">
        <v>90</v>
      </c>
      <c r="B101" s="174" t="s">
        <v>960</v>
      </c>
      <c r="C101" s="323" t="s">
        <v>682</v>
      </c>
      <c r="D101" s="234" t="s">
        <v>683</v>
      </c>
      <c r="E101" s="234" t="s">
        <v>33</v>
      </c>
      <c r="F101" s="234" t="s">
        <v>930</v>
      </c>
      <c r="G101" s="234" t="s">
        <v>120</v>
      </c>
      <c r="H101" s="200">
        <f>'Saisie '!H105</f>
        <v>14</v>
      </c>
      <c r="I101" s="169"/>
      <c r="J101" s="200">
        <f>'Saisie '!K105</f>
        <v>6.333333333333333</v>
      </c>
      <c r="K101" s="169"/>
      <c r="L101" s="200">
        <f>'Saisie '!N105</f>
        <v>9.1666666666666661</v>
      </c>
      <c r="M101" s="169">
        <f t="shared" si="222"/>
        <v>0</v>
      </c>
      <c r="N101" s="201">
        <f t="shared" si="223"/>
        <v>9.8333333333333339</v>
      </c>
      <c r="O101" s="170">
        <f t="shared" si="224"/>
        <v>0</v>
      </c>
      <c r="P101" s="200">
        <f>'Saisie '!P105</f>
        <v>13</v>
      </c>
      <c r="Q101" s="169"/>
      <c r="R101" s="200">
        <f>'Saisie '!R105</f>
        <v>10</v>
      </c>
      <c r="S101" s="169">
        <f t="shared" si="225"/>
        <v>3</v>
      </c>
      <c r="T101" s="201">
        <f t="shared" si="226"/>
        <v>11.5</v>
      </c>
      <c r="U101" s="170">
        <f t="shared" si="227"/>
        <v>6</v>
      </c>
      <c r="V101" s="200">
        <f>'Saisie '!T105</f>
        <v>13.5</v>
      </c>
      <c r="W101" s="169">
        <f t="shared" si="228"/>
        <v>3</v>
      </c>
      <c r="X101" s="201">
        <f t="shared" si="229"/>
        <v>13.5</v>
      </c>
      <c r="Y101" s="169">
        <f t="shared" si="230"/>
        <v>3</v>
      </c>
      <c r="Z101" s="200">
        <f>'Saisie '!V105</f>
        <v>10.5</v>
      </c>
      <c r="AA101" s="169">
        <f t="shared" si="231"/>
        <v>3</v>
      </c>
      <c r="AB101" s="201">
        <f t="shared" si="232"/>
        <v>10.5</v>
      </c>
      <c r="AC101" s="199">
        <f t="shared" si="233"/>
        <v>3</v>
      </c>
      <c r="AD101" s="201">
        <f t="shared" si="234"/>
        <v>10.6</v>
      </c>
      <c r="AE101" s="196">
        <f t="shared" si="235"/>
        <v>30</v>
      </c>
      <c r="AF101" s="198" t="str">
        <f t="shared" si="216"/>
        <v>Admis(e)</v>
      </c>
      <c r="AG101" s="24">
        <f>'Saisie '!Z105</f>
        <v>10.5</v>
      </c>
      <c r="AH101" s="175">
        <f t="shared" si="217"/>
        <v>6</v>
      </c>
      <c r="AI101" s="24">
        <f>'Saisie '!AC105</f>
        <v>11.833333333333334</v>
      </c>
      <c r="AJ101" s="175">
        <f t="shared" si="218"/>
        <v>6</v>
      </c>
      <c r="AK101" s="24">
        <f>'Saisie '!AF105</f>
        <v>10</v>
      </c>
      <c r="AL101" s="175">
        <f t="shared" si="236"/>
        <v>6</v>
      </c>
      <c r="AM101" s="201">
        <f t="shared" si="237"/>
        <v>10.777777777777779</v>
      </c>
      <c r="AN101" s="177">
        <f t="shared" si="238"/>
        <v>18</v>
      </c>
      <c r="AO101" s="24">
        <f>'Saisie '!AH105</f>
        <v>10.5</v>
      </c>
      <c r="AP101" s="191">
        <f t="shared" si="219"/>
        <v>3</v>
      </c>
      <c r="AQ101" s="24">
        <f>'Saisie '!AJ105</f>
        <v>12.5</v>
      </c>
      <c r="AR101" s="191">
        <f t="shared" si="239"/>
        <v>3</v>
      </c>
      <c r="AS101" s="201">
        <f t="shared" si="240"/>
        <v>11.5</v>
      </c>
      <c r="AT101" s="177">
        <f t="shared" si="241"/>
        <v>6</v>
      </c>
      <c r="AU101" s="200">
        <f>'Saisie '!AL105</f>
        <v>12</v>
      </c>
      <c r="AV101" s="176">
        <f t="shared" si="242"/>
        <v>3</v>
      </c>
      <c r="AW101" s="201">
        <f t="shared" si="243"/>
        <v>12</v>
      </c>
      <c r="AX101" s="176">
        <f t="shared" si="244"/>
        <v>3</v>
      </c>
      <c r="AY101" s="24">
        <f>'Saisie '!AN105</f>
        <v>11.5</v>
      </c>
      <c r="AZ101" s="176">
        <f t="shared" si="245"/>
        <v>3</v>
      </c>
      <c r="BA101" s="201">
        <f t="shared" si="246"/>
        <v>11.5</v>
      </c>
      <c r="BB101" s="193">
        <f t="shared" si="247"/>
        <v>3</v>
      </c>
      <c r="BC101" s="194">
        <f t="shared" si="248"/>
        <v>11.116666666666667</v>
      </c>
      <c r="BD101" s="196">
        <f t="shared" si="249"/>
        <v>30</v>
      </c>
      <c r="BE101" s="178">
        <f t="shared" si="250"/>
        <v>10.858333333333334</v>
      </c>
      <c r="BF101" s="198" t="str">
        <f t="shared" si="220"/>
        <v>Admis(e)</v>
      </c>
      <c r="BG101" s="192">
        <f t="shared" si="251"/>
        <v>60</v>
      </c>
      <c r="BH101" s="198" t="str">
        <f t="shared" si="221"/>
        <v>Admis(e)</v>
      </c>
      <c r="BI101" s="23" t="s">
        <v>975</v>
      </c>
      <c r="BK101" s="31">
        <v>1</v>
      </c>
    </row>
    <row r="102" spans="1:63" s="23" customFormat="1" ht="15.75" hidden="1">
      <c r="A102" s="174">
        <v>91</v>
      </c>
      <c r="B102" s="174" t="s">
        <v>960</v>
      </c>
      <c r="C102" s="323" t="s">
        <v>367</v>
      </c>
      <c r="D102" s="234" t="s">
        <v>368</v>
      </c>
      <c r="E102" s="234" t="s">
        <v>19</v>
      </c>
      <c r="F102" s="234" t="s">
        <v>932</v>
      </c>
      <c r="G102" s="234" t="s">
        <v>743</v>
      </c>
      <c r="H102" s="200">
        <f>'Saisie '!H106</f>
        <v>11.33</v>
      </c>
      <c r="I102" s="169"/>
      <c r="J102" s="200">
        <f>'Saisie '!K106</f>
        <v>7.666666666666667</v>
      </c>
      <c r="K102" s="169"/>
      <c r="L102" s="200">
        <f>'Saisie '!N106</f>
        <v>10.33</v>
      </c>
      <c r="M102" s="169">
        <f t="shared" si="222"/>
        <v>6</v>
      </c>
      <c r="N102" s="201">
        <f t="shared" si="223"/>
        <v>9.775555555555556</v>
      </c>
      <c r="O102" s="170">
        <f t="shared" si="224"/>
        <v>6</v>
      </c>
      <c r="P102" s="200">
        <f>'Saisie '!P106</f>
        <v>11</v>
      </c>
      <c r="Q102" s="169"/>
      <c r="R102" s="200">
        <f>'Saisie '!R106</f>
        <v>11.5</v>
      </c>
      <c r="S102" s="169">
        <f t="shared" si="225"/>
        <v>3</v>
      </c>
      <c r="T102" s="201">
        <f t="shared" si="226"/>
        <v>11.25</v>
      </c>
      <c r="U102" s="170">
        <f t="shared" si="227"/>
        <v>6</v>
      </c>
      <c r="V102" s="200">
        <f>'Saisie '!T106</f>
        <v>10</v>
      </c>
      <c r="W102" s="169">
        <f t="shared" si="228"/>
        <v>3</v>
      </c>
      <c r="X102" s="201">
        <f t="shared" si="229"/>
        <v>10</v>
      </c>
      <c r="Y102" s="169">
        <f t="shared" si="230"/>
        <v>3</v>
      </c>
      <c r="Z102" s="200">
        <f>'Saisie '!V106</f>
        <v>2</v>
      </c>
      <c r="AA102" s="169">
        <f t="shared" si="231"/>
        <v>0</v>
      </c>
      <c r="AB102" s="201">
        <f t="shared" si="232"/>
        <v>2</v>
      </c>
      <c r="AC102" s="199">
        <f t="shared" si="233"/>
        <v>0</v>
      </c>
      <c r="AD102" s="201">
        <f t="shared" si="234"/>
        <v>9.3153333333333332</v>
      </c>
      <c r="AE102" s="196">
        <f t="shared" si="235"/>
        <v>15</v>
      </c>
      <c r="AF102" s="198" t="str">
        <f t="shared" si="216"/>
        <v>Rattrapage</v>
      </c>
      <c r="AG102" s="24">
        <f>'Saisie '!Z106</f>
        <v>13.67</v>
      </c>
      <c r="AH102" s="175">
        <f t="shared" si="217"/>
        <v>6</v>
      </c>
      <c r="AI102" s="24">
        <f>'Saisie '!AC106</f>
        <v>10.5</v>
      </c>
      <c r="AJ102" s="175">
        <f t="shared" si="218"/>
        <v>6</v>
      </c>
      <c r="AK102" s="24">
        <f>'Saisie '!AF106</f>
        <v>6.169999999999999</v>
      </c>
      <c r="AL102" s="175">
        <f t="shared" si="236"/>
        <v>0</v>
      </c>
      <c r="AM102" s="201">
        <f t="shared" si="237"/>
        <v>10.113333333333333</v>
      </c>
      <c r="AN102" s="177">
        <f t="shared" si="238"/>
        <v>18</v>
      </c>
      <c r="AO102" s="24">
        <f>'Saisie '!AH106</f>
        <v>13</v>
      </c>
      <c r="AP102" s="191">
        <f t="shared" si="219"/>
        <v>3</v>
      </c>
      <c r="AQ102" s="24">
        <f>'Saisie '!AJ106</f>
        <v>11</v>
      </c>
      <c r="AR102" s="191">
        <f t="shared" si="239"/>
        <v>3</v>
      </c>
      <c r="AS102" s="201">
        <f t="shared" si="240"/>
        <v>12</v>
      </c>
      <c r="AT102" s="177">
        <f t="shared" si="241"/>
        <v>6</v>
      </c>
      <c r="AU102" s="200">
        <f>'Saisie '!AL106</f>
        <v>11.5</v>
      </c>
      <c r="AV102" s="176">
        <f t="shared" si="242"/>
        <v>3</v>
      </c>
      <c r="AW102" s="201">
        <f t="shared" si="243"/>
        <v>11.5</v>
      </c>
      <c r="AX102" s="176">
        <f t="shared" si="244"/>
        <v>3</v>
      </c>
      <c r="AY102" s="24">
        <f>'Saisie '!AN106</f>
        <v>11.5</v>
      </c>
      <c r="AZ102" s="176">
        <f t="shared" si="245"/>
        <v>3</v>
      </c>
      <c r="BA102" s="201">
        <f t="shared" si="246"/>
        <v>11.5</v>
      </c>
      <c r="BB102" s="193">
        <f t="shared" si="247"/>
        <v>3</v>
      </c>
      <c r="BC102" s="194">
        <f t="shared" si="248"/>
        <v>10.768000000000001</v>
      </c>
      <c r="BD102" s="196">
        <f t="shared" si="249"/>
        <v>30</v>
      </c>
      <c r="BE102" s="178">
        <f t="shared" si="250"/>
        <v>10.041666666666668</v>
      </c>
      <c r="BF102" s="198" t="str">
        <f t="shared" si="220"/>
        <v>Admis(e)</v>
      </c>
      <c r="BG102" s="192">
        <f t="shared" si="251"/>
        <v>45</v>
      </c>
      <c r="BH102" s="198" t="str">
        <f t="shared" si="221"/>
        <v>Rattrapage</v>
      </c>
      <c r="BJ102" s="23" t="s">
        <v>975</v>
      </c>
      <c r="BK102" s="31">
        <v>1</v>
      </c>
    </row>
    <row r="103" spans="1:63" s="23" customFormat="1" ht="15.75" hidden="1">
      <c r="A103" s="174">
        <v>92</v>
      </c>
      <c r="B103" s="174" t="s">
        <v>960</v>
      </c>
      <c r="C103" s="323" t="s">
        <v>686</v>
      </c>
      <c r="D103" s="234" t="s">
        <v>687</v>
      </c>
      <c r="E103" s="234" t="s">
        <v>688</v>
      </c>
      <c r="F103" s="234" t="s">
        <v>933</v>
      </c>
      <c r="G103" s="234" t="s">
        <v>119</v>
      </c>
      <c r="H103" s="200">
        <f>'Saisie '!H107</f>
        <v>6.333333333333333</v>
      </c>
      <c r="I103" s="169"/>
      <c r="J103" s="200">
        <f>'Saisie '!K107</f>
        <v>5.333333333333333</v>
      </c>
      <c r="K103" s="169"/>
      <c r="L103" s="200">
        <f>'Saisie '!N107</f>
        <v>5.666666666666667</v>
      </c>
      <c r="M103" s="169">
        <f t="shared" si="222"/>
        <v>0</v>
      </c>
      <c r="N103" s="201">
        <f t="shared" si="223"/>
        <v>5.7777777777777777</v>
      </c>
      <c r="O103" s="170">
        <f t="shared" si="224"/>
        <v>0</v>
      </c>
      <c r="P103" s="200">
        <f>'Saisie '!P107</f>
        <v>6</v>
      </c>
      <c r="Q103" s="169"/>
      <c r="R103" s="200">
        <f>'Saisie '!R107</f>
        <v>6.5</v>
      </c>
      <c r="S103" s="169">
        <f t="shared" si="225"/>
        <v>0</v>
      </c>
      <c r="T103" s="201">
        <f t="shared" si="226"/>
        <v>6.25</v>
      </c>
      <c r="U103" s="170">
        <f t="shared" si="227"/>
        <v>0</v>
      </c>
      <c r="V103" s="200">
        <f>'Saisie '!T107</f>
        <v>11.5</v>
      </c>
      <c r="W103" s="169">
        <f t="shared" si="228"/>
        <v>3</v>
      </c>
      <c r="X103" s="201">
        <f t="shared" si="229"/>
        <v>11.5</v>
      </c>
      <c r="Y103" s="169">
        <f t="shared" si="230"/>
        <v>3</v>
      </c>
      <c r="Z103" s="200">
        <f>'Saisie '!V107</f>
        <v>11</v>
      </c>
      <c r="AA103" s="169">
        <f t="shared" si="231"/>
        <v>3</v>
      </c>
      <c r="AB103" s="201">
        <f t="shared" si="232"/>
        <v>11</v>
      </c>
      <c r="AC103" s="199">
        <f t="shared" si="233"/>
        <v>3</v>
      </c>
      <c r="AD103" s="201">
        <f t="shared" si="234"/>
        <v>6.9666666666666659</v>
      </c>
      <c r="AE103" s="196">
        <f t="shared" si="235"/>
        <v>6</v>
      </c>
      <c r="AF103" s="198" t="str">
        <f t="shared" si="216"/>
        <v>Rattrapage</v>
      </c>
      <c r="AG103" s="24">
        <f>'Saisie '!Z107</f>
        <v>11.333333333333334</v>
      </c>
      <c r="AH103" s="175">
        <f t="shared" si="217"/>
        <v>6</v>
      </c>
      <c r="AI103" s="24">
        <f>'Saisie '!AC107</f>
        <v>11.666666666666666</v>
      </c>
      <c r="AJ103" s="175">
        <f t="shared" si="218"/>
        <v>6</v>
      </c>
      <c r="AK103" s="24">
        <f>'Saisie '!AF107</f>
        <v>12.333333333333334</v>
      </c>
      <c r="AL103" s="175">
        <f t="shared" si="236"/>
        <v>6</v>
      </c>
      <c r="AM103" s="201">
        <f t="shared" si="237"/>
        <v>11.777777777777779</v>
      </c>
      <c r="AN103" s="177">
        <f t="shared" si="238"/>
        <v>18</v>
      </c>
      <c r="AO103" s="24">
        <f>'Saisie '!AH107</f>
        <v>5</v>
      </c>
      <c r="AP103" s="191">
        <f t="shared" si="219"/>
        <v>0</v>
      </c>
      <c r="AQ103" s="24">
        <f>'Saisie '!AJ107</f>
        <v>10</v>
      </c>
      <c r="AR103" s="191">
        <f t="shared" si="239"/>
        <v>3</v>
      </c>
      <c r="AS103" s="201">
        <f t="shared" si="240"/>
        <v>7.5</v>
      </c>
      <c r="AT103" s="177">
        <f t="shared" si="241"/>
        <v>3</v>
      </c>
      <c r="AU103" s="200">
        <f>'Saisie '!AL107</f>
        <v>10.5</v>
      </c>
      <c r="AV103" s="176">
        <f t="shared" si="242"/>
        <v>3</v>
      </c>
      <c r="AW103" s="201">
        <f t="shared" si="243"/>
        <v>10.5</v>
      </c>
      <c r="AX103" s="176">
        <f t="shared" si="244"/>
        <v>3</v>
      </c>
      <c r="AY103" s="24">
        <f>'Saisie '!AN107</f>
        <v>12</v>
      </c>
      <c r="AZ103" s="176">
        <f t="shared" si="245"/>
        <v>3</v>
      </c>
      <c r="BA103" s="201">
        <f t="shared" si="246"/>
        <v>12</v>
      </c>
      <c r="BB103" s="193">
        <f t="shared" si="247"/>
        <v>3</v>
      </c>
      <c r="BC103" s="194">
        <f t="shared" si="248"/>
        <v>10.816666666666666</v>
      </c>
      <c r="BD103" s="196">
        <f t="shared" si="249"/>
        <v>30</v>
      </c>
      <c r="BE103" s="178">
        <f t="shared" si="250"/>
        <v>8.8916666666666657</v>
      </c>
      <c r="BF103" s="198" t="str">
        <f t="shared" si="220"/>
        <v>Admis(e)</v>
      </c>
      <c r="BG103" s="192">
        <f t="shared" si="251"/>
        <v>36</v>
      </c>
      <c r="BH103" s="198" t="str">
        <f t="shared" si="221"/>
        <v>Rattrapage</v>
      </c>
      <c r="BK103" s="31">
        <v>1</v>
      </c>
    </row>
    <row r="104" spans="1:63" ht="15.75" hidden="1">
      <c r="A104" s="174">
        <v>93</v>
      </c>
      <c r="B104" s="174" t="s">
        <v>960</v>
      </c>
      <c r="C104" s="323" t="s">
        <v>689</v>
      </c>
      <c r="D104" s="234" t="s">
        <v>690</v>
      </c>
      <c r="E104" s="234" t="s">
        <v>59</v>
      </c>
      <c r="F104" s="234" t="s">
        <v>934</v>
      </c>
      <c r="G104" s="234" t="s">
        <v>119</v>
      </c>
      <c r="H104" s="332">
        <f>'Saisie '!H108</f>
        <v>12.666666666666666</v>
      </c>
      <c r="I104" s="169"/>
      <c r="J104" s="200">
        <f>'Saisie '!K108</f>
        <v>7.416666666666667</v>
      </c>
      <c r="K104" s="169"/>
      <c r="L104" s="200">
        <f>'Saisie '!N108</f>
        <v>12.666666666666666</v>
      </c>
      <c r="M104" s="169">
        <f>IF(L104&gt;=9.995,6,0)</f>
        <v>6</v>
      </c>
      <c r="N104" s="201">
        <f>((H104*4)+(J104*4)+(L104*4))/12</f>
        <v>10.916666666666666</v>
      </c>
      <c r="O104" s="170">
        <f>IF(N104&gt;=9.995,18,I104+K104+M104)</f>
        <v>18</v>
      </c>
      <c r="P104" s="200">
        <f>'Saisie '!P108</f>
        <v>6</v>
      </c>
      <c r="Q104" s="169"/>
      <c r="R104" s="200">
        <f>'Saisie '!R108</f>
        <v>6</v>
      </c>
      <c r="S104" s="169">
        <f>IF(R104&gt;=9.995,3,0)</f>
        <v>0</v>
      </c>
      <c r="T104" s="201">
        <f>((P104*2)+(R104*2))/4</f>
        <v>6</v>
      </c>
      <c r="U104" s="170">
        <f>IF(T104&gt;=9.995,6,Q104+S104)</f>
        <v>0</v>
      </c>
      <c r="V104" s="200">
        <f>'Saisie '!T108</f>
        <v>12</v>
      </c>
      <c r="W104" s="169">
        <f>IF(V104&gt;=9.995,3,0)</f>
        <v>3</v>
      </c>
      <c r="X104" s="201">
        <f>V104</f>
        <v>12</v>
      </c>
      <c r="Y104" s="169">
        <f>IF(X104&gt;=9.995,3,0)</f>
        <v>3</v>
      </c>
      <c r="Z104" s="200">
        <f>'Saisie '!V108</f>
        <v>8.5</v>
      </c>
      <c r="AA104" s="169">
        <f>IF(Z104&gt;=9.995,3,0)</f>
        <v>0</v>
      </c>
      <c r="AB104" s="201">
        <f>Z104</f>
        <v>8.5</v>
      </c>
      <c r="AC104" s="199">
        <f>IF(AB104&gt;=9.995,3,0)</f>
        <v>0</v>
      </c>
      <c r="AD104" s="201">
        <f>((N104*12)+(T104*4)+(X104*2)+(AB104*2))/20</f>
        <v>9.8000000000000007</v>
      </c>
      <c r="AE104" s="196">
        <f>IF(AD104&gt;=9.995,30,O104+U104+Y104+AC104)</f>
        <v>21</v>
      </c>
      <c r="AF104" s="198" t="str">
        <f t="shared" ref="AF104:AF116" si="252">IF(AD104&gt;=9.995,"Admis(e)","Rattrapage")</f>
        <v>Rattrapage</v>
      </c>
      <c r="AG104" s="24">
        <f>'Saisie '!Z108</f>
        <v>5.666666666666667</v>
      </c>
      <c r="AH104" s="175">
        <f t="shared" ref="AH104:AH116" si="253">IF(AG104&gt;=9.995,6,0)</f>
        <v>0</v>
      </c>
      <c r="AI104" s="24">
        <f>'Saisie '!AC108</f>
        <v>9.5</v>
      </c>
      <c r="AJ104" s="175">
        <f t="shared" ref="AJ104:AJ116" si="254">IF(AI104&gt;=9.995,6,0)</f>
        <v>0</v>
      </c>
      <c r="AK104" s="24">
        <f>'Saisie '!AF108</f>
        <v>10</v>
      </c>
      <c r="AL104" s="175">
        <f>IF(AK104&gt;=9.995,6,0)</f>
        <v>6</v>
      </c>
      <c r="AM104" s="201">
        <f>((AG104*4)+(AI104*4)+(AK104*4))/12</f>
        <v>8.3888888888888893</v>
      </c>
      <c r="AN104" s="177">
        <f>IF(AM104&gt;=9.995,18,AH104+AJ104+AL104)</f>
        <v>6</v>
      </c>
      <c r="AO104" s="24">
        <f>'Saisie '!AH108</f>
        <v>8.5</v>
      </c>
      <c r="AP104" s="191">
        <f t="shared" ref="AP104:AP116" si="255">IF(AO104&gt;=9.995,3,0)</f>
        <v>0</v>
      </c>
      <c r="AQ104" s="24">
        <f>'Saisie '!AJ108</f>
        <v>15</v>
      </c>
      <c r="AR104" s="191">
        <f>IF(AQ104&gt;=9.995,3,0)</f>
        <v>3</v>
      </c>
      <c r="AS104" s="201">
        <f>((AO104*2)+(AQ104*2))/4</f>
        <v>11.75</v>
      </c>
      <c r="AT104" s="177">
        <f>IF(AS104&gt;=9.995,6,AP104+AR104)</f>
        <v>6</v>
      </c>
      <c r="AU104" s="200">
        <f>'Saisie '!AL108</f>
        <v>12</v>
      </c>
      <c r="AV104" s="176">
        <f>IF(AU104&gt;=9.995,3,0)</f>
        <v>3</v>
      </c>
      <c r="AW104" s="201">
        <f>AU104</f>
        <v>12</v>
      </c>
      <c r="AX104" s="176">
        <f>IF(AW104&gt;=9.995,3,0)</f>
        <v>3</v>
      </c>
      <c r="AY104" s="24">
        <f>'Saisie '!AN108</f>
        <v>11</v>
      </c>
      <c r="AZ104" s="176">
        <f>IF(AY104&gt;=9.995,3,0)</f>
        <v>3</v>
      </c>
      <c r="BA104" s="201">
        <f>AY104</f>
        <v>11</v>
      </c>
      <c r="BB104" s="193">
        <f>IF(BA104&gt;=9.995,3,0)</f>
        <v>3</v>
      </c>
      <c r="BC104" s="194">
        <f>((AM104*12)+(AS104*4)+(AW104*2)+(BA104*2))/20</f>
        <v>9.6833333333333336</v>
      </c>
      <c r="BD104" s="196">
        <f>IF(BC104&gt;=9.995,30,AN104+AT104+AX104+BB104)</f>
        <v>18</v>
      </c>
      <c r="BE104" s="178">
        <f>(AD104+BC104)/2</f>
        <v>9.7416666666666671</v>
      </c>
      <c r="BF104" s="198" t="str">
        <f t="shared" ref="BF104:BF116" si="256">IF(BC104&gt;=9.995,"Admis(e)","Rattrapage")</f>
        <v>Rattrapage</v>
      </c>
      <c r="BG104" s="192">
        <f>AE104+BD104</f>
        <v>39</v>
      </c>
      <c r="BH104" s="198" t="str">
        <f t="shared" ref="BH104:BH116" si="257">IF(AND(AD104&gt;=9.995,BC104&gt;=9.995),"Admis(e)","Rattrapage")</f>
        <v>Rattrapage</v>
      </c>
      <c r="BK104" s="31">
        <v>1</v>
      </c>
    </row>
    <row r="105" spans="1:63" ht="15.75" hidden="1">
      <c r="A105" s="174">
        <v>94</v>
      </c>
      <c r="B105" s="174" t="s">
        <v>960</v>
      </c>
      <c r="C105" s="323" t="s">
        <v>369</v>
      </c>
      <c r="D105" s="234" t="s">
        <v>370</v>
      </c>
      <c r="E105" s="234" t="s">
        <v>371</v>
      </c>
      <c r="F105" s="234" t="s">
        <v>937</v>
      </c>
      <c r="G105" s="234" t="s">
        <v>938</v>
      </c>
      <c r="H105" s="332">
        <f>'Saisie '!H109</f>
        <v>10</v>
      </c>
      <c r="I105" s="169"/>
      <c r="J105" s="200">
        <f>'Saisie '!K109</f>
        <v>10</v>
      </c>
      <c r="K105" s="169"/>
      <c r="L105" s="200">
        <f>'Saisie '!N109</f>
        <v>11.33</v>
      </c>
      <c r="M105" s="169">
        <f t="shared" ref="M105:M116" si="258">IF(L105&gt;=9.995,6,0)</f>
        <v>6</v>
      </c>
      <c r="N105" s="201">
        <f t="shared" ref="N105:N116" si="259">((H105*4)+(J105*4)+(L105*4))/12</f>
        <v>10.443333333333333</v>
      </c>
      <c r="O105" s="170">
        <f t="shared" ref="O105:O116" si="260">IF(N105&gt;=9.995,18,I105+K105+M105)</f>
        <v>18</v>
      </c>
      <c r="P105" s="200">
        <f>'Saisie '!P109</f>
        <v>10</v>
      </c>
      <c r="Q105" s="169"/>
      <c r="R105" s="200">
        <f>'Saisie '!R109</f>
        <v>12.5</v>
      </c>
      <c r="S105" s="169">
        <f t="shared" ref="S105:S116" si="261">IF(R105&gt;=9.995,3,0)</f>
        <v>3</v>
      </c>
      <c r="T105" s="201">
        <f t="shared" ref="T105:T116" si="262">((P105*2)+(R105*2))/4</f>
        <v>11.25</v>
      </c>
      <c r="U105" s="170">
        <f t="shared" ref="U105:U116" si="263">IF(T105&gt;=9.995,6,Q105+S105)</f>
        <v>6</v>
      </c>
      <c r="V105" s="200">
        <f>'Saisie '!T109</f>
        <v>10</v>
      </c>
      <c r="W105" s="169">
        <f t="shared" ref="W105:W116" si="264">IF(V105&gt;=9.995,3,0)</f>
        <v>3</v>
      </c>
      <c r="X105" s="201">
        <f t="shared" ref="X105:X116" si="265">V105</f>
        <v>10</v>
      </c>
      <c r="Y105" s="169">
        <f t="shared" ref="Y105:Y116" si="266">IF(X105&gt;=9.995,3,0)</f>
        <v>3</v>
      </c>
      <c r="Z105" s="200">
        <f>'Saisie '!V109</f>
        <v>14</v>
      </c>
      <c r="AA105" s="169">
        <f t="shared" ref="AA105:AA116" si="267">IF(Z105&gt;=9.995,3,0)</f>
        <v>3</v>
      </c>
      <c r="AB105" s="201">
        <f t="shared" ref="AB105:AB116" si="268">Z105</f>
        <v>14</v>
      </c>
      <c r="AC105" s="199">
        <f t="shared" ref="AC105:AC116" si="269">IF(AB105&gt;=9.995,3,0)</f>
        <v>3</v>
      </c>
      <c r="AD105" s="201">
        <f t="shared" ref="AD105:AD116" si="270">((N105*12)+(T105*4)+(X105*2)+(AB105*2))/20</f>
        <v>10.916</v>
      </c>
      <c r="AE105" s="196">
        <f t="shared" ref="AE105:AE116" si="271">IF(AD105&gt;=9.995,30,O105+U105+Y105+AC105)</f>
        <v>30</v>
      </c>
      <c r="AF105" s="198" t="str">
        <f t="shared" si="252"/>
        <v>Admis(e)</v>
      </c>
      <c r="AG105" s="24">
        <f>'Saisie '!Z109</f>
        <v>11.67</v>
      </c>
      <c r="AH105" s="175">
        <f t="shared" si="253"/>
        <v>6</v>
      </c>
      <c r="AI105" s="24">
        <f>'Saisie '!AC109</f>
        <v>10.5</v>
      </c>
      <c r="AJ105" s="175">
        <f t="shared" si="254"/>
        <v>6</v>
      </c>
      <c r="AK105" s="24">
        <f>'Saisie '!AF109</f>
        <v>11.5</v>
      </c>
      <c r="AL105" s="175">
        <f t="shared" ref="AL105:AL116" si="272">IF(AK105&gt;=9.995,6,0)</f>
        <v>6</v>
      </c>
      <c r="AM105" s="201">
        <f t="shared" ref="AM105:AM116" si="273">((AG105*4)+(AI105*4)+(AK105*4))/12</f>
        <v>11.223333333333334</v>
      </c>
      <c r="AN105" s="177">
        <f t="shared" ref="AN105:AN116" si="274">IF(AM105&gt;=9.995,18,AH105+AJ105+AL105)</f>
        <v>18</v>
      </c>
      <c r="AO105" s="24">
        <f>'Saisie '!AH109</f>
        <v>11.5</v>
      </c>
      <c r="AP105" s="191">
        <f t="shared" si="255"/>
        <v>3</v>
      </c>
      <c r="AQ105" s="24">
        <f>'Saisie '!AJ109</f>
        <v>14</v>
      </c>
      <c r="AR105" s="191">
        <f t="shared" ref="AR105:AR116" si="275">IF(AQ105&gt;=9.995,3,0)</f>
        <v>3</v>
      </c>
      <c r="AS105" s="201">
        <f t="shared" ref="AS105:AS116" si="276">((AO105*2)+(AQ105*2))/4</f>
        <v>12.75</v>
      </c>
      <c r="AT105" s="177">
        <f t="shared" ref="AT105:AT116" si="277">IF(AS105&gt;=9.995,6,AP105+AR105)</f>
        <v>6</v>
      </c>
      <c r="AU105" s="200">
        <f>'Saisie '!AL109</f>
        <v>10</v>
      </c>
      <c r="AV105" s="176">
        <f t="shared" ref="AV105:AV116" si="278">IF(AU105&gt;=9.995,3,0)</f>
        <v>3</v>
      </c>
      <c r="AW105" s="201">
        <f t="shared" ref="AW105:AW116" si="279">AU105</f>
        <v>10</v>
      </c>
      <c r="AX105" s="176">
        <f t="shared" ref="AX105:AX116" si="280">IF(AW105&gt;=9.995,3,0)</f>
        <v>3</v>
      </c>
      <c r="AY105" s="24">
        <f>'Saisie '!AN109</f>
        <v>14</v>
      </c>
      <c r="AZ105" s="176">
        <f t="shared" ref="AZ105:AZ116" si="281">IF(AY105&gt;=9.995,3,0)</f>
        <v>3</v>
      </c>
      <c r="BA105" s="201">
        <f t="shared" ref="BA105:BA116" si="282">AY105</f>
        <v>14</v>
      </c>
      <c r="BB105" s="193">
        <f t="shared" ref="BB105:BB116" si="283">IF(BA105&gt;=9.995,3,0)</f>
        <v>3</v>
      </c>
      <c r="BC105" s="194">
        <f t="shared" ref="BC105:BC116" si="284">((AM105*12)+(AS105*4)+(AW105*2)+(BA105*2))/20</f>
        <v>11.684000000000001</v>
      </c>
      <c r="BD105" s="196">
        <f t="shared" ref="BD105:BD116" si="285">IF(BC105&gt;=9.995,30,AN105+AT105+AX105+BB105)</f>
        <v>30</v>
      </c>
      <c r="BE105" s="178">
        <f t="shared" ref="BE105:BE116" si="286">(AD105+BC105)/2</f>
        <v>11.3</v>
      </c>
      <c r="BF105" s="198" t="str">
        <f t="shared" si="256"/>
        <v>Admis(e)</v>
      </c>
      <c r="BG105" s="192">
        <f t="shared" ref="BG105:BG116" si="287">AE105+BD105</f>
        <v>60</v>
      </c>
      <c r="BH105" s="198" t="str">
        <f t="shared" si="257"/>
        <v>Admis(e)</v>
      </c>
      <c r="BJ105" s="23" t="s">
        <v>975</v>
      </c>
      <c r="BK105" s="31">
        <v>1</v>
      </c>
    </row>
    <row r="106" spans="1:63" s="23" customFormat="1" ht="15.75">
      <c r="A106" s="174">
        <v>95</v>
      </c>
      <c r="B106" s="174" t="s">
        <v>960</v>
      </c>
      <c r="C106" s="323" t="s">
        <v>697</v>
      </c>
      <c r="D106" s="234" t="s">
        <v>373</v>
      </c>
      <c r="E106" s="234" t="s">
        <v>37</v>
      </c>
      <c r="F106" s="234" t="s">
        <v>940</v>
      </c>
      <c r="G106" s="234" t="s">
        <v>119</v>
      </c>
      <c r="H106" s="332">
        <f>'Saisie '!H110</f>
        <v>13.166666666666666</v>
      </c>
      <c r="I106" s="169"/>
      <c r="J106" s="200">
        <f>'Saisie '!K110</f>
        <v>12.833333333333334</v>
      </c>
      <c r="K106" s="169"/>
      <c r="L106" s="200">
        <f>'Saisie '!N110</f>
        <v>8.5</v>
      </c>
      <c r="M106" s="169">
        <f t="shared" si="258"/>
        <v>0</v>
      </c>
      <c r="N106" s="201">
        <f t="shared" si="259"/>
        <v>11.5</v>
      </c>
      <c r="O106" s="170">
        <f t="shared" si="260"/>
        <v>18</v>
      </c>
      <c r="P106" s="200">
        <f>'Saisie '!P110</f>
        <v>8.5</v>
      </c>
      <c r="Q106" s="169"/>
      <c r="R106" s="200">
        <f>'Saisie '!R110</f>
        <v>10</v>
      </c>
      <c r="S106" s="169">
        <f t="shared" si="261"/>
        <v>3</v>
      </c>
      <c r="T106" s="201">
        <f t="shared" si="262"/>
        <v>9.25</v>
      </c>
      <c r="U106" s="170">
        <f t="shared" si="263"/>
        <v>3</v>
      </c>
      <c r="V106" s="200">
        <f>'Saisie '!T110</f>
        <v>12.5</v>
      </c>
      <c r="W106" s="169">
        <f t="shared" si="264"/>
        <v>3</v>
      </c>
      <c r="X106" s="201">
        <f t="shared" si="265"/>
        <v>12.5</v>
      </c>
      <c r="Y106" s="169">
        <f t="shared" si="266"/>
        <v>3</v>
      </c>
      <c r="Z106" s="200">
        <f>'Saisie '!V110</f>
        <v>10</v>
      </c>
      <c r="AA106" s="169">
        <f t="shared" si="267"/>
        <v>3</v>
      </c>
      <c r="AB106" s="201">
        <f t="shared" si="268"/>
        <v>10</v>
      </c>
      <c r="AC106" s="199">
        <f t="shared" si="269"/>
        <v>3</v>
      </c>
      <c r="AD106" s="201">
        <f t="shared" si="270"/>
        <v>11</v>
      </c>
      <c r="AE106" s="196">
        <f t="shared" si="271"/>
        <v>30</v>
      </c>
      <c r="AF106" s="198" t="str">
        <f t="shared" si="252"/>
        <v>Admis(e)</v>
      </c>
      <c r="AG106" s="24">
        <f>'Saisie '!Z110</f>
        <v>8.5</v>
      </c>
      <c r="AH106" s="175">
        <f t="shared" si="253"/>
        <v>0</v>
      </c>
      <c r="AI106" s="24">
        <f>'Saisie '!AC110</f>
        <v>9.8333333333333339</v>
      </c>
      <c r="AJ106" s="175">
        <f t="shared" si="254"/>
        <v>0</v>
      </c>
      <c r="AK106" s="24">
        <f>'Saisie '!AF110</f>
        <v>12.333333333333334</v>
      </c>
      <c r="AL106" s="175">
        <f t="shared" si="272"/>
        <v>6</v>
      </c>
      <c r="AM106" s="201">
        <f t="shared" si="273"/>
        <v>10.222222222222223</v>
      </c>
      <c r="AN106" s="177">
        <f t="shared" si="274"/>
        <v>18</v>
      </c>
      <c r="AO106" s="24">
        <f>'Saisie '!AH110</f>
        <v>6.5</v>
      </c>
      <c r="AP106" s="191">
        <f t="shared" si="255"/>
        <v>0</v>
      </c>
      <c r="AQ106" s="24">
        <f>'Saisie '!AJ110</f>
        <v>10</v>
      </c>
      <c r="AR106" s="191">
        <f t="shared" si="275"/>
        <v>3</v>
      </c>
      <c r="AS106" s="201">
        <f t="shared" si="276"/>
        <v>8.25</v>
      </c>
      <c r="AT106" s="177">
        <f t="shared" si="277"/>
        <v>3</v>
      </c>
      <c r="AU106" s="200">
        <f>'Saisie '!AL110</f>
        <v>10</v>
      </c>
      <c r="AV106" s="176">
        <f t="shared" si="278"/>
        <v>3</v>
      </c>
      <c r="AW106" s="201">
        <f t="shared" si="279"/>
        <v>10</v>
      </c>
      <c r="AX106" s="176">
        <f t="shared" si="280"/>
        <v>3</v>
      </c>
      <c r="AY106" s="24">
        <f>'Saisie '!AN110</f>
        <v>13</v>
      </c>
      <c r="AZ106" s="176">
        <f t="shared" si="281"/>
        <v>3</v>
      </c>
      <c r="BA106" s="201">
        <f t="shared" si="282"/>
        <v>13</v>
      </c>
      <c r="BB106" s="193">
        <f t="shared" si="283"/>
        <v>3</v>
      </c>
      <c r="BC106" s="194">
        <f t="shared" si="284"/>
        <v>10.083333333333334</v>
      </c>
      <c r="BD106" s="196">
        <f t="shared" si="285"/>
        <v>30</v>
      </c>
      <c r="BE106" s="178">
        <f t="shared" si="286"/>
        <v>10.541666666666668</v>
      </c>
      <c r="BF106" s="198" t="str">
        <f t="shared" si="256"/>
        <v>Admis(e)</v>
      </c>
      <c r="BG106" s="192">
        <f t="shared" si="287"/>
        <v>60</v>
      </c>
      <c r="BH106" s="198" t="str">
        <f t="shared" si="257"/>
        <v>Admis(e)</v>
      </c>
      <c r="BI106" s="23" t="s">
        <v>975</v>
      </c>
      <c r="BK106" s="31">
        <v>1</v>
      </c>
    </row>
    <row r="107" spans="1:63" s="23" customFormat="1" ht="15.75">
      <c r="A107" s="174">
        <v>96</v>
      </c>
      <c r="B107" s="174" t="s">
        <v>960</v>
      </c>
      <c r="C107" s="323" t="s">
        <v>374</v>
      </c>
      <c r="D107" s="234" t="s">
        <v>375</v>
      </c>
      <c r="E107" s="234" t="s">
        <v>376</v>
      </c>
      <c r="F107" s="234" t="s">
        <v>943</v>
      </c>
      <c r="G107" s="234" t="s">
        <v>119</v>
      </c>
      <c r="H107" s="332">
        <f>'Saisie '!H111</f>
        <v>10</v>
      </c>
      <c r="I107" s="169"/>
      <c r="J107" s="200">
        <f>'Saisie '!K111</f>
        <v>11.333333333333334</v>
      </c>
      <c r="K107" s="169"/>
      <c r="L107" s="200">
        <f>'Saisie '!N111</f>
        <v>10.666666666666666</v>
      </c>
      <c r="M107" s="169">
        <f t="shared" si="258"/>
        <v>6</v>
      </c>
      <c r="N107" s="201">
        <f t="shared" si="259"/>
        <v>10.666666666666666</v>
      </c>
      <c r="O107" s="170">
        <f t="shared" si="260"/>
        <v>18</v>
      </c>
      <c r="P107" s="200">
        <f>'Saisie '!P111</f>
        <v>6</v>
      </c>
      <c r="Q107" s="169"/>
      <c r="R107" s="200">
        <f>'Saisie '!R111</f>
        <v>11</v>
      </c>
      <c r="S107" s="169">
        <f t="shared" si="261"/>
        <v>3</v>
      </c>
      <c r="T107" s="201">
        <f t="shared" si="262"/>
        <v>8.5</v>
      </c>
      <c r="U107" s="170">
        <f t="shared" si="263"/>
        <v>3</v>
      </c>
      <c r="V107" s="200">
        <f>'Saisie '!T111</f>
        <v>11</v>
      </c>
      <c r="W107" s="169">
        <f t="shared" si="264"/>
        <v>3</v>
      </c>
      <c r="X107" s="201">
        <f t="shared" si="265"/>
        <v>11</v>
      </c>
      <c r="Y107" s="169">
        <f t="shared" si="266"/>
        <v>3</v>
      </c>
      <c r="Z107" s="200">
        <f>'Saisie '!V111</f>
        <v>10</v>
      </c>
      <c r="AA107" s="169">
        <f t="shared" si="267"/>
        <v>3</v>
      </c>
      <c r="AB107" s="201">
        <f t="shared" si="268"/>
        <v>10</v>
      </c>
      <c r="AC107" s="199">
        <f t="shared" si="269"/>
        <v>3</v>
      </c>
      <c r="AD107" s="201">
        <f t="shared" si="270"/>
        <v>10.199999999999999</v>
      </c>
      <c r="AE107" s="196">
        <f t="shared" si="271"/>
        <v>30</v>
      </c>
      <c r="AF107" s="198" t="str">
        <f t="shared" si="252"/>
        <v>Admis(e)</v>
      </c>
      <c r="AG107" s="24">
        <f>'Saisie '!Z111</f>
        <v>13</v>
      </c>
      <c r="AH107" s="175">
        <f t="shared" si="253"/>
        <v>6</v>
      </c>
      <c r="AI107" s="24">
        <f>'Saisie '!AC111</f>
        <v>10.67</v>
      </c>
      <c r="AJ107" s="175">
        <f t="shared" si="254"/>
        <v>6</v>
      </c>
      <c r="AK107" s="24">
        <f>'Saisie '!AF111</f>
        <v>8.67</v>
      </c>
      <c r="AL107" s="175">
        <f t="shared" si="272"/>
        <v>0</v>
      </c>
      <c r="AM107" s="201">
        <f t="shared" si="273"/>
        <v>10.780000000000001</v>
      </c>
      <c r="AN107" s="177">
        <f t="shared" si="274"/>
        <v>18</v>
      </c>
      <c r="AO107" s="24">
        <f>'Saisie '!AH111</f>
        <v>10</v>
      </c>
      <c r="AP107" s="191">
        <f t="shared" si="255"/>
        <v>3</v>
      </c>
      <c r="AQ107" s="24">
        <f>'Saisie '!AJ111</f>
        <v>12.5</v>
      </c>
      <c r="AR107" s="191">
        <f t="shared" si="275"/>
        <v>3</v>
      </c>
      <c r="AS107" s="201">
        <f t="shared" si="276"/>
        <v>11.25</v>
      </c>
      <c r="AT107" s="177">
        <f t="shared" si="277"/>
        <v>6</v>
      </c>
      <c r="AU107" s="200">
        <f>'Saisie '!AL111</f>
        <v>10</v>
      </c>
      <c r="AV107" s="176">
        <f t="shared" si="278"/>
        <v>3</v>
      </c>
      <c r="AW107" s="201">
        <f t="shared" si="279"/>
        <v>10</v>
      </c>
      <c r="AX107" s="176">
        <f t="shared" si="280"/>
        <v>3</v>
      </c>
      <c r="AY107" s="24">
        <f>'Saisie '!AN111</f>
        <v>14</v>
      </c>
      <c r="AZ107" s="176">
        <f t="shared" si="281"/>
        <v>3</v>
      </c>
      <c r="BA107" s="201">
        <f t="shared" si="282"/>
        <v>14</v>
      </c>
      <c r="BB107" s="193">
        <f t="shared" si="283"/>
        <v>3</v>
      </c>
      <c r="BC107" s="194">
        <f t="shared" si="284"/>
        <v>11.118</v>
      </c>
      <c r="BD107" s="196">
        <f t="shared" si="285"/>
        <v>30</v>
      </c>
      <c r="BE107" s="178">
        <f t="shared" si="286"/>
        <v>10.658999999999999</v>
      </c>
      <c r="BF107" s="198" t="str">
        <f t="shared" si="256"/>
        <v>Admis(e)</v>
      </c>
      <c r="BG107" s="192">
        <f t="shared" si="287"/>
        <v>60</v>
      </c>
      <c r="BH107" s="198" t="str">
        <f t="shared" si="257"/>
        <v>Admis(e)</v>
      </c>
      <c r="BJ107" s="23" t="s">
        <v>975</v>
      </c>
      <c r="BK107" s="31">
        <v>1</v>
      </c>
    </row>
    <row r="108" spans="1:63" s="23" customFormat="1" ht="15.75" hidden="1">
      <c r="A108" s="174">
        <v>97</v>
      </c>
      <c r="B108" s="174" t="s">
        <v>960</v>
      </c>
      <c r="C108" s="323" t="s">
        <v>703</v>
      </c>
      <c r="D108" s="234" t="s">
        <v>704</v>
      </c>
      <c r="E108" s="234" t="s">
        <v>279</v>
      </c>
      <c r="F108" s="234" t="s">
        <v>944</v>
      </c>
      <c r="G108" s="234" t="s">
        <v>123</v>
      </c>
      <c r="H108" s="332">
        <f>'Saisie '!H112</f>
        <v>8.6666666666666661</v>
      </c>
      <c r="I108" s="169"/>
      <c r="J108" s="200">
        <f>'Saisie '!K112</f>
        <v>7.166666666666667</v>
      </c>
      <c r="K108" s="169"/>
      <c r="L108" s="200">
        <f>'Saisie '!N112</f>
        <v>10.333333333333334</v>
      </c>
      <c r="M108" s="169">
        <f t="shared" si="258"/>
        <v>6</v>
      </c>
      <c r="N108" s="201">
        <f t="shared" si="259"/>
        <v>8.7222222222222214</v>
      </c>
      <c r="O108" s="170">
        <f t="shared" si="260"/>
        <v>6</v>
      </c>
      <c r="P108" s="200">
        <f>'Saisie '!P112</f>
        <v>11.5</v>
      </c>
      <c r="Q108" s="169"/>
      <c r="R108" s="200">
        <f>'Saisie '!R112</f>
        <v>10.5</v>
      </c>
      <c r="S108" s="169">
        <f t="shared" si="261"/>
        <v>3</v>
      </c>
      <c r="T108" s="201">
        <f t="shared" si="262"/>
        <v>11</v>
      </c>
      <c r="U108" s="170">
        <f t="shared" si="263"/>
        <v>6</v>
      </c>
      <c r="V108" s="200">
        <f>'Saisie '!T112</f>
        <v>12</v>
      </c>
      <c r="W108" s="169">
        <f t="shared" si="264"/>
        <v>3</v>
      </c>
      <c r="X108" s="201">
        <f t="shared" si="265"/>
        <v>12</v>
      </c>
      <c r="Y108" s="169">
        <f t="shared" si="266"/>
        <v>3</v>
      </c>
      <c r="Z108" s="200">
        <f>'Saisie '!V112</f>
        <v>2</v>
      </c>
      <c r="AA108" s="169">
        <f t="shared" si="267"/>
        <v>0</v>
      </c>
      <c r="AB108" s="201">
        <f t="shared" si="268"/>
        <v>2</v>
      </c>
      <c r="AC108" s="199">
        <f t="shared" si="269"/>
        <v>0</v>
      </c>
      <c r="AD108" s="201">
        <f t="shared" si="270"/>
        <v>8.8333333333333321</v>
      </c>
      <c r="AE108" s="196">
        <f t="shared" si="271"/>
        <v>15</v>
      </c>
      <c r="AF108" s="198" t="str">
        <f t="shared" si="252"/>
        <v>Rattrapage</v>
      </c>
      <c r="AG108" s="24">
        <f>'Saisie '!Z112</f>
        <v>7.833333333333333</v>
      </c>
      <c r="AH108" s="175">
        <f t="shared" si="253"/>
        <v>0</v>
      </c>
      <c r="AI108" s="24">
        <f>'Saisie '!AC112</f>
        <v>10</v>
      </c>
      <c r="AJ108" s="175">
        <f t="shared" si="254"/>
        <v>6</v>
      </c>
      <c r="AK108" s="24">
        <f>'Saisie '!AF112</f>
        <v>8.6666666666666661</v>
      </c>
      <c r="AL108" s="175">
        <f t="shared" si="272"/>
        <v>0</v>
      </c>
      <c r="AM108" s="201">
        <f t="shared" si="273"/>
        <v>8.8333333333333339</v>
      </c>
      <c r="AN108" s="177">
        <f t="shared" si="274"/>
        <v>6</v>
      </c>
      <c r="AO108" s="24">
        <f>'Saisie '!AH112</f>
        <v>5.5</v>
      </c>
      <c r="AP108" s="191">
        <f t="shared" si="255"/>
        <v>0</v>
      </c>
      <c r="AQ108" s="24">
        <f>'Saisie '!AJ112</f>
        <v>6</v>
      </c>
      <c r="AR108" s="191">
        <f t="shared" si="275"/>
        <v>0</v>
      </c>
      <c r="AS108" s="201">
        <f t="shared" si="276"/>
        <v>5.75</v>
      </c>
      <c r="AT108" s="177">
        <f t="shared" si="277"/>
        <v>0</v>
      </c>
      <c r="AU108" s="200">
        <f>'Saisie '!AL112</f>
        <v>11.5</v>
      </c>
      <c r="AV108" s="176">
        <f t="shared" si="278"/>
        <v>3</v>
      </c>
      <c r="AW108" s="201">
        <f t="shared" si="279"/>
        <v>11.5</v>
      </c>
      <c r="AX108" s="176">
        <f t="shared" si="280"/>
        <v>3</v>
      </c>
      <c r="AY108" s="24">
        <f>'Saisie '!AN112</f>
        <v>13</v>
      </c>
      <c r="AZ108" s="176">
        <f t="shared" si="281"/>
        <v>3</v>
      </c>
      <c r="BA108" s="201">
        <f t="shared" si="282"/>
        <v>13</v>
      </c>
      <c r="BB108" s="193">
        <f t="shared" si="283"/>
        <v>3</v>
      </c>
      <c r="BC108" s="194">
        <f t="shared" si="284"/>
        <v>8.9</v>
      </c>
      <c r="BD108" s="196">
        <f t="shared" si="285"/>
        <v>12</v>
      </c>
      <c r="BE108" s="178">
        <f t="shared" si="286"/>
        <v>8.8666666666666671</v>
      </c>
      <c r="BF108" s="198" t="str">
        <f t="shared" si="256"/>
        <v>Rattrapage</v>
      </c>
      <c r="BG108" s="192">
        <f t="shared" si="287"/>
        <v>27</v>
      </c>
      <c r="BH108" s="198" t="str">
        <f t="shared" si="257"/>
        <v>Rattrapage</v>
      </c>
      <c r="BK108" s="31">
        <v>1</v>
      </c>
    </row>
    <row r="109" spans="1:63" ht="15.75" hidden="1">
      <c r="A109" s="174">
        <v>98</v>
      </c>
      <c r="B109" s="174" t="s">
        <v>960</v>
      </c>
      <c r="C109" s="323" t="s">
        <v>707</v>
      </c>
      <c r="D109" s="234" t="s">
        <v>708</v>
      </c>
      <c r="E109" s="234" t="s">
        <v>709</v>
      </c>
      <c r="F109" s="234" t="s">
        <v>947</v>
      </c>
      <c r="G109" s="234" t="s">
        <v>119</v>
      </c>
      <c r="H109" s="332">
        <f>'Saisie '!H113</f>
        <v>11.666666666666666</v>
      </c>
      <c r="I109" s="169"/>
      <c r="J109" s="200">
        <f>'Saisie '!K113</f>
        <v>7.833333333333333</v>
      </c>
      <c r="K109" s="169"/>
      <c r="L109" s="200">
        <f>'Saisie '!N113</f>
        <v>10.833333333333334</v>
      </c>
      <c r="M109" s="169">
        <f t="shared" si="258"/>
        <v>6</v>
      </c>
      <c r="N109" s="201">
        <f t="shared" si="259"/>
        <v>10.111111111111112</v>
      </c>
      <c r="O109" s="170">
        <f t="shared" si="260"/>
        <v>18</v>
      </c>
      <c r="P109" s="200">
        <f>'Saisie '!P113</f>
        <v>10</v>
      </c>
      <c r="Q109" s="169"/>
      <c r="R109" s="200">
        <f>'Saisie '!R113</f>
        <v>5.5</v>
      </c>
      <c r="S109" s="169">
        <f t="shared" si="261"/>
        <v>0</v>
      </c>
      <c r="T109" s="201">
        <f t="shared" si="262"/>
        <v>7.75</v>
      </c>
      <c r="U109" s="170">
        <f t="shared" si="263"/>
        <v>0</v>
      </c>
      <c r="V109" s="200">
        <f>'Saisie '!T113</f>
        <v>12.5</v>
      </c>
      <c r="W109" s="169">
        <f t="shared" si="264"/>
        <v>3</v>
      </c>
      <c r="X109" s="201">
        <f t="shared" si="265"/>
        <v>12.5</v>
      </c>
      <c r="Y109" s="169">
        <f t="shared" si="266"/>
        <v>3</v>
      </c>
      <c r="Z109" s="200">
        <f>'Saisie '!V113</f>
        <v>7.5</v>
      </c>
      <c r="AA109" s="169">
        <f t="shared" si="267"/>
        <v>0</v>
      </c>
      <c r="AB109" s="201">
        <f t="shared" si="268"/>
        <v>7.5</v>
      </c>
      <c r="AC109" s="199">
        <f t="shared" si="269"/>
        <v>0</v>
      </c>
      <c r="AD109" s="201">
        <f t="shared" si="270"/>
        <v>9.6166666666666671</v>
      </c>
      <c r="AE109" s="196">
        <f t="shared" si="271"/>
        <v>21</v>
      </c>
      <c r="AF109" s="198" t="str">
        <f t="shared" si="252"/>
        <v>Rattrapage</v>
      </c>
      <c r="AG109" s="24">
        <f>'Saisie '!Z113</f>
        <v>6.333333333333333</v>
      </c>
      <c r="AH109" s="175">
        <f t="shared" si="253"/>
        <v>0</v>
      </c>
      <c r="AI109" s="24">
        <f>'Saisie '!AC113</f>
        <v>8.6666666666666661</v>
      </c>
      <c r="AJ109" s="175">
        <f t="shared" si="254"/>
        <v>0</v>
      </c>
      <c r="AK109" s="24">
        <f>'Saisie '!AF113</f>
        <v>10.333333333333334</v>
      </c>
      <c r="AL109" s="175">
        <f t="shared" si="272"/>
        <v>6</v>
      </c>
      <c r="AM109" s="201">
        <f t="shared" si="273"/>
        <v>8.4444444444444446</v>
      </c>
      <c r="AN109" s="177">
        <f t="shared" si="274"/>
        <v>6</v>
      </c>
      <c r="AO109" s="24">
        <f>'Saisie '!AH113</f>
        <v>7</v>
      </c>
      <c r="AP109" s="191">
        <f t="shared" si="255"/>
        <v>0</v>
      </c>
      <c r="AQ109" s="24">
        <f>'Saisie '!AJ113</f>
        <v>7</v>
      </c>
      <c r="AR109" s="191">
        <f t="shared" si="275"/>
        <v>0</v>
      </c>
      <c r="AS109" s="201">
        <f t="shared" si="276"/>
        <v>7</v>
      </c>
      <c r="AT109" s="177">
        <f t="shared" si="277"/>
        <v>0</v>
      </c>
      <c r="AU109" s="200">
        <f>'Saisie '!AL113</f>
        <v>11</v>
      </c>
      <c r="AV109" s="176">
        <f t="shared" si="278"/>
        <v>3</v>
      </c>
      <c r="AW109" s="201">
        <f t="shared" si="279"/>
        <v>11</v>
      </c>
      <c r="AX109" s="176">
        <f t="shared" si="280"/>
        <v>3</v>
      </c>
      <c r="AY109" s="24">
        <f>'Saisie '!AN113</f>
        <v>10</v>
      </c>
      <c r="AZ109" s="176">
        <f t="shared" si="281"/>
        <v>3</v>
      </c>
      <c r="BA109" s="201">
        <f t="shared" si="282"/>
        <v>10</v>
      </c>
      <c r="BB109" s="193">
        <f t="shared" si="283"/>
        <v>3</v>
      </c>
      <c r="BC109" s="194">
        <f t="shared" si="284"/>
        <v>8.5666666666666664</v>
      </c>
      <c r="BD109" s="196">
        <f t="shared" si="285"/>
        <v>12</v>
      </c>
      <c r="BE109" s="178">
        <f t="shared" si="286"/>
        <v>9.0916666666666668</v>
      </c>
      <c r="BF109" s="198" t="str">
        <f t="shared" si="256"/>
        <v>Rattrapage</v>
      </c>
      <c r="BG109" s="192">
        <f t="shared" si="287"/>
        <v>33</v>
      </c>
      <c r="BH109" s="198" t="str">
        <f t="shared" si="257"/>
        <v>Rattrapage</v>
      </c>
      <c r="BK109" s="31">
        <v>1</v>
      </c>
    </row>
    <row r="110" spans="1:63" ht="15.75" hidden="1">
      <c r="A110" s="174">
        <v>99</v>
      </c>
      <c r="B110" s="174" t="s">
        <v>960</v>
      </c>
      <c r="C110" s="323" t="s">
        <v>710</v>
      </c>
      <c r="D110" s="234" t="s">
        <v>711</v>
      </c>
      <c r="E110" s="234" t="s">
        <v>712</v>
      </c>
      <c r="F110" s="234" t="s">
        <v>948</v>
      </c>
      <c r="G110" s="234" t="s">
        <v>125</v>
      </c>
      <c r="H110" s="332">
        <f>'Saisie '!H114</f>
        <v>10.833333333333334</v>
      </c>
      <c r="I110" s="169"/>
      <c r="J110" s="200">
        <f>'Saisie '!K114</f>
        <v>9.5</v>
      </c>
      <c r="K110" s="169"/>
      <c r="L110" s="200">
        <f>'Saisie '!N114</f>
        <v>10.833333333333334</v>
      </c>
      <c r="M110" s="169">
        <f t="shared" si="258"/>
        <v>6</v>
      </c>
      <c r="N110" s="201">
        <f t="shared" si="259"/>
        <v>10.388888888888891</v>
      </c>
      <c r="O110" s="170">
        <f t="shared" si="260"/>
        <v>18</v>
      </c>
      <c r="P110" s="200">
        <f>'Saisie '!P114</f>
        <v>11.5</v>
      </c>
      <c r="Q110" s="169"/>
      <c r="R110" s="200">
        <f>'Saisie '!R114</f>
        <v>5</v>
      </c>
      <c r="S110" s="169">
        <f t="shared" si="261"/>
        <v>0</v>
      </c>
      <c r="T110" s="201">
        <f t="shared" si="262"/>
        <v>8.25</v>
      </c>
      <c r="U110" s="170">
        <f t="shared" si="263"/>
        <v>0</v>
      </c>
      <c r="V110" s="200">
        <f>'Saisie '!T114</f>
        <v>13</v>
      </c>
      <c r="W110" s="169">
        <f t="shared" si="264"/>
        <v>3</v>
      </c>
      <c r="X110" s="201">
        <f t="shared" si="265"/>
        <v>13</v>
      </c>
      <c r="Y110" s="169">
        <f t="shared" si="266"/>
        <v>3</v>
      </c>
      <c r="Z110" s="200">
        <f>'Saisie '!V114</f>
        <v>10</v>
      </c>
      <c r="AA110" s="169">
        <f t="shared" si="267"/>
        <v>3</v>
      </c>
      <c r="AB110" s="201">
        <f t="shared" si="268"/>
        <v>10</v>
      </c>
      <c r="AC110" s="199">
        <f t="shared" si="269"/>
        <v>3</v>
      </c>
      <c r="AD110" s="201">
        <f t="shared" si="270"/>
        <v>10.183333333333334</v>
      </c>
      <c r="AE110" s="196">
        <f t="shared" si="271"/>
        <v>30</v>
      </c>
      <c r="AF110" s="198" t="str">
        <f t="shared" si="252"/>
        <v>Admis(e)</v>
      </c>
      <c r="AG110" s="24">
        <f>'Saisie '!Z114</f>
        <v>7.333333333333333</v>
      </c>
      <c r="AH110" s="175">
        <f t="shared" si="253"/>
        <v>0</v>
      </c>
      <c r="AI110" s="24">
        <f>'Saisie '!AC114</f>
        <v>8.5</v>
      </c>
      <c r="AJ110" s="175">
        <f t="shared" si="254"/>
        <v>0</v>
      </c>
      <c r="AK110" s="24">
        <f>'Saisie '!AF114</f>
        <v>9.6666666666666661</v>
      </c>
      <c r="AL110" s="175">
        <f t="shared" si="272"/>
        <v>0</v>
      </c>
      <c r="AM110" s="201">
        <f t="shared" si="273"/>
        <v>8.5</v>
      </c>
      <c r="AN110" s="177">
        <f t="shared" si="274"/>
        <v>0</v>
      </c>
      <c r="AO110" s="24">
        <f>'Saisie '!AH114</f>
        <v>10.5</v>
      </c>
      <c r="AP110" s="191">
        <f t="shared" si="255"/>
        <v>3</v>
      </c>
      <c r="AQ110" s="24">
        <f>'Saisie '!AJ114</f>
        <v>7</v>
      </c>
      <c r="AR110" s="191">
        <f t="shared" si="275"/>
        <v>0</v>
      </c>
      <c r="AS110" s="201">
        <f t="shared" si="276"/>
        <v>8.75</v>
      </c>
      <c r="AT110" s="177">
        <f t="shared" si="277"/>
        <v>3</v>
      </c>
      <c r="AU110" s="200">
        <f>'Saisie '!AL114</f>
        <v>11</v>
      </c>
      <c r="AV110" s="176">
        <f t="shared" si="278"/>
        <v>3</v>
      </c>
      <c r="AW110" s="201">
        <f t="shared" si="279"/>
        <v>11</v>
      </c>
      <c r="AX110" s="176">
        <f t="shared" si="280"/>
        <v>3</v>
      </c>
      <c r="AY110" s="24">
        <f>'Saisie '!AN114</f>
        <v>10</v>
      </c>
      <c r="AZ110" s="176">
        <f t="shared" si="281"/>
        <v>3</v>
      </c>
      <c r="BA110" s="201">
        <f t="shared" si="282"/>
        <v>10</v>
      </c>
      <c r="BB110" s="193">
        <f t="shared" si="283"/>
        <v>3</v>
      </c>
      <c r="BC110" s="194">
        <f t="shared" si="284"/>
        <v>8.9499999999999993</v>
      </c>
      <c r="BD110" s="196">
        <f t="shared" si="285"/>
        <v>9</v>
      </c>
      <c r="BE110" s="178">
        <f t="shared" si="286"/>
        <v>9.5666666666666664</v>
      </c>
      <c r="BF110" s="198" t="str">
        <f t="shared" si="256"/>
        <v>Rattrapage</v>
      </c>
      <c r="BG110" s="192">
        <f t="shared" si="287"/>
        <v>39</v>
      </c>
      <c r="BH110" s="198" t="str">
        <f t="shared" si="257"/>
        <v>Rattrapage</v>
      </c>
      <c r="BK110" s="31">
        <v>1</v>
      </c>
    </row>
    <row r="111" spans="1:63" ht="15.75">
      <c r="A111" s="174">
        <v>100</v>
      </c>
      <c r="B111" s="174" t="s">
        <v>960</v>
      </c>
      <c r="C111" s="323" t="s">
        <v>713</v>
      </c>
      <c r="D111" s="234" t="s">
        <v>714</v>
      </c>
      <c r="E111" s="234" t="s">
        <v>715</v>
      </c>
      <c r="F111" s="234" t="s">
        <v>949</v>
      </c>
      <c r="G111" s="234" t="s">
        <v>119</v>
      </c>
      <c r="H111" s="332">
        <f>'Saisie '!H115</f>
        <v>13.5</v>
      </c>
      <c r="I111" s="169"/>
      <c r="J111" s="200">
        <f>'Saisie '!K115</f>
        <v>10</v>
      </c>
      <c r="K111" s="169"/>
      <c r="L111" s="200">
        <f>'Saisie '!N115</f>
        <v>10.666666666666666</v>
      </c>
      <c r="M111" s="169">
        <f t="shared" si="258"/>
        <v>6</v>
      </c>
      <c r="N111" s="201">
        <f t="shared" si="259"/>
        <v>11.388888888888888</v>
      </c>
      <c r="O111" s="170">
        <f t="shared" si="260"/>
        <v>18</v>
      </c>
      <c r="P111" s="200">
        <f>'Saisie '!P115</f>
        <v>8</v>
      </c>
      <c r="Q111" s="169"/>
      <c r="R111" s="200">
        <f>'Saisie '!R115</f>
        <v>11.5</v>
      </c>
      <c r="S111" s="169">
        <f t="shared" si="261"/>
        <v>3</v>
      </c>
      <c r="T111" s="201">
        <f t="shared" si="262"/>
        <v>9.75</v>
      </c>
      <c r="U111" s="170">
        <f t="shared" si="263"/>
        <v>3</v>
      </c>
      <c r="V111" s="200">
        <f>'Saisie '!T115</f>
        <v>12.5</v>
      </c>
      <c r="W111" s="169">
        <f t="shared" si="264"/>
        <v>3</v>
      </c>
      <c r="X111" s="201">
        <f t="shared" si="265"/>
        <v>12.5</v>
      </c>
      <c r="Y111" s="169">
        <f t="shared" si="266"/>
        <v>3</v>
      </c>
      <c r="Z111" s="200">
        <f>'Saisie '!V115</f>
        <v>13.5</v>
      </c>
      <c r="AA111" s="169">
        <f t="shared" si="267"/>
        <v>3</v>
      </c>
      <c r="AB111" s="201">
        <f t="shared" si="268"/>
        <v>13.5</v>
      </c>
      <c r="AC111" s="199">
        <f t="shared" si="269"/>
        <v>3</v>
      </c>
      <c r="AD111" s="201">
        <f t="shared" si="270"/>
        <v>11.383333333333333</v>
      </c>
      <c r="AE111" s="196">
        <f t="shared" si="271"/>
        <v>30</v>
      </c>
      <c r="AF111" s="198" t="str">
        <f t="shared" si="252"/>
        <v>Admis(e)</v>
      </c>
      <c r="AG111" s="24">
        <f>'Saisie '!Z115</f>
        <v>8.6666666666666661</v>
      </c>
      <c r="AH111" s="175">
        <f t="shared" si="253"/>
        <v>0</v>
      </c>
      <c r="AI111" s="24">
        <f>'Saisie '!AC115</f>
        <v>10.666666666666666</v>
      </c>
      <c r="AJ111" s="175">
        <f t="shared" si="254"/>
        <v>6</v>
      </c>
      <c r="AK111" s="24">
        <f>'Saisie '!AF115</f>
        <v>11</v>
      </c>
      <c r="AL111" s="175">
        <f t="shared" si="272"/>
        <v>6</v>
      </c>
      <c r="AM111" s="201">
        <f t="shared" si="273"/>
        <v>10.111111111111111</v>
      </c>
      <c r="AN111" s="177">
        <f t="shared" si="274"/>
        <v>18</v>
      </c>
      <c r="AO111" s="24">
        <f>'Saisie '!AH115</f>
        <v>13</v>
      </c>
      <c r="AP111" s="191">
        <f t="shared" si="255"/>
        <v>3</v>
      </c>
      <c r="AQ111" s="24">
        <f>'Saisie '!AJ115</f>
        <v>15</v>
      </c>
      <c r="AR111" s="191">
        <f t="shared" si="275"/>
        <v>3</v>
      </c>
      <c r="AS111" s="201">
        <f t="shared" si="276"/>
        <v>14</v>
      </c>
      <c r="AT111" s="177">
        <f t="shared" si="277"/>
        <v>6</v>
      </c>
      <c r="AU111" s="200">
        <f>'Saisie '!AL115</f>
        <v>13.5</v>
      </c>
      <c r="AV111" s="176">
        <f t="shared" si="278"/>
        <v>3</v>
      </c>
      <c r="AW111" s="201">
        <f t="shared" si="279"/>
        <v>13.5</v>
      </c>
      <c r="AX111" s="176">
        <f t="shared" si="280"/>
        <v>3</v>
      </c>
      <c r="AY111" s="24">
        <f>'Saisie '!AN115</f>
        <v>13</v>
      </c>
      <c r="AZ111" s="176">
        <f t="shared" si="281"/>
        <v>3</v>
      </c>
      <c r="BA111" s="201">
        <f t="shared" si="282"/>
        <v>13</v>
      </c>
      <c r="BB111" s="193">
        <f t="shared" si="283"/>
        <v>3</v>
      </c>
      <c r="BC111" s="194">
        <f t="shared" si="284"/>
        <v>11.516666666666666</v>
      </c>
      <c r="BD111" s="196">
        <f t="shared" si="285"/>
        <v>30</v>
      </c>
      <c r="BE111" s="178">
        <f t="shared" si="286"/>
        <v>11.45</v>
      </c>
      <c r="BF111" s="198" t="str">
        <f t="shared" si="256"/>
        <v>Admis(e)</v>
      </c>
      <c r="BG111" s="192">
        <f t="shared" si="287"/>
        <v>60</v>
      </c>
      <c r="BH111" s="198" t="str">
        <f t="shared" si="257"/>
        <v>Admis(e)</v>
      </c>
      <c r="BI111" s="23" t="s">
        <v>975</v>
      </c>
      <c r="BK111" s="31">
        <v>1</v>
      </c>
    </row>
    <row r="112" spans="1:63" ht="15.75" hidden="1">
      <c r="A112" s="174">
        <v>101</v>
      </c>
      <c r="B112" s="174" t="s">
        <v>960</v>
      </c>
      <c r="C112" s="323" t="s">
        <v>719</v>
      </c>
      <c r="D112" s="234" t="s">
        <v>717</v>
      </c>
      <c r="E112" s="234" t="s">
        <v>425</v>
      </c>
      <c r="F112" s="234" t="s">
        <v>951</v>
      </c>
      <c r="G112" s="234" t="s">
        <v>119</v>
      </c>
      <c r="H112" s="332">
        <f>'Saisie '!H116</f>
        <v>11.666666666666666</v>
      </c>
      <c r="I112" s="169"/>
      <c r="J112" s="200">
        <f>'Saisie '!K116</f>
        <v>6.083333333333333</v>
      </c>
      <c r="K112" s="169"/>
      <c r="L112" s="200">
        <f>'Saisie '!N116</f>
        <v>9</v>
      </c>
      <c r="M112" s="169">
        <f t="shared" si="258"/>
        <v>0</v>
      </c>
      <c r="N112" s="201">
        <f t="shared" si="259"/>
        <v>8.9166666666666661</v>
      </c>
      <c r="O112" s="170">
        <f t="shared" si="260"/>
        <v>0</v>
      </c>
      <c r="P112" s="200">
        <f>'Saisie '!P116</f>
        <v>6</v>
      </c>
      <c r="Q112" s="169"/>
      <c r="R112" s="200">
        <f>'Saisie '!R116</f>
        <v>7</v>
      </c>
      <c r="S112" s="169">
        <f t="shared" si="261"/>
        <v>0</v>
      </c>
      <c r="T112" s="201">
        <f t="shared" si="262"/>
        <v>6.5</v>
      </c>
      <c r="U112" s="170">
        <f t="shared" si="263"/>
        <v>0</v>
      </c>
      <c r="V112" s="200">
        <f>'Saisie '!T116</f>
        <v>12.5</v>
      </c>
      <c r="W112" s="169">
        <f t="shared" si="264"/>
        <v>3</v>
      </c>
      <c r="X112" s="201">
        <f t="shared" si="265"/>
        <v>12.5</v>
      </c>
      <c r="Y112" s="169">
        <f t="shared" si="266"/>
        <v>3</v>
      </c>
      <c r="Z112" s="200">
        <f>'Saisie '!V116</f>
        <v>3</v>
      </c>
      <c r="AA112" s="169">
        <f t="shared" si="267"/>
        <v>0</v>
      </c>
      <c r="AB112" s="201">
        <f t="shared" si="268"/>
        <v>3</v>
      </c>
      <c r="AC112" s="199">
        <f t="shared" si="269"/>
        <v>0</v>
      </c>
      <c r="AD112" s="201">
        <f t="shared" si="270"/>
        <v>8.1999999999999993</v>
      </c>
      <c r="AE112" s="196">
        <f t="shared" si="271"/>
        <v>3</v>
      </c>
      <c r="AF112" s="198" t="str">
        <f t="shared" si="252"/>
        <v>Rattrapage</v>
      </c>
      <c r="AG112" s="24">
        <f>'Saisie '!Z116</f>
        <v>7.833333333333333</v>
      </c>
      <c r="AH112" s="175">
        <f t="shared" si="253"/>
        <v>0</v>
      </c>
      <c r="AI112" s="24">
        <f>'Saisie '!AC116</f>
        <v>8.3333333333333339</v>
      </c>
      <c r="AJ112" s="175">
        <f t="shared" si="254"/>
        <v>0</v>
      </c>
      <c r="AK112" s="24">
        <f>'Saisie '!AF116</f>
        <v>10.833333333333334</v>
      </c>
      <c r="AL112" s="175">
        <f t="shared" si="272"/>
        <v>6</v>
      </c>
      <c r="AM112" s="201">
        <f t="shared" si="273"/>
        <v>9</v>
      </c>
      <c r="AN112" s="177">
        <f t="shared" si="274"/>
        <v>6</v>
      </c>
      <c r="AO112" s="24">
        <f>'Saisie '!AH116</f>
        <v>11.5</v>
      </c>
      <c r="AP112" s="191">
        <f t="shared" si="255"/>
        <v>3</v>
      </c>
      <c r="AQ112" s="24">
        <f>'Saisie '!AJ116</f>
        <v>10</v>
      </c>
      <c r="AR112" s="191">
        <f t="shared" si="275"/>
        <v>3</v>
      </c>
      <c r="AS112" s="201">
        <f t="shared" si="276"/>
        <v>10.75</v>
      </c>
      <c r="AT112" s="177">
        <f t="shared" si="277"/>
        <v>6</v>
      </c>
      <c r="AU112" s="200">
        <f>'Saisie '!AL116</f>
        <v>9</v>
      </c>
      <c r="AV112" s="176">
        <f t="shared" si="278"/>
        <v>0</v>
      </c>
      <c r="AW112" s="201">
        <f t="shared" si="279"/>
        <v>9</v>
      </c>
      <c r="AX112" s="176">
        <f t="shared" si="280"/>
        <v>0</v>
      </c>
      <c r="AY112" s="24">
        <f>'Saisie '!AN116</f>
        <v>11</v>
      </c>
      <c r="AZ112" s="176">
        <f t="shared" si="281"/>
        <v>3</v>
      </c>
      <c r="BA112" s="201">
        <f t="shared" si="282"/>
        <v>11</v>
      </c>
      <c r="BB112" s="193">
        <f t="shared" si="283"/>
        <v>3</v>
      </c>
      <c r="BC112" s="194">
        <f t="shared" si="284"/>
        <v>9.5500000000000007</v>
      </c>
      <c r="BD112" s="196">
        <f t="shared" si="285"/>
        <v>15</v>
      </c>
      <c r="BE112" s="178">
        <f t="shared" si="286"/>
        <v>8.875</v>
      </c>
      <c r="BF112" s="198" t="str">
        <f t="shared" si="256"/>
        <v>Rattrapage</v>
      </c>
      <c r="BG112" s="192">
        <f t="shared" si="287"/>
        <v>18</v>
      </c>
      <c r="BH112" s="198" t="str">
        <f t="shared" si="257"/>
        <v>Rattrapage</v>
      </c>
      <c r="BK112" s="31">
        <v>1</v>
      </c>
    </row>
    <row r="113" spans="1:63" s="23" customFormat="1" ht="15.75">
      <c r="A113" s="174">
        <v>102</v>
      </c>
      <c r="B113" s="174" t="s">
        <v>960</v>
      </c>
      <c r="C113" s="323" t="s">
        <v>721</v>
      </c>
      <c r="D113" s="234" t="s">
        <v>86</v>
      </c>
      <c r="E113" s="234" t="s">
        <v>722</v>
      </c>
      <c r="F113" s="234" t="s">
        <v>953</v>
      </c>
      <c r="G113" s="234" t="s">
        <v>118</v>
      </c>
      <c r="H113" s="332">
        <f>'Saisie '!H117</f>
        <v>14.833333333333334</v>
      </c>
      <c r="I113" s="169"/>
      <c r="J113" s="200">
        <f>'Saisie '!K117</f>
        <v>7.166666666666667</v>
      </c>
      <c r="K113" s="169"/>
      <c r="L113" s="200">
        <f>'Saisie '!N117</f>
        <v>11</v>
      </c>
      <c r="M113" s="169">
        <f t="shared" si="258"/>
        <v>6</v>
      </c>
      <c r="N113" s="201">
        <f t="shared" si="259"/>
        <v>11</v>
      </c>
      <c r="O113" s="170">
        <f t="shared" si="260"/>
        <v>18</v>
      </c>
      <c r="P113" s="200">
        <f>'Saisie '!P117</f>
        <v>10</v>
      </c>
      <c r="Q113" s="169"/>
      <c r="R113" s="200">
        <f>'Saisie '!R117</f>
        <v>10</v>
      </c>
      <c r="S113" s="169">
        <f t="shared" si="261"/>
        <v>3</v>
      </c>
      <c r="T113" s="201">
        <f t="shared" si="262"/>
        <v>10</v>
      </c>
      <c r="U113" s="170">
        <f t="shared" si="263"/>
        <v>6</v>
      </c>
      <c r="V113" s="200">
        <f>'Saisie '!T117</f>
        <v>12.5</v>
      </c>
      <c r="W113" s="169">
        <f t="shared" si="264"/>
        <v>3</v>
      </c>
      <c r="X113" s="201">
        <f t="shared" si="265"/>
        <v>12.5</v>
      </c>
      <c r="Y113" s="169">
        <f t="shared" si="266"/>
        <v>3</v>
      </c>
      <c r="Z113" s="200">
        <f>'Saisie '!V117</f>
        <v>3.5</v>
      </c>
      <c r="AA113" s="169">
        <f t="shared" si="267"/>
        <v>0</v>
      </c>
      <c r="AB113" s="201">
        <f t="shared" si="268"/>
        <v>3.5</v>
      </c>
      <c r="AC113" s="199">
        <f t="shared" si="269"/>
        <v>0</v>
      </c>
      <c r="AD113" s="201">
        <f t="shared" si="270"/>
        <v>10.199999999999999</v>
      </c>
      <c r="AE113" s="196">
        <f t="shared" si="271"/>
        <v>30</v>
      </c>
      <c r="AF113" s="198" t="str">
        <f t="shared" si="252"/>
        <v>Admis(e)</v>
      </c>
      <c r="AG113" s="24">
        <f>'Saisie '!Z117</f>
        <v>9</v>
      </c>
      <c r="AH113" s="175">
        <f t="shared" si="253"/>
        <v>0</v>
      </c>
      <c r="AI113" s="24">
        <f>'Saisie '!AC117</f>
        <v>13</v>
      </c>
      <c r="AJ113" s="175">
        <f t="shared" si="254"/>
        <v>6</v>
      </c>
      <c r="AK113" s="24">
        <f>'Saisie '!AF117</f>
        <v>11.666666666666666</v>
      </c>
      <c r="AL113" s="175">
        <f t="shared" si="272"/>
        <v>6</v>
      </c>
      <c r="AM113" s="201">
        <f t="shared" si="273"/>
        <v>11.222222222222221</v>
      </c>
      <c r="AN113" s="177">
        <f t="shared" si="274"/>
        <v>18</v>
      </c>
      <c r="AO113" s="24">
        <f>'Saisie '!AH117</f>
        <v>12.5</v>
      </c>
      <c r="AP113" s="191">
        <f t="shared" si="255"/>
        <v>3</v>
      </c>
      <c r="AQ113" s="24">
        <f>'Saisie '!AJ117</f>
        <v>12</v>
      </c>
      <c r="AR113" s="191">
        <f t="shared" si="275"/>
        <v>3</v>
      </c>
      <c r="AS113" s="201">
        <f t="shared" si="276"/>
        <v>12.25</v>
      </c>
      <c r="AT113" s="177">
        <f t="shared" si="277"/>
        <v>6</v>
      </c>
      <c r="AU113" s="200">
        <f>'Saisie '!AL117</f>
        <v>14.5</v>
      </c>
      <c r="AV113" s="176">
        <f t="shared" si="278"/>
        <v>3</v>
      </c>
      <c r="AW113" s="201">
        <f t="shared" si="279"/>
        <v>14.5</v>
      </c>
      <c r="AX113" s="176">
        <f t="shared" si="280"/>
        <v>3</v>
      </c>
      <c r="AY113" s="24">
        <f>'Saisie '!AN117</f>
        <v>12</v>
      </c>
      <c r="AZ113" s="176">
        <f t="shared" si="281"/>
        <v>3</v>
      </c>
      <c r="BA113" s="201">
        <f t="shared" si="282"/>
        <v>12</v>
      </c>
      <c r="BB113" s="193">
        <f t="shared" si="283"/>
        <v>3</v>
      </c>
      <c r="BC113" s="194">
        <f t="shared" si="284"/>
        <v>11.833333333333332</v>
      </c>
      <c r="BD113" s="196">
        <f t="shared" si="285"/>
        <v>30</v>
      </c>
      <c r="BE113" s="178">
        <f t="shared" si="286"/>
        <v>11.016666666666666</v>
      </c>
      <c r="BF113" s="198" t="str">
        <f t="shared" si="256"/>
        <v>Admis(e)</v>
      </c>
      <c r="BG113" s="192">
        <f t="shared" si="287"/>
        <v>60</v>
      </c>
      <c r="BH113" s="198" t="str">
        <f t="shared" si="257"/>
        <v>Admis(e)</v>
      </c>
      <c r="BK113" s="31">
        <v>1</v>
      </c>
    </row>
    <row r="114" spans="1:63" s="23" customFormat="1" ht="15.75" hidden="1">
      <c r="A114" s="174">
        <v>103</v>
      </c>
      <c r="B114" s="174" t="s">
        <v>960</v>
      </c>
      <c r="C114" s="323" t="s">
        <v>725</v>
      </c>
      <c r="D114" s="234" t="s">
        <v>724</v>
      </c>
      <c r="E114" s="234" t="s">
        <v>270</v>
      </c>
      <c r="F114" s="234" t="s">
        <v>954</v>
      </c>
      <c r="G114" s="234" t="s">
        <v>123</v>
      </c>
      <c r="H114" s="332">
        <f>'Saisie '!H118</f>
        <v>12.666666666666666</v>
      </c>
      <c r="I114" s="169"/>
      <c r="J114" s="200">
        <f>'Saisie '!K118</f>
        <v>8.6666666666666661</v>
      </c>
      <c r="K114" s="169"/>
      <c r="L114" s="200">
        <f>'Saisie '!N118</f>
        <v>11</v>
      </c>
      <c r="M114" s="169">
        <f t="shared" si="258"/>
        <v>6</v>
      </c>
      <c r="N114" s="201">
        <f t="shared" si="259"/>
        <v>10.777777777777777</v>
      </c>
      <c r="O114" s="170">
        <f t="shared" si="260"/>
        <v>18</v>
      </c>
      <c r="P114" s="200">
        <f>'Saisie '!P118</f>
        <v>6</v>
      </c>
      <c r="Q114" s="169"/>
      <c r="R114" s="200">
        <f>'Saisie '!R118</f>
        <v>7</v>
      </c>
      <c r="S114" s="169">
        <f t="shared" si="261"/>
        <v>0</v>
      </c>
      <c r="T114" s="201">
        <f t="shared" si="262"/>
        <v>6.5</v>
      </c>
      <c r="U114" s="170">
        <f t="shared" si="263"/>
        <v>0</v>
      </c>
      <c r="V114" s="200">
        <f>'Saisie '!T118</f>
        <v>11</v>
      </c>
      <c r="W114" s="169">
        <f t="shared" si="264"/>
        <v>3</v>
      </c>
      <c r="X114" s="201">
        <f t="shared" si="265"/>
        <v>11</v>
      </c>
      <c r="Y114" s="169">
        <f t="shared" si="266"/>
        <v>3</v>
      </c>
      <c r="Z114" s="200">
        <f>'Saisie '!V118</f>
        <v>12</v>
      </c>
      <c r="AA114" s="169">
        <f t="shared" si="267"/>
        <v>3</v>
      </c>
      <c r="AB114" s="201">
        <f t="shared" si="268"/>
        <v>12</v>
      </c>
      <c r="AC114" s="199">
        <f t="shared" si="269"/>
        <v>3</v>
      </c>
      <c r="AD114" s="201">
        <f t="shared" si="270"/>
        <v>10.066666666666666</v>
      </c>
      <c r="AE114" s="196">
        <f t="shared" si="271"/>
        <v>30</v>
      </c>
      <c r="AF114" s="198" t="str">
        <f t="shared" si="252"/>
        <v>Admis(e)</v>
      </c>
      <c r="AG114" s="24">
        <f>'Saisie '!Z118</f>
        <v>8.1666666666666661</v>
      </c>
      <c r="AH114" s="175">
        <f t="shared" si="253"/>
        <v>0</v>
      </c>
      <c r="AI114" s="24">
        <f>'Saisie '!AC118</f>
        <v>10.333333333333334</v>
      </c>
      <c r="AJ114" s="175">
        <f t="shared" si="254"/>
        <v>6</v>
      </c>
      <c r="AK114" s="24">
        <f>'Saisie '!AF118</f>
        <v>10</v>
      </c>
      <c r="AL114" s="175">
        <f t="shared" si="272"/>
        <v>6</v>
      </c>
      <c r="AM114" s="201">
        <f t="shared" si="273"/>
        <v>9.5</v>
      </c>
      <c r="AN114" s="177">
        <f t="shared" si="274"/>
        <v>12</v>
      </c>
      <c r="AO114" s="24">
        <f>'Saisie '!AH118</f>
        <v>7.5</v>
      </c>
      <c r="AP114" s="191">
        <f t="shared" si="255"/>
        <v>0</v>
      </c>
      <c r="AQ114" s="24">
        <f>'Saisie '!AJ118</f>
        <v>12</v>
      </c>
      <c r="AR114" s="191">
        <f t="shared" si="275"/>
        <v>3</v>
      </c>
      <c r="AS114" s="201">
        <f t="shared" si="276"/>
        <v>9.75</v>
      </c>
      <c r="AT114" s="177">
        <f t="shared" si="277"/>
        <v>3</v>
      </c>
      <c r="AU114" s="200">
        <f>'Saisie '!AL118</f>
        <v>11.5</v>
      </c>
      <c r="AV114" s="176">
        <f t="shared" si="278"/>
        <v>3</v>
      </c>
      <c r="AW114" s="201">
        <f t="shared" si="279"/>
        <v>11.5</v>
      </c>
      <c r="AX114" s="176">
        <f t="shared" si="280"/>
        <v>3</v>
      </c>
      <c r="AY114" s="24">
        <f>'Saisie '!AN118</f>
        <v>12</v>
      </c>
      <c r="AZ114" s="176">
        <f t="shared" si="281"/>
        <v>3</v>
      </c>
      <c r="BA114" s="201">
        <f t="shared" si="282"/>
        <v>12</v>
      </c>
      <c r="BB114" s="193">
        <f t="shared" si="283"/>
        <v>3</v>
      </c>
      <c r="BC114" s="194">
        <f t="shared" si="284"/>
        <v>10</v>
      </c>
      <c r="BD114" s="196">
        <f t="shared" si="285"/>
        <v>30</v>
      </c>
      <c r="BE114" s="178">
        <f t="shared" si="286"/>
        <v>10.033333333333333</v>
      </c>
      <c r="BF114" s="198" t="str">
        <f t="shared" si="256"/>
        <v>Admis(e)</v>
      </c>
      <c r="BG114" s="192">
        <f t="shared" si="287"/>
        <v>60</v>
      </c>
      <c r="BH114" s="198" t="str">
        <f t="shared" si="257"/>
        <v>Admis(e)</v>
      </c>
      <c r="BJ114" s="23" t="s">
        <v>975</v>
      </c>
      <c r="BK114" s="31">
        <v>1</v>
      </c>
    </row>
    <row r="115" spans="1:63" s="23" customFormat="1" ht="15.75" hidden="1">
      <c r="A115" s="174">
        <v>104</v>
      </c>
      <c r="B115" s="174" t="s">
        <v>960</v>
      </c>
      <c r="C115" s="323" t="s">
        <v>729</v>
      </c>
      <c r="D115" s="234" t="s">
        <v>730</v>
      </c>
      <c r="E115" s="234" t="s">
        <v>85</v>
      </c>
      <c r="F115" s="234" t="s">
        <v>957</v>
      </c>
      <c r="G115" s="234" t="s">
        <v>118</v>
      </c>
      <c r="H115" s="332">
        <f>'Saisie '!H119</f>
        <v>12.333333333333334</v>
      </c>
      <c r="I115" s="169"/>
      <c r="J115" s="200">
        <f>'Saisie '!K119</f>
        <v>9.6666666666666661</v>
      </c>
      <c r="K115" s="169"/>
      <c r="L115" s="200">
        <f>'Saisie '!N119</f>
        <v>11.333333333333334</v>
      </c>
      <c r="M115" s="169">
        <f t="shared" si="258"/>
        <v>6</v>
      </c>
      <c r="N115" s="201">
        <f t="shared" si="259"/>
        <v>11.111111111111112</v>
      </c>
      <c r="O115" s="170">
        <f t="shared" si="260"/>
        <v>18</v>
      </c>
      <c r="P115" s="200">
        <f>'Saisie '!P119</f>
        <v>12.5</v>
      </c>
      <c r="Q115" s="169"/>
      <c r="R115" s="200">
        <f>'Saisie '!R119</f>
        <v>10</v>
      </c>
      <c r="S115" s="169">
        <f t="shared" si="261"/>
        <v>3</v>
      </c>
      <c r="T115" s="201">
        <f t="shared" si="262"/>
        <v>11.25</v>
      </c>
      <c r="U115" s="170">
        <f t="shared" si="263"/>
        <v>6</v>
      </c>
      <c r="V115" s="200">
        <f>'Saisie '!T119</f>
        <v>11</v>
      </c>
      <c r="W115" s="169">
        <f t="shared" si="264"/>
        <v>3</v>
      </c>
      <c r="X115" s="201">
        <f t="shared" si="265"/>
        <v>11</v>
      </c>
      <c r="Y115" s="169">
        <f t="shared" si="266"/>
        <v>3</v>
      </c>
      <c r="Z115" s="200">
        <f>'Saisie '!V119</f>
        <v>16</v>
      </c>
      <c r="AA115" s="169">
        <f t="shared" si="267"/>
        <v>3</v>
      </c>
      <c r="AB115" s="201">
        <f t="shared" si="268"/>
        <v>16</v>
      </c>
      <c r="AC115" s="199">
        <f t="shared" si="269"/>
        <v>3</v>
      </c>
      <c r="AD115" s="201">
        <f t="shared" si="270"/>
        <v>11.616666666666667</v>
      </c>
      <c r="AE115" s="196">
        <f t="shared" si="271"/>
        <v>30</v>
      </c>
      <c r="AF115" s="198" t="str">
        <f t="shared" si="252"/>
        <v>Admis(e)</v>
      </c>
      <c r="AG115" s="24">
        <f>'Saisie '!Z119</f>
        <v>7.5</v>
      </c>
      <c r="AH115" s="175">
        <f t="shared" si="253"/>
        <v>0</v>
      </c>
      <c r="AI115" s="24">
        <f>'Saisie '!AC119</f>
        <v>10.5</v>
      </c>
      <c r="AJ115" s="175">
        <f t="shared" si="254"/>
        <v>6</v>
      </c>
      <c r="AK115" s="24">
        <f>'Saisie '!AF119</f>
        <v>9.6666666666666661</v>
      </c>
      <c r="AL115" s="175">
        <f t="shared" si="272"/>
        <v>0</v>
      </c>
      <c r="AM115" s="201">
        <f t="shared" si="273"/>
        <v>9.2222222222222214</v>
      </c>
      <c r="AN115" s="177">
        <f t="shared" si="274"/>
        <v>6</v>
      </c>
      <c r="AO115" s="24">
        <f>'Saisie '!AH119</f>
        <v>10</v>
      </c>
      <c r="AP115" s="191">
        <f t="shared" si="255"/>
        <v>3</v>
      </c>
      <c r="AQ115" s="24">
        <f>'Saisie '!AJ119</f>
        <v>10</v>
      </c>
      <c r="AR115" s="191">
        <f t="shared" si="275"/>
        <v>3</v>
      </c>
      <c r="AS115" s="201">
        <f t="shared" si="276"/>
        <v>10</v>
      </c>
      <c r="AT115" s="177">
        <f t="shared" si="277"/>
        <v>6</v>
      </c>
      <c r="AU115" s="200">
        <f>'Saisie '!AL119</f>
        <v>11</v>
      </c>
      <c r="AV115" s="176">
        <f t="shared" si="278"/>
        <v>3</v>
      </c>
      <c r="AW115" s="201">
        <f t="shared" si="279"/>
        <v>11</v>
      </c>
      <c r="AX115" s="176">
        <f t="shared" si="280"/>
        <v>3</v>
      </c>
      <c r="AY115" s="24">
        <f>'Saisie '!AN119</f>
        <v>14.5</v>
      </c>
      <c r="AZ115" s="176">
        <f t="shared" si="281"/>
        <v>3</v>
      </c>
      <c r="BA115" s="201">
        <f t="shared" si="282"/>
        <v>14.5</v>
      </c>
      <c r="BB115" s="193">
        <f t="shared" si="283"/>
        <v>3</v>
      </c>
      <c r="BC115" s="194">
        <f t="shared" si="284"/>
        <v>10.083333333333332</v>
      </c>
      <c r="BD115" s="196">
        <f t="shared" si="285"/>
        <v>30</v>
      </c>
      <c r="BE115" s="178">
        <f t="shared" si="286"/>
        <v>10.85</v>
      </c>
      <c r="BF115" s="198" t="str">
        <f t="shared" si="256"/>
        <v>Admis(e)</v>
      </c>
      <c r="BG115" s="192">
        <f t="shared" si="287"/>
        <v>60</v>
      </c>
      <c r="BH115" s="198" t="str">
        <f t="shared" si="257"/>
        <v>Admis(e)</v>
      </c>
      <c r="BK115" s="31">
        <v>1</v>
      </c>
    </row>
    <row r="116" spans="1:63" ht="15.75" hidden="1">
      <c r="A116" s="174">
        <v>105</v>
      </c>
      <c r="B116" s="174" t="s">
        <v>960</v>
      </c>
      <c r="C116" s="323" t="s">
        <v>731</v>
      </c>
      <c r="D116" s="234" t="s">
        <v>732</v>
      </c>
      <c r="E116" s="234" t="s">
        <v>962</v>
      </c>
      <c r="F116" s="234" t="s">
        <v>958</v>
      </c>
      <c r="G116" s="234" t="s">
        <v>959</v>
      </c>
      <c r="H116" s="332">
        <f>'Saisie '!H120</f>
        <v>10</v>
      </c>
      <c r="I116" s="169"/>
      <c r="J116" s="200">
        <f>'Saisie '!K120</f>
        <v>9.1666666666666661</v>
      </c>
      <c r="K116" s="169"/>
      <c r="L116" s="200">
        <f>'Saisie '!N120</f>
        <v>8.6666666666666661</v>
      </c>
      <c r="M116" s="169">
        <f t="shared" si="258"/>
        <v>0</v>
      </c>
      <c r="N116" s="201">
        <f t="shared" si="259"/>
        <v>9.2777777777777768</v>
      </c>
      <c r="O116" s="170">
        <f t="shared" si="260"/>
        <v>0</v>
      </c>
      <c r="P116" s="200">
        <f>'Saisie '!P120</f>
        <v>8</v>
      </c>
      <c r="Q116" s="169"/>
      <c r="R116" s="200">
        <f>'Saisie '!R120</f>
        <v>10.5</v>
      </c>
      <c r="S116" s="169">
        <f t="shared" si="261"/>
        <v>3</v>
      </c>
      <c r="T116" s="201">
        <f t="shared" si="262"/>
        <v>9.25</v>
      </c>
      <c r="U116" s="170">
        <f t="shared" si="263"/>
        <v>3</v>
      </c>
      <c r="V116" s="200">
        <f>'Saisie '!T120</f>
        <v>12.5</v>
      </c>
      <c r="W116" s="169">
        <f t="shared" si="264"/>
        <v>3</v>
      </c>
      <c r="X116" s="201">
        <f t="shared" si="265"/>
        <v>12.5</v>
      </c>
      <c r="Y116" s="169">
        <f t="shared" si="266"/>
        <v>3</v>
      </c>
      <c r="Z116" s="200">
        <f>'Saisie '!V120</f>
        <v>10</v>
      </c>
      <c r="AA116" s="169">
        <f t="shared" si="267"/>
        <v>3</v>
      </c>
      <c r="AB116" s="201">
        <f t="shared" si="268"/>
        <v>10</v>
      </c>
      <c r="AC116" s="199">
        <f t="shared" si="269"/>
        <v>3</v>
      </c>
      <c r="AD116" s="201">
        <f t="shared" si="270"/>
        <v>9.6666666666666661</v>
      </c>
      <c r="AE116" s="196">
        <f t="shared" si="271"/>
        <v>9</v>
      </c>
      <c r="AF116" s="198" t="str">
        <f t="shared" si="252"/>
        <v>Rattrapage</v>
      </c>
      <c r="AG116" s="24">
        <f>'Saisie '!Z120</f>
        <v>7.666666666666667</v>
      </c>
      <c r="AH116" s="175">
        <f t="shared" si="253"/>
        <v>0</v>
      </c>
      <c r="AI116" s="24">
        <f>'Saisie '!AC120</f>
        <v>11</v>
      </c>
      <c r="AJ116" s="175">
        <f t="shared" si="254"/>
        <v>6</v>
      </c>
      <c r="AK116" s="24">
        <f>'Saisie '!AF120</f>
        <v>10</v>
      </c>
      <c r="AL116" s="175">
        <f t="shared" si="272"/>
        <v>6</v>
      </c>
      <c r="AM116" s="201">
        <f t="shared" si="273"/>
        <v>9.5555555555555554</v>
      </c>
      <c r="AN116" s="177">
        <f t="shared" si="274"/>
        <v>12</v>
      </c>
      <c r="AO116" s="24">
        <f>'Saisie '!AH120</f>
        <v>11</v>
      </c>
      <c r="AP116" s="191">
        <f t="shared" si="255"/>
        <v>3</v>
      </c>
      <c r="AQ116" s="24">
        <f>'Saisie '!AJ120</f>
        <v>10</v>
      </c>
      <c r="AR116" s="191">
        <f t="shared" si="275"/>
        <v>3</v>
      </c>
      <c r="AS116" s="201">
        <f t="shared" si="276"/>
        <v>10.5</v>
      </c>
      <c r="AT116" s="177">
        <f t="shared" si="277"/>
        <v>6</v>
      </c>
      <c r="AU116" s="200">
        <f>'Saisie '!AL120</f>
        <v>10</v>
      </c>
      <c r="AV116" s="176">
        <f t="shared" si="278"/>
        <v>3</v>
      </c>
      <c r="AW116" s="201">
        <f t="shared" si="279"/>
        <v>10</v>
      </c>
      <c r="AX116" s="176">
        <f t="shared" si="280"/>
        <v>3</v>
      </c>
      <c r="AY116" s="24">
        <f>'Saisie '!AN120</f>
        <v>10</v>
      </c>
      <c r="AZ116" s="176">
        <f t="shared" si="281"/>
        <v>3</v>
      </c>
      <c r="BA116" s="201">
        <f t="shared" si="282"/>
        <v>10</v>
      </c>
      <c r="BB116" s="193">
        <f t="shared" si="283"/>
        <v>3</v>
      </c>
      <c r="BC116" s="194">
        <f t="shared" si="284"/>
        <v>9.8333333333333321</v>
      </c>
      <c r="BD116" s="196">
        <f t="shared" si="285"/>
        <v>24</v>
      </c>
      <c r="BE116" s="178">
        <f t="shared" si="286"/>
        <v>9.75</v>
      </c>
      <c r="BF116" s="198" t="str">
        <f t="shared" si="256"/>
        <v>Rattrapage</v>
      </c>
      <c r="BG116" s="192">
        <f t="shared" si="287"/>
        <v>33</v>
      </c>
      <c r="BH116" s="198" t="str">
        <f t="shared" si="257"/>
        <v>Rattrapage</v>
      </c>
      <c r="BK116" s="31">
        <v>1</v>
      </c>
    </row>
    <row r="117" spans="1:63" ht="18.75">
      <c r="BI117" s="310"/>
      <c r="BJ117" s="311"/>
    </row>
  </sheetData>
  <autoFilter ref="A11:BK116">
    <filterColumn colId="59">
      <filters>
        <filter val="Admis(e)"/>
      </filters>
    </filterColumn>
  </autoFilter>
  <mergeCells count="10">
    <mergeCell ref="AG10:AM10"/>
    <mergeCell ref="AO10:AS10"/>
    <mergeCell ref="AU10:AW10"/>
    <mergeCell ref="AY10:BA10"/>
    <mergeCell ref="E7:BA7"/>
    <mergeCell ref="H9:AB9"/>
    <mergeCell ref="AG9:BA9"/>
    <mergeCell ref="H10:N10"/>
    <mergeCell ref="P10:T10"/>
    <mergeCell ref="Z10:AB10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34"/>
  <sheetViews>
    <sheetView view="pageBreakPreview" topLeftCell="A4" zoomScaleSheetLayoutView="100" workbookViewId="0">
      <selection activeCell="B180" sqref="B180:F204"/>
    </sheetView>
  </sheetViews>
  <sheetFormatPr baseColWidth="10" defaultRowHeight="15"/>
  <cols>
    <col min="1" max="1" width="4.85546875" customWidth="1"/>
    <col min="2" max="2" width="12.5703125" customWidth="1"/>
    <col min="3" max="3" width="16.42578125" customWidth="1"/>
    <col min="4" max="4" width="7.7109375" customWidth="1"/>
    <col min="5" max="5" width="5.7109375" customWidth="1"/>
    <col min="6" max="6" width="16.5703125" customWidth="1"/>
    <col min="7" max="7" width="29.140625" customWidth="1"/>
    <col min="8" max="8" width="7.7109375" customWidth="1"/>
    <col min="9" max="9" width="5.7109375" customWidth="1"/>
    <col min="10" max="10" width="9.7109375" customWidth="1"/>
    <col min="11" max="11" width="7.7109375" customWidth="1"/>
    <col min="12" max="12" width="9.7109375" customWidth="1"/>
    <col min="13" max="13" width="7.7109375" customWidth="1"/>
    <col min="14" max="14" width="9.7109375" customWidth="1"/>
    <col min="15" max="15" width="7.7109375" customWidth="1"/>
    <col min="16" max="17" width="5.28515625" customWidth="1"/>
    <col min="18" max="18" width="12.85546875" customWidth="1"/>
    <col min="19" max="19" width="3.7109375" customWidth="1"/>
    <col min="20" max="20" width="5.28515625" customWidth="1"/>
    <col min="21" max="21" width="3.7109375" customWidth="1"/>
    <col min="22" max="22" width="5" customWidth="1"/>
    <col min="23" max="23" width="3.7109375" customWidth="1"/>
    <col min="24" max="24" width="5.28515625" customWidth="1"/>
    <col min="25" max="25" width="3.7109375" customWidth="1"/>
  </cols>
  <sheetData>
    <row r="1" spans="1:25" s="239" customFormat="1" ht="18">
      <c r="A1" s="356" t="s">
        <v>969</v>
      </c>
      <c r="B1" s="356"/>
      <c r="C1" s="356"/>
      <c r="D1" s="357"/>
      <c r="E1" s="358"/>
      <c r="F1" s="356"/>
      <c r="G1" s="356"/>
      <c r="H1" s="356"/>
      <c r="I1" s="357"/>
      <c r="J1" s="356"/>
      <c r="L1" s="356" t="s">
        <v>972</v>
      </c>
      <c r="M1" s="357"/>
      <c r="N1" s="356"/>
      <c r="O1" s="359"/>
      <c r="P1" s="359"/>
      <c r="Q1" s="357"/>
      <c r="R1" s="238"/>
      <c r="S1" s="238"/>
      <c r="T1" s="238"/>
      <c r="U1" s="238"/>
      <c r="V1" s="238"/>
      <c r="W1" s="238"/>
      <c r="X1" s="238"/>
      <c r="Y1" s="238"/>
    </row>
    <row r="2" spans="1:25" s="239" customFormat="1" ht="18.75" thickBot="1">
      <c r="A2" s="360" t="s">
        <v>970</v>
      </c>
      <c r="B2" s="360"/>
      <c r="C2" s="360"/>
      <c r="D2" s="360"/>
      <c r="E2" s="360"/>
      <c r="F2" s="360"/>
      <c r="G2" s="360"/>
      <c r="H2" s="361"/>
      <c r="I2" s="361"/>
      <c r="J2" s="361"/>
      <c r="K2" s="361"/>
      <c r="L2" s="360" t="s">
        <v>971</v>
      </c>
      <c r="M2" s="361"/>
      <c r="N2" s="361"/>
      <c r="O2" s="362"/>
      <c r="P2" s="362"/>
      <c r="Q2" s="361"/>
      <c r="R2" s="238"/>
      <c r="S2" s="238"/>
      <c r="T2" s="238"/>
      <c r="U2" s="238"/>
      <c r="V2" s="238"/>
      <c r="W2" s="238"/>
      <c r="X2" s="238"/>
      <c r="Y2" s="238"/>
    </row>
    <row r="3" spans="1:25" s="231" customFormat="1" ht="18">
      <c r="D3" s="229"/>
      <c r="E3" s="356" t="s">
        <v>246</v>
      </c>
      <c r="F3" s="356"/>
      <c r="G3" s="356"/>
      <c r="H3" s="356"/>
      <c r="I3" s="229"/>
      <c r="J3" s="229"/>
      <c r="K3" s="229"/>
      <c r="L3" s="229"/>
      <c r="M3" s="229"/>
      <c r="N3" s="229"/>
      <c r="O3" s="230"/>
      <c r="P3" s="230"/>
      <c r="Q3" s="229"/>
      <c r="R3" s="229"/>
      <c r="S3" s="229"/>
      <c r="T3" s="229"/>
      <c r="U3" s="229"/>
      <c r="V3" s="229"/>
      <c r="W3" s="229"/>
      <c r="X3" s="229"/>
      <c r="Y3" s="229"/>
    </row>
    <row r="4" spans="1:25" s="231" customFormat="1" ht="18">
      <c r="D4" s="232"/>
      <c r="E4" s="356" t="s">
        <v>389</v>
      </c>
      <c r="F4" s="356"/>
      <c r="G4" s="356"/>
      <c r="H4" s="356"/>
    </row>
    <row r="5" spans="1:25" s="231" customFormat="1" ht="18">
      <c r="D5" s="233"/>
      <c r="E5" s="356" t="s">
        <v>266</v>
      </c>
      <c r="F5" s="356"/>
      <c r="G5" s="356"/>
      <c r="H5" s="356"/>
      <c r="O5" s="233"/>
      <c r="P5" s="233"/>
    </row>
    <row r="6" spans="1:25" s="6" customFormat="1" ht="14.25">
      <c r="D6" s="228"/>
      <c r="O6" s="228"/>
      <c r="P6" s="228"/>
    </row>
    <row r="7" spans="1:25" ht="21.75">
      <c r="A7" s="126" t="s">
        <v>201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</row>
    <row r="8" spans="1:25" ht="15.75">
      <c r="O8" s="125"/>
      <c r="P8" s="125"/>
    </row>
    <row r="9" spans="1:25" ht="15.75">
      <c r="A9" s="44" t="s">
        <v>200</v>
      </c>
      <c r="B9" s="44"/>
      <c r="C9" s="44" t="str">
        <f>LOOKUP(R17,Global!A12:A116,Global!D12:D116)</f>
        <v>MEZIANI</v>
      </c>
      <c r="D9" s="44"/>
      <c r="F9" s="124" t="s">
        <v>199</v>
      </c>
      <c r="G9" s="313" t="str">
        <f>LOOKUP(R17,Global!A12:A116,Global!E12:E116)</f>
        <v>Sofia</v>
      </c>
      <c r="H9" s="44" t="s">
        <v>198</v>
      </c>
      <c r="K9" s="44"/>
      <c r="L9" s="44" t="str">
        <f>LOOKUP(R17,Global!A12:A116,Global!F12:F116)</f>
        <v>10-02-1990</v>
      </c>
      <c r="N9" s="124" t="s">
        <v>248</v>
      </c>
      <c r="O9" s="44" t="str">
        <f>LOOKUP(R17,Global!A12:A116,Global!G12:G116)</f>
        <v>Alger</v>
      </c>
      <c r="P9" s="44"/>
    </row>
    <row r="10" spans="1:25" ht="15.75">
      <c r="A10" s="44" t="s">
        <v>197</v>
      </c>
      <c r="B10" s="44"/>
      <c r="C10" s="44" t="str">
        <f>LOOKUP(R17,Global!A12:A116,Global!C12:C116)</f>
        <v>11DR0240</v>
      </c>
      <c r="D10" s="44"/>
      <c r="E10" s="44" t="s">
        <v>390</v>
      </c>
      <c r="F10" s="44"/>
      <c r="H10" s="313" t="s">
        <v>247</v>
      </c>
      <c r="I10" s="313"/>
      <c r="J10" s="313"/>
      <c r="K10" s="44"/>
      <c r="L10" s="44" t="s">
        <v>269</v>
      </c>
      <c r="M10" s="44"/>
      <c r="O10" s="44"/>
      <c r="P10" s="44"/>
    </row>
    <row r="11" spans="1:25" ht="15.75">
      <c r="A11" s="439" t="s">
        <v>196</v>
      </c>
      <c r="B11" s="439"/>
      <c r="C11" s="44" t="s">
        <v>195</v>
      </c>
      <c r="D11" s="123"/>
      <c r="H11" s="430" t="s">
        <v>384</v>
      </c>
      <c r="I11" s="430"/>
      <c r="J11" s="430"/>
      <c r="K11" s="305" t="s">
        <v>385</v>
      </c>
      <c r="L11" s="123"/>
      <c r="M11" s="123"/>
      <c r="N11" s="123"/>
      <c r="O11" s="44"/>
      <c r="P11" s="44"/>
      <c r="Q11" s="122"/>
    </row>
    <row r="12" spans="1:25" ht="15.75">
      <c r="A12" s="313"/>
      <c r="B12" s="313"/>
      <c r="C12" s="44"/>
      <c r="D12" s="123"/>
      <c r="G12" s="2"/>
      <c r="H12" s="305"/>
      <c r="I12" s="305"/>
      <c r="J12" s="305"/>
      <c r="K12" s="305"/>
      <c r="L12" s="123"/>
      <c r="M12" s="123"/>
      <c r="N12" s="123"/>
      <c r="O12" s="44"/>
      <c r="P12" s="44"/>
      <c r="Q12" s="122"/>
    </row>
    <row r="13" spans="1:25" ht="18.75">
      <c r="A13" s="390" t="s">
        <v>259</v>
      </c>
      <c r="B13" s="390"/>
      <c r="C13" s="390"/>
      <c r="D13" s="316" t="str">
        <f>LOOKUP(R17,Global!A12:A116,Global!B12:B116)</f>
        <v>2013/2014</v>
      </c>
      <c r="R13" s="122"/>
      <c r="S13" s="122"/>
      <c r="T13" s="122"/>
      <c r="U13" s="122"/>
      <c r="V13" s="122"/>
      <c r="W13" s="122"/>
      <c r="X13" s="122"/>
      <c r="Y13" s="121"/>
    </row>
    <row r="14" spans="1:25" ht="18" thickBot="1">
      <c r="O14" s="120"/>
      <c r="P14" s="120"/>
    </row>
    <row r="15" spans="1:25" s="105" customFormat="1" ht="31.5" customHeight="1" thickTop="1" thickBot="1">
      <c r="A15" s="401" t="s">
        <v>194</v>
      </c>
      <c r="B15" s="242" t="s">
        <v>193</v>
      </c>
      <c r="C15" s="243"/>
      <c r="D15" s="244"/>
      <c r="E15" s="245"/>
      <c r="F15" s="246" t="s">
        <v>192</v>
      </c>
      <c r="G15" s="247"/>
      <c r="H15" s="244"/>
      <c r="I15" s="269"/>
      <c r="J15" s="270" t="s">
        <v>191</v>
      </c>
      <c r="K15" s="271"/>
      <c r="L15" s="271"/>
      <c r="M15" s="271"/>
      <c r="N15" s="271"/>
      <c r="O15" s="271"/>
      <c r="P15" s="272"/>
      <c r="Q15" s="273"/>
      <c r="R15" s="249"/>
    </row>
    <row r="16" spans="1:25" s="105" customFormat="1" ht="21" customHeight="1" thickTop="1" thickBot="1">
      <c r="A16" s="402"/>
      <c r="B16" s="404" t="s">
        <v>190</v>
      </c>
      <c r="C16" s="406" t="s">
        <v>189</v>
      </c>
      <c r="D16" s="406" t="s">
        <v>188</v>
      </c>
      <c r="E16" s="449" t="s">
        <v>187</v>
      </c>
      <c r="F16" s="442" t="s">
        <v>267</v>
      </c>
      <c r="G16" s="443"/>
      <c r="H16" s="240" t="s">
        <v>251</v>
      </c>
      <c r="I16" s="440" t="s">
        <v>187</v>
      </c>
      <c r="J16" s="282" t="s">
        <v>186</v>
      </c>
      <c r="K16" s="283"/>
      <c r="L16" s="284" t="s">
        <v>185</v>
      </c>
      <c r="M16" s="283"/>
      <c r="N16" s="285" t="s">
        <v>184</v>
      </c>
      <c r="O16" s="286"/>
      <c r="P16" s="418" t="s">
        <v>181</v>
      </c>
      <c r="Q16" s="419"/>
      <c r="R16" s="250"/>
    </row>
    <row r="17" spans="1:18" s="105" customFormat="1" ht="21" customHeight="1" thickBot="1">
      <c r="A17" s="403"/>
      <c r="B17" s="405"/>
      <c r="C17" s="407"/>
      <c r="D17" s="407"/>
      <c r="E17" s="450"/>
      <c r="F17" s="444"/>
      <c r="G17" s="445"/>
      <c r="H17" s="241" t="s">
        <v>252</v>
      </c>
      <c r="I17" s="441"/>
      <c r="J17" s="279" t="s">
        <v>183</v>
      </c>
      <c r="K17" s="277" t="s">
        <v>182</v>
      </c>
      <c r="L17" s="278" t="s">
        <v>183</v>
      </c>
      <c r="M17" s="277" t="s">
        <v>182</v>
      </c>
      <c r="N17" s="280" t="s">
        <v>183</v>
      </c>
      <c r="O17" s="281" t="s">
        <v>182</v>
      </c>
      <c r="P17" s="420"/>
      <c r="Q17" s="421"/>
      <c r="R17" s="333">
        <v>85</v>
      </c>
    </row>
    <row r="18" spans="1:18" s="105" customFormat="1" ht="18.95" customHeight="1" thickTop="1">
      <c r="A18" s="408" t="s">
        <v>180</v>
      </c>
      <c r="B18" s="104"/>
      <c r="C18" s="119"/>
      <c r="D18" s="118"/>
      <c r="E18" s="117"/>
      <c r="F18" s="411" t="s">
        <v>179</v>
      </c>
      <c r="G18" s="412"/>
      <c r="H18" s="100">
        <v>6</v>
      </c>
      <c r="I18" s="99">
        <v>4</v>
      </c>
      <c r="J18" s="109">
        <f>LOOKUP(R17,Global!A12:A116,Global!H12:H116)</f>
        <v>11.5</v>
      </c>
      <c r="K18" s="274">
        <f>IF(J18&gt;=9.995,6,0)</f>
        <v>6</v>
      </c>
      <c r="L18" s="275"/>
      <c r="M18" s="276"/>
      <c r="N18" s="108"/>
      <c r="O18" s="262"/>
      <c r="P18" s="422">
        <f>LOOKUP(R17,Global!A12:A116,Global!BI12:BI116)</f>
        <v>0</v>
      </c>
      <c r="Q18" s="423"/>
      <c r="R18" s="251"/>
    </row>
    <row r="19" spans="1:18" s="105" customFormat="1" ht="18.95" customHeight="1">
      <c r="A19" s="409"/>
      <c r="B19" s="93" t="s">
        <v>178</v>
      </c>
      <c r="C19" s="92" t="s">
        <v>168</v>
      </c>
      <c r="D19" s="71">
        <v>18</v>
      </c>
      <c r="E19" s="83">
        <v>12</v>
      </c>
      <c r="F19" s="393" t="s">
        <v>249</v>
      </c>
      <c r="G19" s="394"/>
      <c r="H19" s="91">
        <v>6</v>
      </c>
      <c r="I19" s="90">
        <v>4</v>
      </c>
      <c r="J19" s="89">
        <f>LOOKUP(R17,Global!A12:A116,Global!J12:J116)</f>
        <v>8.6666666666666661</v>
      </c>
      <c r="K19" s="88">
        <f>IF(J19&gt;=9.995,6,0)</f>
        <v>0</v>
      </c>
      <c r="L19" s="87">
        <f>(J18*I18+J19*I19+J20*I20)/E19</f>
        <v>11.833333333333334</v>
      </c>
      <c r="M19" s="86">
        <f>IF(L19&gt;=9.995,D19,K18+K19+K20)</f>
        <v>18</v>
      </c>
      <c r="N19" s="108"/>
      <c r="O19" s="262"/>
      <c r="P19" s="422"/>
      <c r="Q19" s="423"/>
      <c r="R19" s="251"/>
    </row>
    <row r="20" spans="1:18" s="105" customFormat="1" ht="18.95" customHeight="1" thickBot="1">
      <c r="A20" s="409"/>
      <c r="B20" s="116"/>
      <c r="C20" s="115"/>
      <c r="D20" s="114"/>
      <c r="E20" s="113"/>
      <c r="F20" s="395" t="s">
        <v>177</v>
      </c>
      <c r="G20" s="396"/>
      <c r="H20" s="68">
        <v>6</v>
      </c>
      <c r="I20" s="67">
        <v>4</v>
      </c>
      <c r="J20" s="66">
        <f>LOOKUP(R17,Global!A12:A116,Global!L12:L116)</f>
        <v>15.333333333333334</v>
      </c>
      <c r="K20" s="58">
        <f>IF(J20&gt;=9.995,6,0)</f>
        <v>6</v>
      </c>
      <c r="L20" s="80"/>
      <c r="M20" s="79"/>
      <c r="N20" s="108"/>
      <c r="O20" s="262"/>
      <c r="P20" s="422"/>
      <c r="Q20" s="423"/>
      <c r="R20" s="251"/>
    </row>
    <row r="21" spans="1:18" s="105" customFormat="1" ht="18.95" customHeight="1" thickTop="1">
      <c r="A21" s="409"/>
      <c r="B21" s="431" t="s">
        <v>176</v>
      </c>
      <c r="C21" s="437" t="s">
        <v>164</v>
      </c>
      <c r="D21" s="433">
        <v>6</v>
      </c>
      <c r="E21" s="435">
        <v>4</v>
      </c>
      <c r="F21" s="112" t="s">
        <v>175</v>
      </c>
      <c r="G21" s="111"/>
      <c r="H21" s="110">
        <v>3</v>
      </c>
      <c r="I21" s="75">
        <v>2</v>
      </c>
      <c r="J21" s="109">
        <f>LOOKUP(R17,Global!A12:A116,Global!P12:P116)</f>
        <v>12</v>
      </c>
      <c r="K21" s="73">
        <f>IF(J21&gt;=9.995,3,0)</f>
        <v>3</v>
      </c>
      <c r="L21" s="416">
        <f>(J21*I21+J22*I22)/E21</f>
        <v>11</v>
      </c>
      <c r="M21" s="391">
        <f>IF(L21&gt;=9.995,D21,K21+K22)</f>
        <v>6</v>
      </c>
      <c r="N21" s="72">
        <f>(L19*E19+L21*E21+L23*E23+L24*E24)/20</f>
        <v>11.5</v>
      </c>
      <c r="O21" s="263">
        <f>IF(N21&gt;=9.995,30,M19+M21+M23+M24)</f>
        <v>30</v>
      </c>
      <c r="P21" s="422"/>
      <c r="Q21" s="423"/>
      <c r="R21" s="251"/>
    </row>
    <row r="22" spans="1:18" s="105" customFormat="1" ht="18.95" customHeight="1" thickBot="1">
      <c r="A22" s="409"/>
      <c r="B22" s="432"/>
      <c r="C22" s="446"/>
      <c r="D22" s="447"/>
      <c r="E22" s="448"/>
      <c r="F22" s="70" t="s">
        <v>174</v>
      </c>
      <c r="G22" s="69"/>
      <c r="H22" s="68">
        <v>3</v>
      </c>
      <c r="I22" s="67">
        <v>2</v>
      </c>
      <c r="J22" s="66">
        <f>LOOKUP(R17,Global!A12:A116,Global!R12:R116)</f>
        <v>10</v>
      </c>
      <c r="K22" s="58">
        <f>IF(J22&gt;=9.995,3,0)</f>
        <v>3</v>
      </c>
      <c r="L22" s="417"/>
      <c r="M22" s="392"/>
      <c r="N22" s="108"/>
      <c r="O22" s="262"/>
      <c r="P22" s="422"/>
      <c r="Q22" s="423"/>
      <c r="R22" s="251"/>
    </row>
    <row r="23" spans="1:18" s="105" customFormat="1" ht="18.95" customHeight="1" thickTop="1" thickBot="1">
      <c r="A23" s="409"/>
      <c r="B23" s="65" t="s">
        <v>173</v>
      </c>
      <c r="C23" s="64" t="s">
        <v>160</v>
      </c>
      <c r="D23" s="63">
        <v>3</v>
      </c>
      <c r="E23" s="62">
        <v>2</v>
      </c>
      <c r="F23" s="397" t="s">
        <v>94</v>
      </c>
      <c r="G23" s="398"/>
      <c r="H23" s="61">
        <v>3</v>
      </c>
      <c r="I23" s="60">
        <v>2</v>
      </c>
      <c r="J23" s="59">
        <f>LOOKUP(R17,Global!A12:A116,Global!V12:V116)</f>
        <v>12</v>
      </c>
      <c r="K23" s="58">
        <f>IF(J23&gt;=9.995,3,0)</f>
        <v>3</v>
      </c>
      <c r="L23" s="57">
        <f>J23</f>
        <v>12</v>
      </c>
      <c r="M23" s="56">
        <f>IF(L23&gt;=9.995,D23,K23)</f>
        <v>3</v>
      </c>
      <c r="N23" s="107"/>
      <c r="O23" s="264"/>
      <c r="P23" s="422"/>
      <c r="Q23" s="423"/>
      <c r="R23" s="251"/>
    </row>
    <row r="24" spans="1:18" s="105" customFormat="1" ht="18.95" customHeight="1" thickTop="1" thickBot="1">
      <c r="A24" s="410"/>
      <c r="B24" s="93" t="s">
        <v>172</v>
      </c>
      <c r="C24" s="53" t="s">
        <v>157</v>
      </c>
      <c r="D24" s="52">
        <v>3</v>
      </c>
      <c r="E24" s="51">
        <v>2</v>
      </c>
      <c r="F24" s="399" t="s">
        <v>171</v>
      </c>
      <c r="G24" s="400"/>
      <c r="H24" s="50">
        <v>3</v>
      </c>
      <c r="I24" s="49">
        <v>2</v>
      </c>
      <c r="J24" s="48">
        <f>LOOKUP(R17,Global!A12:A116,Global!Z12:Z116)</f>
        <v>10</v>
      </c>
      <c r="K24" s="46">
        <f>IF(J24&gt;=9.995,3,0)</f>
        <v>3</v>
      </c>
      <c r="L24" s="47">
        <f>(J24*I24)/E24</f>
        <v>10</v>
      </c>
      <c r="M24" s="46">
        <f>IF(L24&gt;=9.995,D24,K24)</f>
        <v>3</v>
      </c>
      <c r="N24" s="106"/>
      <c r="O24" s="265"/>
      <c r="P24" s="424"/>
      <c r="Q24" s="425"/>
      <c r="R24" s="251"/>
    </row>
    <row r="25" spans="1:18" ht="18.95" customHeight="1" thickTop="1">
      <c r="A25" s="408" t="s">
        <v>170</v>
      </c>
      <c r="B25" s="104"/>
      <c r="C25" s="103"/>
      <c r="D25" s="102"/>
      <c r="E25" s="101"/>
      <c r="F25" s="411" t="s">
        <v>250</v>
      </c>
      <c r="G25" s="412"/>
      <c r="H25" s="100">
        <v>6</v>
      </c>
      <c r="I25" s="99">
        <v>4</v>
      </c>
      <c r="J25" s="98">
        <f>LOOKUP(R17,Global!A12:A116,Global!AG12:AG116)</f>
        <v>8.6666666666666661</v>
      </c>
      <c r="K25" s="97">
        <f>IF(J25&gt;=9.995,6,0)</f>
        <v>0</v>
      </c>
      <c r="L25" s="96"/>
      <c r="M25" s="95"/>
      <c r="N25" s="94"/>
      <c r="O25" s="266"/>
      <c r="P25" s="426">
        <f>LOOKUP(R17,Global!A12:A116,Global!BJ12:BJ116)</f>
        <v>0</v>
      </c>
      <c r="Q25" s="427"/>
      <c r="R25" s="252"/>
    </row>
    <row r="26" spans="1:18" ht="18.95" customHeight="1">
      <c r="A26" s="409"/>
      <c r="B26" s="93" t="s">
        <v>169</v>
      </c>
      <c r="C26" s="92" t="s">
        <v>168</v>
      </c>
      <c r="D26" s="71">
        <v>18</v>
      </c>
      <c r="E26" s="83">
        <v>12</v>
      </c>
      <c r="F26" s="393" t="s">
        <v>167</v>
      </c>
      <c r="G26" s="394"/>
      <c r="H26" s="91">
        <v>6</v>
      </c>
      <c r="I26" s="90">
        <v>4</v>
      </c>
      <c r="J26" s="89">
        <f>LOOKUP(R17,Global!A12:A116,Global!AI12:AI116)</f>
        <v>8.6666666666666661</v>
      </c>
      <c r="K26" s="88">
        <f>IF(J26&gt;=9.995,6,0)</f>
        <v>0</v>
      </c>
      <c r="L26" s="87">
        <f>(J25*I25+J26*I26+J27*I27)/E26</f>
        <v>9.5555555555555554</v>
      </c>
      <c r="M26" s="86">
        <f>IF(L26&gt;=9.995,D26,K25+K26+K27)</f>
        <v>6</v>
      </c>
      <c r="N26" s="55"/>
      <c r="O26" s="267"/>
      <c r="P26" s="422"/>
      <c r="Q26" s="423"/>
      <c r="R26" s="252"/>
    </row>
    <row r="27" spans="1:18" ht="18.95" customHeight="1" thickBot="1">
      <c r="A27" s="409"/>
      <c r="B27" s="85"/>
      <c r="C27" s="84"/>
      <c r="D27" s="71"/>
      <c r="E27" s="83"/>
      <c r="F27" s="413" t="s">
        <v>166</v>
      </c>
      <c r="G27" s="414"/>
      <c r="H27" s="82">
        <v>6</v>
      </c>
      <c r="I27" s="67">
        <v>4</v>
      </c>
      <c r="J27" s="81">
        <f>LOOKUP(R17,Global!A12:A116,Global!AK12:AK116)</f>
        <v>11.333333333333334</v>
      </c>
      <c r="K27" s="58">
        <f>IF(J27&gt;=9.995,6,0)</f>
        <v>6</v>
      </c>
      <c r="L27" s="80"/>
      <c r="M27" s="79"/>
      <c r="N27" s="55"/>
      <c r="O27" s="267"/>
      <c r="P27" s="422"/>
      <c r="Q27" s="423"/>
      <c r="R27" s="252"/>
    </row>
    <row r="28" spans="1:18" ht="18.95" customHeight="1" thickTop="1">
      <c r="A28" s="409"/>
      <c r="B28" s="431" t="s">
        <v>165</v>
      </c>
      <c r="C28" s="437" t="s">
        <v>164</v>
      </c>
      <c r="D28" s="433">
        <v>6</v>
      </c>
      <c r="E28" s="435">
        <v>4</v>
      </c>
      <c r="F28" s="78" t="s">
        <v>163</v>
      </c>
      <c r="G28" s="77"/>
      <c r="H28" s="76">
        <v>3</v>
      </c>
      <c r="I28" s="75">
        <v>2</v>
      </c>
      <c r="J28" s="74">
        <f>LOOKUP(R17,Global!A12:A116,Global!AO12:AO116)</f>
        <v>12</v>
      </c>
      <c r="K28" s="73">
        <f>IF(J28&gt;=9.995,3,0)</f>
        <v>3</v>
      </c>
      <c r="L28" s="416">
        <f>(J28*I28+J29*I29)/E28</f>
        <v>11.5</v>
      </c>
      <c r="M28" s="391">
        <f>IF(L28&gt;=9.995,D28,K28+K29)</f>
        <v>6</v>
      </c>
      <c r="N28" s="72">
        <f>(L26*E26+L28*E28+L30*E30+L31*E31)/20</f>
        <v>10.633333333333333</v>
      </c>
      <c r="O28" s="263">
        <f>IF(N28&gt;=9.995,30,M26+M28+M30+M31)</f>
        <v>30</v>
      </c>
      <c r="P28" s="422"/>
      <c r="Q28" s="423"/>
      <c r="R28" s="252"/>
    </row>
    <row r="29" spans="1:18" ht="18.95" customHeight="1" thickBot="1">
      <c r="A29" s="409"/>
      <c r="B29" s="432"/>
      <c r="C29" s="438"/>
      <c r="D29" s="434"/>
      <c r="E29" s="436"/>
      <c r="F29" s="70" t="s">
        <v>162</v>
      </c>
      <c r="G29" s="69"/>
      <c r="H29" s="68">
        <v>3</v>
      </c>
      <c r="I29" s="67">
        <v>2</v>
      </c>
      <c r="J29" s="66">
        <f>LOOKUP(R17,Global!A12:A116,Global!AQ12:AQ116)</f>
        <v>11</v>
      </c>
      <c r="K29" s="58">
        <f>IF(J29&gt;=9.995,3,0)</f>
        <v>3</v>
      </c>
      <c r="L29" s="417"/>
      <c r="M29" s="392"/>
      <c r="N29" s="55"/>
      <c r="O29" s="267"/>
      <c r="P29" s="422"/>
      <c r="Q29" s="423"/>
      <c r="R29" s="252"/>
    </row>
    <row r="30" spans="1:18" ht="18.95" customHeight="1" thickTop="1" thickBot="1">
      <c r="A30" s="409"/>
      <c r="B30" s="65" t="s">
        <v>161</v>
      </c>
      <c r="C30" s="64" t="s">
        <v>160</v>
      </c>
      <c r="D30" s="63">
        <v>3</v>
      </c>
      <c r="E30" s="62">
        <v>2</v>
      </c>
      <c r="F30" s="397" t="s">
        <v>159</v>
      </c>
      <c r="G30" s="398"/>
      <c r="H30" s="61">
        <v>3</v>
      </c>
      <c r="I30" s="60">
        <v>2</v>
      </c>
      <c r="J30" s="59">
        <f>LOOKUP(R17,Global!A12:A116,Global!AU12:AU116)</f>
        <v>12.5</v>
      </c>
      <c r="K30" s="58">
        <f>IF(J30&gt;=9.995,3,0)</f>
        <v>3</v>
      </c>
      <c r="L30" s="57">
        <f>J30</f>
        <v>12.5</v>
      </c>
      <c r="M30" s="56">
        <f>IF(L30&gt;=9.995,D30,K30)</f>
        <v>3</v>
      </c>
      <c r="N30" s="55"/>
      <c r="O30" s="267"/>
      <c r="P30" s="422"/>
      <c r="Q30" s="423"/>
      <c r="R30" s="252"/>
    </row>
    <row r="31" spans="1:18" ht="18.95" customHeight="1" thickTop="1" thickBot="1">
      <c r="A31" s="410"/>
      <c r="B31" s="54" t="s">
        <v>158</v>
      </c>
      <c r="C31" s="53" t="s">
        <v>157</v>
      </c>
      <c r="D31" s="52">
        <v>3</v>
      </c>
      <c r="E31" s="51">
        <v>2</v>
      </c>
      <c r="F31" s="399" t="s">
        <v>156</v>
      </c>
      <c r="G31" s="400"/>
      <c r="H31" s="50">
        <v>3</v>
      </c>
      <c r="I31" s="49">
        <v>2</v>
      </c>
      <c r="J31" s="48">
        <f>LOOKUP(R17,Global!A12:A116,Global!AY12:AY116)</f>
        <v>13.5</v>
      </c>
      <c r="K31" s="46">
        <f>IF(J31&gt;=9.995,3,0)</f>
        <v>3</v>
      </c>
      <c r="L31" s="47">
        <f>(J31*I31)/E31</f>
        <v>13.5</v>
      </c>
      <c r="M31" s="46">
        <f>IF(L31&gt;=9.995,D31,K31)</f>
        <v>3</v>
      </c>
      <c r="N31" s="45"/>
      <c r="O31" s="268"/>
      <c r="P31" s="428"/>
      <c r="Q31" s="429"/>
      <c r="R31" s="252"/>
    </row>
    <row r="32" spans="1:18" ht="19.5" thickTop="1">
      <c r="B32" s="41" t="s">
        <v>155</v>
      </c>
      <c r="C32" s="44" t="str">
        <f>LOOKUP(R17,Global!A12:A116,Global!BH12:BH116)</f>
        <v>Admis(e)</v>
      </c>
      <c r="D32" s="43"/>
      <c r="F32" s="41" t="s">
        <v>154</v>
      </c>
      <c r="J32" s="42">
        <f>O21+O28</f>
        <v>60</v>
      </c>
    </row>
    <row r="34" spans="1:18" ht="15.75">
      <c r="A34" s="355" t="s">
        <v>976</v>
      </c>
      <c r="M34" s="40" t="s">
        <v>153</v>
      </c>
      <c r="N34" s="39"/>
      <c r="O34" s="415">
        <f ca="1">NOW()</f>
        <v>41900.444403240741</v>
      </c>
      <c r="P34" s="415"/>
      <c r="Q34" s="415"/>
      <c r="R34" s="248"/>
    </row>
  </sheetData>
  <mergeCells count="38">
    <mergeCell ref="H11:J11"/>
    <mergeCell ref="F31:G31"/>
    <mergeCell ref="B28:B29"/>
    <mergeCell ref="D28:D29"/>
    <mergeCell ref="E28:E29"/>
    <mergeCell ref="C28:C29"/>
    <mergeCell ref="A11:B11"/>
    <mergeCell ref="I16:I17"/>
    <mergeCell ref="F16:G17"/>
    <mergeCell ref="F18:G18"/>
    <mergeCell ref="C21:C22"/>
    <mergeCell ref="D21:D22"/>
    <mergeCell ref="E21:E22"/>
    <mergeCell ref="E16:E17"/>
    <mergeCell ref="A18:A24"/>
    <mergeCell ref="B21:B22"/>
    <mergeCell ref="O34:Q34"/>
    <mergeCell ref="L28:L29"/>
    <mergeCell ref="L21:L22"/>
    <mergeCell ref="M21:M22"/>
    <mergeCell ref="P16:Q17"/>
    <mergeCell ref="P18:Q24"/>
    <mergeCell ref="P25:Q31"/>
    <mergeCell ref="A13:C13"/>
    <mergeCell ref="M28:M29"/>
    <mergeCell ref="F19:G19"/>
    <mergeCell ref="F20:G20"/>
    <mergeCell ref="F23:G23"/>
    <mergeCell ref="F24:G24"/>
    <mergeCell ref="A15:A17"/>
    <mergeCell ref="B16:B17"/>
    <mergeCell ref="C16:C17"/>
    <mergeCell ref="D16:D17"/>
    <mergeCell ref="A25:A31"/>
    <mergeCell ref="F25:G25"/>
    <mergeCell ref="F26:G26"/>
    <mergeCell ref="F27:G27"/>
    <mergeCell ref="F30:G30"/>
  </mergeCells>
  <printOptions horizontalCentered="1"/>
  <pageMargins left="0.11811023622047245" right="0.11811023622047245" top="0.35433070866141736" bottom="0.46" header="0.31496062992125984" footer="0.11811023622047245"/>
  <pageSetup paperSize="9" scale="82" orientation="landscape" r:id="rId1"/>
  <headerFooter>
    <oddFooter>&amp;C&amp;"-,Gras"NB: il n'est délivré qu'un seul exemplaire , il appartient à l'étudiant (e) de faire des copies certifiées conformes</oddFooter>
  </headerFooter>
  <colBreaks count="1" manualBreakCount="1">
    <brk id="18" max="4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06"/>
  <sheetViews>
    <sheetView view="pageBreakPreview" topLeftCell="A28" zoomScaleSheetLayoutView="100" workbookViewId="0">
      <selection activeCell="B180" sqref="B180:F204"/>
    </sheetView>
  </sheetViews>
  <sheetFormatPr baseColWidth="10" defaultRowHeight="15"/>
  <cols>
    <col min="1" max="1" width="1.140625" customWidth="1"/>
    <col min="2" max="2" width="1.85546875" customWidth="1"/>
    <col min="5" max="5" width="13.28515625" bestFit="1" customWidth="1"/>
    <col min="9" max="9" width="24.28515625" customWidth="1"/>
    <col min="11" max="11" width="16.7109375" customWidth="1"/>
    <col min="257" max="257" width="0" hidden="1" customWidth="1"/>
    <col min="258" max="258" width="1.85546875" customWidth="1"/>
    <col min="265" max="265" width="19.5703125" bestFit="1" customWidth="1"/>
    <col min="267" max="267" width="16.7109375" customWidth="1"/>
    <col min="513" max="513" width="0" hidden="1" customWidth="1"/>
    <col min="514" max="514" width="1.85546875" customWidth="1"/>
    <col min="521" max="521" width="19.5703125" bestFit="1" customWidth="1"/>
    <col min="523" max="523" width="16.7109375" customWidth="1"/>
    <col min="769" max="769" width="0" hidden="1" customWidth="1"/>
    <col min="770" max="770" width="1.85546875" customWidth="1"/>
    <col min="777" max="777" width="19.5703125" bestFit="1" customWidth="1"/>
    <col min="779" max="779" width="16.7109375" customWidth="1"/>
    <col min="1025" max="1025" width="0" hidden="1" customWidth="1"/>
    <col min="1026" max="1026" width="1.85546875" customWidth="1"/>
    <col min="1033" max="1033" width="19.5703125" bestFit="1" customWidth="1"/>
    <col min="1035" max="1035" width="16.7109375" customWidth="1"/>
    <col min="1281" max="1281" width="0" hidden="1" customWidth="1"/>
    <col min="1282" max="1282" width="1.85546875" customWidth="1"/>
    <col min="1289" max="1289" width="19.5703125" bestFit="1" customWidth="1"/>
    <col min="1291" max="1291" width="16.7109375" customWidth="1"/>
    <col min="1537" max="1537" width="0" hidden="1" customWidth="1"/>
    <col min="1538" max="1538" width="1.85546875" customWidth="1"/>
    <col min="1545" max="1545" width="19.5703125" bestFit="1" customWidth="1"/>
    <col min="1547" max="1547" width="16.7109375" customWidth="1"/>
    <col min="1793" max="1793" width="0" hidden="1" customWidth="1"/>
    <col min="1794" max="1794" width="1.85546875" customWidth="1"/>
    <col min="1801" max="1801" width="19.5703125" bestFit="1" customWidth="1"/>
    <col min="1803" max="1803" width="16.7109375" customWidth="1"/>
    <col min="2049" max="2049" width="0" hidden="1" customWidth="1"/>
    <col min="2050" max="2050" width="1.85546875" customWidth="1"/>
    <col min="2057" max="2057" width="19.5703125" bestFit="1" customWidth="1"/>
    <col min="2059" max="2059" width="16.7109375" customWidth="1"/>
    <col min="2305" max="2305" width="0" hidden="1" customWidth="1"/>
    <col min="2306" max="2306" width="1.85546875" customWidth="1"/>
    <col min="2313" max="2313" width="19.5703125" bestFit="1" customWidth="1"/>
    <col min="2315" max="2315" width="16.7109375" customWidth="1"/>
    <col min="2561" max="2561" width="0" hidden="1" customWidth="1"/>
    <col min="2562" max="2562" width="1.85546875" customWidth="1"/>
    <col min="2569" max="2569" width="19.5703125" bestFit="1" customWidth="1"/>
    <col min="2571" max="2571" width="16.7109375" customWidth="1"/>
    <col min="2817" max="2817" width="0" hidden="1" customWidth="1"/>
    <col min="2818" max="2818" width="1.85546875" customWidth="1"/>
    <col min="2825" max="2825" width="19.5703125" bestFit="1" customWidth="1"/>
    <col min="2827" max="2827" width="16.7109375" customWidth="1"/>
    <col min="3073" max="3073" width="0" hidden="1" customWidth="1"/>
    <col min="3074" max="3074" width="1.85546875" customWidth="1"/>
    <col min="3081" max="3081" width="19.5703125" bestFit="1" customWidth="1"/>
    <col min="3083" max="3083" width="16.7109375" customWidth="1"/>
    <col min="3329" max="3329" width="0" hidden="1" customWidth="1"/>
    <col min="3330" max="3330" width="1.85546875" customWidth="1"/>
    <col min="3337" max="3337" width="19.5703125" bestFit="1" customWidth="1"/>
    <col min="3339" max="3339" width="16.7109375" customWidth="1"/>
    <col min="3585" max="3585" width="0" hidden="1" customWidth="1"/>
    <col min="3586" max="3586" width="1.85546875" customWidth="1"/>
    <col min="3593" max="3593" width="19.5703125" bestFit="1" customWidth="1"/>
    <col min="3595" max="3595" width="16.7109375" customWidth="1"/>
    <col min="3841" max="3841" width="0" hidden="1" customWidth="1"/>
    <col min="3842" max="3842" width="1.85546875" customWidth="1"/>
    <col min="3849" max="3849" width="19.5703125" bestFit="1" customWidth="1"/>
    <col min="3851" max="3851" width="16.7109375" customWidth="1"/>
    <col min="4097" max="4097" width="0" hidden="1" customWidth="1"/>
    <col min="4098" max="4098" width="1.85546875" customWidth="1"/>
    <col min="4105" max="4105" width="19.5703125" bestFit="1" customWidth="1"/>
    <col min="4107" max="4107" width="16.7109375" customWidth="1"/>
    <col min="4353" max="4353" width="0" hidden="1" customWidth="1"/>
    <col min="4354" max="4354" width="1.85546875" customWidth="1"/>
    <col min="4361" max="4361" width="19.5703125" bestFit="1" customWidth="1"/>
    <col min="4363" max="4363" width="16.7109375" customWidth="1"/>
    <col min="4609" max="4609" width="0" hidden="1" customWidth="1"/>
    <col min="4610" max="4610" width="1.85546875" customWidth="1"/>
    <col min="4617" max="4617" width="19.5703125" bestFit="1" customWidth="1"/>
    <col min="4619" max="4619" width="16.7109375" customWidth="1"/>
    <col min="4865" max="4865" width="0" hidden="1" customWidth="1"/>
    <col min="4866" max="4866" width="1.85546875" customWidth="1"/>
    <col min="4873" max="4873" width="19.5703125" bestFit="1" customWidth="1"/>
    <col min="4875" max="4875" width="16.7109375" customWidth="1"/>
    <col min="5121" max="5121" width="0" hidden="1" customWidth="1"/>
    <col min="5122" max="5122" width="1.85546875" customWidth="1"/>
    <col min="5129" max="5129" width="19.5703125" bestFit="1" customWidth="1"/>
    <col min="5131" max="5131" width="16.7109375" customWidth="1"/>
    <col min="5377" max="5377" width="0" hidden="1" customWidth="1"/>
    <col min="5378" max="5378" width="1.85546875" customWidth="1"/>
    <col min="5385" max="5385" width="19.5703125" bestFit="1" customWidth="1"/>
    <col min="5387" max="5387" width="16.7109375" customWidth="1"/>
    <col min="5633" max="5633" width="0" hidden="1" customWidth="1"/>
    <col min="5634" max="5634" width="1.85546875" customWidth="1"/>
    <col min="5641" max="5641" width="19.5703125" bestFit="1" customWidth="1"/>
    <col min="5643" max="5643" width="16.7109375" customWidth="1"/>
    <col min="5889" max="5889" width="0" hidden="1" customWidth="1"/>
    <col min="5890" max="5890" width="1.85546875" customWidth="1"/>
    <col min="5897" max="5897" width="19.5703125" bestFit="1" customWidth="1"/>
    <col min="5899" max="5899" width="16.7109375" customWidth="1"/>
    <col min="6145" max="6145" width="0" hidden="1" customWidth="1"/>
    <col min="6146" max="6146" width="1.85546875" customWidth="1"/>
    <col min="6153" max="6153" width="19.5703125" bestFit="1" customWidth="1"/>
    <col min="6155" max="6155" width="16.7109375" customWidth="1"/>
    <col min="6401" max="6401" width="0" hidden="1" customWidth="1"/>
    <col min="6402" max="6402" width="1.85546875" customWidth="1"/>
    <col min="6409" max="6409" width="19.5703125" bestFit="1" customWidth="1"/>
    <col min="6411" max="6411" width="16.7109375" customWidth="1"/>
    <col min="6657" max="6657" width="0" hidden="1" customWidth="1"/>
    <col min="6658" max="6658" width="1.85546875" customWidth="1"/>
    <col min="6665" max="6665" width="19.5703125" bestFit="1" customWidth="1"/>
    <col min="6667" max="6667" width="16.7109375" customWidth="1"/>
    <col min="6913" max="6913" width="0" hidden="1" customWidth="1"/>
    <col min="6914" max="6914" width="1.85546875" customWidth="1"/>
    <col min="6921" max="6921" width="19.5703125" bestFit="1" customWidth="1"/>
    <col min="6923" max="6923" width="16.7109375" customWidth="1"/>
    <col min="7169" max="7169" width="0" hidden="1" customWidth="1"/>
    <col min="7170" max="7170" width="1.85546875" customWidth="1"/>
    <col min="7177" max="7177" width="19.5703125" bestFit="1" customWidth="1"/>
    <col min="7179" max="7179" width="16.7109375" customWidth="1"/>
    <col min="7425" max="7425" width="0" hidden="1" customWidth="1"/>
    <col min="7426" max="7426" width="1.85546875" customWidth="1"/>
    <col min="7433" max="7433" width="19.5703125" bestFit="1" customWidth="1"/>
    <col min="7435" max="7435" width="16.7109375" customWidth="1"/>
    <col min="7681" max="7681" width="0" hidden="1" customWidth="1"/>
    <col min="7682" max="7682" width="1.85546875" customWidth="1"/>
    <col min="7689" max="7689" width="19.5703125" bestFit="1" customWidth="1"/>
    <col min="7691" max="7691" width="16.7109375" customWidth="1"/>
    <col min="7937" max="7937" width="0" hidden="1" customWidth="1"/>
    <col min="7938" max="7938" width="1.85546875" customWidth="1"/>
    <col min="7945" max="7945" width="19.5703125" bestFit="1" customWidth="1"/>
    <col min="7947" max="7947" width="16.7109375" customWidth="1"/>
    <col min="8193" max="8193" width="0" hidden="1" customWidth="1"/>
    <col min="8194" max="8194" width="1.85546875" customWidth="1"/>
    <col min="8201" max="8201" width="19.5703125" bestFit="1" customWidth="1"/>
    <col min="8203" max="8203" width="16.7109375" customWidth="1"/>
    <col min="8449" max="8449" width="0" hidden="1" customWidth="1"/>
    <col min="8450" max="8450" width="1.85546875" customWidth="1"/>
    <col min="8457" max="8457" width="19.5703125" bestFit="1" customWidth="1"/>
    <col min="8459" max="8459" width="16.7109375" customWidth="1"/>
    <col min="8705" max="8705" width="0" hidden="1" customWidth="1"/>
    <col min="8706" max="8706" width="1.85546875" customWidth="1"/>
    <col min="8713" max="8713" width="19.5703125" bestFit="1" customWidth="1"/>
    <col min="8715" max="8715" width="16.7109375" customWidth="1"/>
    <col min="8961" max="8961" width="0" hidden="1" customWidth="1"/>
    <col min="8962" max="8962" width="1.85546875" customWidth="1"/>
    <col min="8969" max="8969" width="19.5703125" bestFit="1" customWidth="1"/>
    <col min="8971" max="8971" width="16.7109375" customWidth="1"/>
    <col min="9217" max="9217" width="0" hidden="1" customWidth="1"/>
    <col min="9218" max="9218" width="1.85546875" customWidth="1"/>
    <col min="9225" max="9225" width="19.5703125" bestFit="1" customWidth="1"/>
    <col min="9227" max="9227" width="16.7109375" customWidth="1"/>
    <col min="9473" max="9473" width="0" hidden="1" customWidth="1"/>
    <col min="9474" max="9474" width="1.85546875" customWidth="1"/>
    <col min="9481" max="9481" width="19.5703125" bestFit="1" customWidth="1"/>
    <col min="9483" max="9483" width="16.7109375" customWidth="1"/>
    <col min="9729" max="9729" width="0" hidden="1" customWidth="1"/>
    <col min="9730" max="9730" width="1.85546875" customWidth="1"/>
    <col min="9737" max="9737" width="19.5703125" bestFit="1" customWidth="1"/>
    <col min="9739" max="9739" width="16.7109375" customWidth="1"/>
    <col min="9985" max="9985" width="0" hidden="1" customWidth="1"/>
    <col min="9986" max="9986" width="1.85546875" customWidth="1"/>
    <col min="9993" max="9993" width="19.5703125" bestFit="1" customWidth="1"/>
    <col min="9995" max="9995" width="16.7109375" customWidth="1"/>
    <col min="10241" max="10241" width="0" hidden="1" customWidth="1"/>
    <col min="10242" max="10242" width="1.85546875" customWidth="1"/>
    <col min="10249" max="10249" width="19.5703125" bestFit="1" customWidth="1"/>
    <col min="10251" max="10251" width="16.7109375" customWidth="1"/>
    <col min="10497" max="10497" width="0" hidden="1" customWidth="1"/>
    <col min="10498" max="10498" width="1.85546875" customWidth="1"/>
    <col min="10505" max="10505" width="19.5703125" bestFit="1" customWidth="1"/>
    <col min="10507" max="10507" width="16.7109375" customWidth="1"/>
    <col min="10753" max="10753" width="0" hidden="1" customWidth="1"/>
    <col min="10754" max="10754" width="1.85546875" customWidth="1"/>
    <col min="10761" max="10761" width="19.5703125" bestFit="1" customWidth="1"/>
    <col min="10763" max="10763" width="16.7109375" customWidth="1"/>
    <col min="11009" max="11009" width="0" hidden="1" customWidth="1"/>
    <col min="11010" max="11010" width="1.85546875" customWidth="1"/>
    <col min="11017" max="11017" width="19.5703125" bestFit="1" customWidth="1"/>
    <col min="11019" max="11019" width="16.7109375" customWidth="1"/>
    <col min="11265" max="11265" width="0" hidden="1" customWidth="1"/>
    <col min="11266" max="11266" width="1.85546875" customWidth="1"/>
    <col min="11273" max="11273" width="19.5703125" bestFit="1" customWidth="1"/>
    <col min="11275" max="11275" width="16.7109375" customWidth="1"/>
    <col min="11521" max="11521" width="0" hidden="1" customWidth="1"/>
    <col min="11522" max="11522" width="1.85546875" customWidth="1"/>
    <col min="11529" max="11529" width="19.5703125" bestFit="1" customWidth="1"/>
    <col min="11531" max="11531" width="16.7109375" customWidth="1"/>
    <col min="11777" max="11777" width="0" hidden="1" customWidth="1"/>
    <col min="11778" max="11778" width="1.85546875" customWidth="1"/>
    <col min="11785" max="11785" width="19.5703125" bestFit="1" customWidth="1"/>
    <col min="11787" max="11787" width="16.7109375" customWidth="1"/>
    <col min="12033" max="12033" width="0" hidden="1" customWidth="1"/>
    <col min="12034" max="12034" width="1.85546875" customWidth="1"/>
    <col min="12041" max="12041" width="19.5703125" bestFit="1" customWidth="1"/>
    <col min="12043" max="12043" width="16.7109375" customWidth="1"/>
    <col min="12289" max="12289" width="0" hidden="1" customWidth="1"/>
    <col min="12290" max="12290" width="1.85546875" customWidth="1"/>
    <col min="12297" max="12297" width="19.5703125" bestFit="1" customWidth="1"/>
    <col min="12299" max="12299" width="16.7109375" customWidth="1"/>
    <col min="12545" max="12545" width="0" hidden="1" customWidth="1"/>
    <col min="12546" max="12546" width="1.85546875" customWidth="1"/>
    <col min="12553" max="12553" width="19.5703125" bestFit="1" customWidth="1"/>
    <col min="12555" max="12555" width="16.7109375" customWidth="1"/>
    <col min="12801" max="12801" width="0" hidden="1" customWidth="1"/>
    <col min="12802" max="12802" width="1.85546875" customWidth="1"/>
    <col min="12809" max="12809" width="19.5703125" bestFit="1" customWidth="1"/>
    <col min="12811" max="12811" width="16.7109375" customWidth="1"/>
    <col min="13057" max="13057" width="0" hidden="1" customWidth="1"/>
    <col min="13058" max="13058" width="1.85546875" customWidth="1"/>
    <col min="13065" max="13065" width="19.5703125" bestFit="1" customWidth="1"/>
    <col min="13067" max="13067" width="16.7109375" customWidth="1"/>
    <col min="13313" max="13313" width="0" hidden="1" customWidth="1"/>
    <col min="13314" max="13314" width="1.85546875" customWidth="1"/>
    <col min="13321" max="13321" width="19.5703125" bestFit="1" customWidth="1"/>
    <col min="13323" max="13323" width="16.7109375" customWidth="1"/>
    <col min="13569" max="13569" width="0" hidden="1" customWidth="1"/>
    <col min="13570" max="13570" width="1.85546875" customWidth="1"/>
    <col min="13577" max="13577" width="19.5703125" bestFit="1" customWidth="1"/>
    <col min="13579" max="13579" width="16.7109375" customWidth="1"/>
    <col min="13825" max="13825" width="0" hidden="1" customWidth="1"/>
    <col min="13826" max="13826" width="1.85546875" customWidth="1"/>
    <col min="13833" max="13833" width="19.5703125" bestFit="1" customWidth="1"/>
    <col min="13835" max="13835" width="16.7109375" customWidth="1"/>
    <col min="14081" max="14081" width="0" hidden="1" customWidth="1"/>
    <col min="14082" max="14082" width="1.85546875" customWidth="1"/>
    <col min="14089" max="14089" width="19.5703125" bestFit="1" customWidth="1"/>
    <col min="14091" max="14091" width="16.7109375" customWidth="1"/>
    <col min="14337" max="14337" width="0" hidden="1" customWidth="1"/>
    <col min="14338" max="14338" width="1.85546875" customWidth="1"/>
    <col min="14345" max="14345" width="19.5703125" bestFit="1" customWidth="1"/>
    <col min="14347" max="14347" width="16.7109375" customWidth="1"/>
    <col min="14593" max="14593" width="0" hidden="1" customWidth="1"/>
    <col min="14594" max="14594" width="1.85546875" customWidth="1"/>
    <col min="14601" max="14601" width="19.5703125" bestFit="1" customWidth="1"/>
    <col min="14603" max="14603" width="16.7109375" customWidth="1"/>
    <col min="14849" max="14849" width="0" hidden="1" customWidth="1"/>
    <col min="14850" max="14850" width="1.85546875" customWidth="1"/>
    <col min="14857" max="14857" width="19.5703125" bestFit="1" customWidth="1"/>
    <col min="14859" max="14859" width="16.7109375" customWidth="1"/>
    <col min="15105" max="15105" width="0" hidden="1" customWidth="1"/>
    <col min="15106" max="15106" width="1.85546875" customWidth="1"/>
    <col min="15113" max="15113" width="19.5703125" bestFit="1" customWidth="1"/>
    <col min="15115" max="15115" width="16.7109375" customWidth="1"/>
    <col min="15361" max="15361" width="0" hidden="1" customWidth="1"/>
    <col min="15362" max="15362" width="1.85546875" customWidth="1"/>
    <col min="15369" max="15369" width="19.5703125" bestFit="1" customWidth="1"/>
    <col min="15371" max="15371" width="16.7109375" customWidth="1"/>
    <col min="15617" max="15617" width="0" hidden="1" customWidth="1"/>
    <col min="15618" max="15618" width="1.85546875" customWidth="1"/>
    <col min="15625" max="15625" width="19.5703125" bestFit="1" customWidth="1"/>
    <col min="15627" max="15627" width="16.7109375" customWidth="1"/>
    <col min="15873" max="15873" width="0" hidden="1" customWidth="1"/>
    <col min="15874" max="15874" width="1.85546875" customWidth="1"/>
    <col min="15881" max="15881" width="19.5703125" bestFit="1" customWidth="1"/>
    <col min="15883" max="15883" width="16.7109375" customWidth="1"/>
    <col min="16129" max="16129" width="0" hidden="1" customWidth="1"/>
    <col min="16130" max="16130" width="1.85546875" customWidth="1"/>
    <col min="16137" max="16137" width="19.5703125" bestFit="1" customWidth="1"/>
    <col min="16139" max="16139" width="16.7109375" customWidth="1"/>
  </cols>
  <sheetData>
    <row r="1" spans="1:10" ht="18.75">
      <c r="B1" s="451" t="s">
        <v>220</v>
      </c>
      <c r="C1" s="451"/>
      <c r="D1" s="451"/>
      <c r="E1" s="451"/>
      <c r="F1" s="451"/>
      <c r="G1" s="451"/>
      <c r="H1" s="451"/>
      <c r="I1" s="451"/>
      <c r="J1" s="451"/>
    </row>
    <row r="2" spans="1:10" ht="18.75">
      <c r="B2" s="145" t="s">
        <v>219</v>
      </c>
      <c r="C2" s="144"/>
      <c r="D2" s="145"/>
      <c r="E2" s="145"/>
      <c r="F2" s="145"/>
      <c r="G2" s="145"/>
      <c r="H2" s="145"/>
      <c r="I2" s="144"/>
      <c r="J2" s="144"/>
    </row>
    <row r="3" spans="1:10" ht="18.75">
      <c r="B3" s="451" t="s">
        <v>218</v>
      </c>
      <c r="C3" s="451"/>
      <c r="D3" s="451"/>
      <c r="E3" s="451"/>
      <c r="F3" s="451"/>
      <c r="G3" s="451"/>
      <c r="H3" s="451"/>
      <c r="I3" s="451"/>
      <c r="J3" s="451"/>
    </row>
    <row r="4" spans="1:10" ht="18.75">
      <c r="B4" s="145" t="s">
        <v>217</v>
      </c>
      <c r="C4" s="144"/>
      <c r="D4" s="145"/>
      <c r="E4" s="145"/>
      <c r="F4" s="145"/>
      <c r="G4" s="145"/>
      <c r="H4" s="145"/>
      <c r="I4" s="144"/>
      <c r="J4" s="144"/>
    </row>
    <row r="5" spans="1:10" ht="18.75">
      <c r="B5" s="451" t="s">
        <v>216</v>
      </c>
      <c r="C5" s="451"/>
      <c r="D5" s="451"/>
      <c r="E5" s="451"/>
      <c r="F5" s="451"/>
      <c r="G5" s="451"/>
      <c r="H5" s="451"/>
      <c r="I5" s="451"/>
      <c r="J5" s="451"/>
    </row>
    <row r="6" spans="1:10" ht="18.75">
      <c r="B6" s="145" t="s">
        <v>260</v>
      </c>
      <c r="C6" s="144"/>
      <c r="D6" s="145"/>
      <c r="E6" s="145"/>
      <c r="F6" s="145"/>
      <c r="G6" s="145"/>
      <c r="H6" s="145"/>
      <c r="I6" s="144"/>
      <c r="J6" s="144"/>
    </row>
    <row r="7" spans="1:10" ht="16.5">
      <c r="A7" s="134" t="s">
        <v>263</v>
      </c>
      <c r="B7" s="127"/>
      <c r="C7" s="127"/>
      <c r="D7" s="143"/>
      <c r="E7" s="143"/>
      <c r="F7" s="143"/>
      <c r="G7" s="143"/>
      <c r="H7" s="143"/>
      <c r="I7" s="127"/>
      <c r="J7" s="127"/>
    </row>
    <row r="8" spans="1:10" ht="16.5">
      <c r="A8" s="134" t="s">
        <v>264</v>
      </c>
      <c r="B8" s="127"/>
      <c r="D8" s="127"/>
      <c r="E8" s="127"/>
      <c r="F8" s="127"/>
      <c r="G8" s="127"/>
      <c r="H8" s="127"/>
      <c r="I8" s="127"/>
      <c r="J8" s="127"/>
    </row>
    <row r="9" spans="1:10">
      <c r="B9" s="127"/>
      <c r="D9" s="127"/>
      <c r="E9" s="127"/>
      <c r="F9" s="127"/>
      <c r="G9" s="127"/>
      <c r="H9" s="127"/>
      <c r="I9" s="127"/>
      <c r="J9" s="127"/>
    </row>
    <row r="10" spans="1:10" ht="16.5">
      <c r="B10" s="127"/>
      <c r="D10" s="128"/>
      <c r="E10" s="128"/>
      <c r="F10" s="127"/>
      <c r="G10" s="127"/>
      <c r="H10" s="127"/>
      <c r="I10" s="127"/>
      <c r="J10" s="127"/>
    </row>
    <row r="11" spans="1:10" ht="16.5">
      <c r="B11" s="127"/>
      <c r="D11" s="128"/>
      <c r="E11" s="128"/>
      <c r="F11" s="127"/>
      <c r="G11" s="127"/>
      <c r="H11" s="127"/>
      <c r="I11" s="127"/>
      <c r="J11" s="127"/>
    </row>
    <row r="12" spans="1:10">
      <c r="B12" s="127"/>
      <c r="C12" s="127"/>
      <c r="D12" s="127"/>
      <c r="E12" s="127"/>
      <c r="F12" s="127"/>
      <c r="G12" s="127"/>
      <c r="H12" s="127"/>
      <c r="I12" s="127"/>
      <c r="J12" s="127"/>
    </row>
    <row r="13" spans="1:10" ht="27">
      <c r="B13" s="141"/>
      <c r="C13" s="142"/>
      <c r="D13" s="139"/>
      <c r="E13" s="139"/>
      <c r="F13" s="142"/>
      <c r="G13" s="141"/>
      <c r="H13" s="141"/>
      <c r="I13" s="140"/>
      <c r="J13" s="139"/>
    </row>
    <row r="14" spans="1:10">
      <c r="B14" s="127"/>
      <c r="C14" s="127"/>
      <c r="D14" s="127"/>
      <c r="E14" s="127"/>
      <c r="F14" s="127"/>
      <c r="G14" s="127"/>
      <c r="H14" s="127"/>
      <c r="I14" s="127"/>
      <c r="J14" s="127"/>
    </row>
    <row r="15" spans="1:10">
      <c r="B15" s="127"/>
      <c r="C15" s="127"/>
      <c r="D15" s="127"/>
      <c r="E15" s="127"/>
      <c r="F15" s="127"/>
      <c r="G15" s="127"/>
      <c r="H15" s="127"/>
      <c r="I15" s="127"/>
      <c r="J15" s="127"/>
    </row>
    <row r="16" spans="1:10" ht="23.25">
      <c r="B16" s="128"/>
      <c r="C16" s="128" t="s">
        <v>261</v>
      </c>
      <c r="D16" s="128"/>
      <c r="E16" s="128"/>
      <c r="F16" s="128"/>
      <c r="G16" s="128"/>
      <c r="H16" s="128"/>
      <c r="I16" s="128"/>
      <c r="J16" s="128"/>
    </row>
    <row r="17" spans="2:10" ht="17.25" thickBot="1">
      <c r="B17" s="128"/>
      <c r="C17" s="128" t="s">
        <v>977</v>
      </c>
      <c r="D17" s="128"/>
      <c r="E17" s="128"/>
      <c r="F17" s="128"/>
      <c r="G17" s="128"/>
      <c r="H17" s="128"/>
      <c r="I17" s="128"/>
      <c r="J17" s="128"/>
    </row>
    <row r="18" spans="2:10" ht="18" thickTop="1" thickBot="1">
      <c r="B18" s="128"/>
      <c r="C18" s="128" t="s">
        <v>215</v>
      </c>
      <c r="D18" s="128"/>
      <c r="E18" s="128"/>
      <c r="F18" s="128"/>
      <c r="G18" s="128"/>
      <c r="H18" s="128"/>
      <c r="I18" s="128"/>
      <c r="J18" s="138">
        <v>17</v>
      </c>
    </row>
    <row r="19" spans="2:10" ht="17.25" thickTop="1">
      <c r="B19" s="128"/>
      <c r="C19" s="128"/>
      <c r="D19" s="128"/>
      <c r="E19" s="128"/>
      <c r="F19" s="128"/>
      <c r="G19" s="128"/>
      <c r="H19" s="128"/>
      <c r="I19" s="128"/>
      <c r="J19" s="137"/>
    </row>
    <row r="20" spans="2:10" ht="16.5">
      <c r="B20" s="128"/>
      <c r="C20" s="134" t="s">
        <v>214</v>
      </c>
      <c r="D20" s="128" t="str">
        <f>LOOKUP(J18,Global!A12:A116,Global!D12:D116)</f>
        <v>BARACHE</v>
      </c>
      <c r="F20" s="134"/>
      <c r="G20" s="134" t="s">
        <v>199</v>
      </c>
      <c r="H20" s="128" t="str">
        <f>LOOKUP(J18,Global!A12:A116,Global!E12:E116)</f>
        <v>Khelidja</v>
      </c>
      <c r="I20" s="128"/>
      <c r="J20" s="128"/>
    </row>
    <row r="21" spans="2:10" ht="16.5">
      <c r="B21" s="128"/>
      <c r="C21" s="134"/>
      <c r="D21" s="134"/>
      <c r="E21" s="134"/>
      <c r="F21" s="134"/>
      <c r="G21" s="134"/>
      <c r="H21" s="128"/>
      <c r="I21" s="128"/>
      <c r="J21" s="128"/>
    </row>
    <row r="22" spans="2:10" ht="16.5">
      <c r="B22" s="128"/>
      <c r="C22" s="134" t="s">
        <v>213</v>
      </c>
      <c r="D22" s="128" t="str">
        <f>LOOKUP(J18,Global!A12:A116,Global!F12:F116)</f>
        <v>25-06-1987</v>
      </c>
      <c r="E22" s="128"/>
      <c r="G22" s="134" t="s">
        <v>212</v>
      </c>
      <c r="H22" s="128" t="str">
        <f>LOOKUP(J18,Global!A12:A116,Global!G12:G116)</f>
        <v>Tazmalt</v>
      </c>
      <c r="I22" s="128"/>
      <c r="J22" s="128"/>
    </row>
    <row r="23" spans="2:10" ht="16.5">
      <c r="B23" s="128"/>
      <c r="C23" s="134"/>
      <c r="D23" s="134"/>
      <c r="E23" s="134"/>
      <c r="F23" s="134"/>
      <c r="G23" s="134"/>
      <c r="H23" s="128"/>
      <c r="I23" s="128"/>
      <c r="J23" s="128"/>
    </row>
    <row r="24" spans="2:10" ht="16.5">
      <c r="B24" s="128"/>
      <c r="C24" s="128" t="s">
        <v>211</v>
      </c>
      <c r="D24" s="128"/>
      <c r="E24" s="128"/>
      <c r="F24" s="128"/>
      <c r="G24" s="128"/>
      <c r="H24" s="128"/>
      <c r="I24" s="128"/>
      <c r="J24" s="128"/>
    </row>
    <row r="25" spans="2:10" ht="16.5">
      <c r="B25" s="128"/>
      <c r="C25" s="128"/>
      <c r="D25" s="128"/>
      <c r="E25" s="128"/>
      <c r="F25" s="128"/>
      <c r="G25" s="128"/>
      <c r="H25" s="128"/>
      <c r="I25" s="128"/>
      <c r="J25" s="128"/>
    </row>
    <row r="26" spans="2:10" ht="16.5">
      <c r="B26" s="128"/>
      <c r="C26" s="134" t="s">
        <v>210</v>
      </c>
      <c r="E26" s="315" t="s">
        <v>265</v>
      </c>
      <c r="F26" s="128"/>
      <c r="G26" s="128"/>
      <c r="H26" s="128"/>
      <c r="I26" s="128"/>
      <c r="J26" s="128"/>
    </row>
    <row r="27" spans="2:10" ht="16.5">
      <c r="B27" s="128"/>
      <c r="C27" s="134" t="s">
        <v>209</v>
      </c>
      <c r="E27" s="314" t="s">
        <v>262</v>
      </c>
      <c r="F27" s="128"/>
      <c r="G27" s="128"/>
      <c r="H27" s="128"/>
      <c r="I27" s="128"/>
      <c r="J27" s="128"/>
    </row>
    <row r="28" spans="2:10" ht="16.5">
      <c r="B28" s="128"/>
      <c r="C28" s="134" t="s">
        <v>386</v>
      </c>
      <c r="E28" s="315" t="s">
        <v>387</v>
      </c>
      <c r="F28" s="128"/>
      <c r="G28" s="128"/>
      <c r="H28" s="128"/>
      <c r="I28" s="128"/>
      <c r="J28" s="128"/>
    </row>
    <row r="29" spans="2:10" ht="16.5">
      <c r="B29" s="128"/>
      <c r="C29" s="134" t="s">
        <v>258</v>
      </c>
      <c r="D29" s="128"/>
      <c r="E29" s="135">
        <v>41798</v>
      </c>
      <c r="F29" s="128"/>
      <c r="G29" s="128"/>
      <c r="H29" s="128"/>
      <c r="I29" s="128"/>
      <c r="J29" s="128"/>
    </row>
    <row r="30" spans="2:10" ht="16.5">
      <c r="B30" s="128"/>
      <c r="C30" s="134" t="s">
        <v>388</v>
      </c>
      <c r="D30" s="134"/>
      <c r="E30" s="315" t="s">
        <v>960</v>
      </c>
      <c r="F30" s="128"/>
      <c r="G30" s="128"/>
      <c r="H30" s="128"/>
      <c r="I30" s="128"/>
      <c r="J30" s="128"/>
    </row>
    <row r="31" spans="2:10" ht="16.5">
      <c r="B31" s="128"/>
      <c r="C31" s="128" t="s">
        <v>208</v>
      </c>
      <c r="D31" s="128"/>
      <c r="E31" s="128"/>
      <c r="F31" s="128"/>
      <c r="G31" s="128"/>
      <c r="H31" s="128"/>
      <c r="I31" s="128"/>
      <c r="J31" s="128"/>
    </row>
    <row r="32" spans="2:10" ht="16.5">
      <c r="B32" s="128"/>
      <c r="C32" s="128"/>
      <c r="D32" s="128"/>
      <c r="E32" s="128"/>
      <c r="F32" s="128"/>
      <c r="G32" s="128"/>
      <c r="H32" s="128"/>
      <c r="I32" s="128"/>
      <c r="J32" s="128"/>
    </row>
    <row r="33" spans="2:10" ht="16.5">
      <c r="B33" s="128"/>
      <c r="C33" s="128"/>
      <c r="D33" s="128"/>
      <c r="E33" s="128"/>
      <c r="F33" s="128"/>
      <c r="G33" s="128"/>
      <c r="H33" s="128"/>
      <c r="I33" s="128"/>
      <c r="J33" s="128"/>
    </row>
    <row r="34" spans="2:10" ht="16.5">
      <c r="B34" s="128"/>
      <c r="C34" s="128"/>
      <c r="D34" s="128"/>
      <c r="E34" s="128"/>
      <c r="F34" s="128"/>
      <c r="G34" s="128"/>
      <c r="H34" s="128"/>
      <c r="I34" s="128"/>
      <c r="J34" s="128"/>
    </row>
    <row r="35" spans="2:10" ht="16.5">
      <c r="B35" s="128"/>
      <c r="C35" s="128"/>
      <c r="D35" s="128"/>
      <c r="E35" s="128"/>
      <c r="F35" s="128"/>
      <c r="G35" s="136" t="s">
        <v>207</v>
      </c>
      <c r="H35" s="39"/>
      <c r="I35" s="135">
        <f ca="1">NOW()</f>
        <v>41900.444403240741</v>
      </c>
      <c r="J35" s="128"/>
    </row>
    <row r="36" spans="2:10" ht="16.5">
      <c r="B36" s="128"/>
      <c r="C36" s="128"/>
      <c r="D36" s="128"/>
      <c r="E36" s="128"/>
      <c r="F36" s="128"/>
      <c r="G36" s="128"/>
      <c r="H36" s="128"/>
      <c r="I36" s="128"/>
      <c r="J36" s="128"/>
    </row>
    <row r="37" spans="2:10" ht="16.5">
      <c r="B37" s="128"/>
      <c r="C37" s="128"/>
      <c r="D37" s="128"/>
      <c r="E37" s="128"/>
      <c r="F37" s="128"/>
      <c r="G37" s="128"/>
      <c r="H37" s="134" t="s">
        <v>978</v>
      </c>
      <c r="I37" s="128"/>
      <c r="J37" s="128"/>
    </row>
    <row r="38" spans="2:10" ht="16.5">
      <c r="B38" s="128"/>
      <c r="C38" s="128"/>
      <c r="D38" s="128"/>
      <c r="E38" s="128"/>
      <c r="F38" s="128"/>
      <c r="G38" s="128"/>
      <c r="H38" s="128"/>
      <c r="I38" s="128"/>
      <c r="J38" s="128"/>
    </row>
    <row r="39" spans="2:10" ht="16.5">
      <c r="B39" s="128"/>
      <c r="C39" s="128"/>
      <c r="D39" s="128"/>
      <c r="E39" s="128"/>
      <c r="F39" s="128"/>
      <c r="G39" s="128"/>
      <c r="H39" s="128"/>
      <c r="I39" s="128"/>
      <c r="J39" s="128"/>
    </row>
    <row r="40" spans="2:10" ht="57.75" customHeight="1">
      <c r="B40" s="128"/>
      <c r="C40" s="128"/>
      <c r="D40" s="128"/>
      <c r="E40" s="128"/>
      <c r="F40" s="128"/>
      <c r="G40" s="128"/>
      <c r="H40" s="128"/>
      <c r="I40" s="128"/>
      <c r="J40" s="128"/>
    </row>
    <row r="41" spans="2:10" ht="16.5">
      <c r="B41" s="128"/>
      <c r="C41" s="128"/>
      <c r="D41" s="128"/>
      <c r="E41" s="128"/>
      <c r="F41" s="128"/>
      <c r="G41" s="128"/>
      <c r="H41" s="128"/>
      <c r="I41" s="128"/>
      <c r="J41" s="128"/>
    </row>
    <row r="42" spans="2:10" ht="16.5">
      <c r="B42" s="128"/>
      <c r="C42" s="128"/>
      <c r="D42" s="128"/>
      <c r="E42" s="128"/>
      <c r="F42" s="128"/>
      <c r="G42" s="128"/>
      <c r="H42" s="128"/>
      <c r="I42" s="128"/>
      <c r="J42" s="128"/>
    </row>
    <row r="43" spans="2:10" s="105" customFormat="1" ht="16.5">
      <c r="B43" s="133"/>
      <c r="C43" s="131" t="s">
        <v>206</v>
      </c>
      <c r="D43" s="133"/>
      <c r="E43" s="131"/>
      <c r="F43" s="131"/>
      <c r="G43" s="131"/>
      <c r="H43" s="131"/>
      <c r="I43" s="131"/>
      <c r="J43" s="130"/>
    </row>
    <row r="44" spans="2:10" s="105" customFormat="1" ht="16.5">
      <c r="B44" s="132"/>
      <c r="C44" s="452" t="s">
        <v>205</v>
      </c>
      <c r="D44" s="452"/>
      <c r="E44" s="131" t="s">
        <v>204</v>
      </c>
      <c r="F44" s="131"/>
      <c r="H44" s="131" t="s">
        <v>268</v>
      </c>
      <c r="I44" s="131"/>
      <c r="J44" s="130"/>
    </row>
    <row r="45" spans="2:10" s="105" customFormat="1" ht="16.5">
      <c r="B45" s="132"/>
      <c r="C45" s="131"/>
      <c r="D45" s="131" t="s">
        <v>203</v>
      </c>
      <c r="E45" s="131"/>
      <c r="F45" s="131"/>
      <c r="G45" s="131" t="s">
        <v>202</v>
      </c>
      <c r="H45" s="131"/>
      <c r="I45" s="131"/>
      <c r="J45" s="130"/>
    </row>
    <row r="46" spans="2:10" ht="17.25">
      <c r="B46" s="128"/>
      <c r="C46" s="129"/>
      <c r="D46" s="128"/>
      <c r="E46" s="128"/>
      <c r="F46" s="129"/>
      <c r="G46" s="128"/>
      <c r="H46" s="128"/>
      <c r="I46" s="128"/>
      <c r="J46" s="128"/>
    </row>
    <row r="47" spans="2:10" ht="16.5">
      <c r="B47" s="128"/>
      <c r="C47" s="128"/>
      <c r="D47" s="128"/>
      <c r="E47" s="128"/>
      <c r="F47" s="128"/>
      <c r="G47" s="128"/>
      <c r="H47" s="128"/>
      <c r="I47" s="128"/>
      <c r="J47" s="128"/>
    </row>
    <row r="48" spans="2:10" ht="16.5">
      <c r="B48" s="128"/>
      <c r="C48" s="128"/>
      <c r="D48" s="128"/>
      <c r="E48" s="128"/>
      <c r="F48" s="128"/>
      <c r="G48" s="128"/>
      <c r="H48" s="128"/>
      <c r="I48" s="128"/>
      <c r="J48" s="128"/>
    </row>
    <row r="49" spans="2:10" ht="16.5">
      <c r="B49" s="128"/>
      <c r="C49" s="128"/>
      <c r="D49" s="128"/>
      <c r="E49" s="128"/>
      <c r="F49" s="128"/>
      <c r="G49" s="128"/>
      <c r="H49" s="128"/>
      <c r="I49" s="128"/>
      <c r="J49" s="128"/>
    </row>
    <row r="50" spans="2:10" ht="16.5">
      <c r="B50" s="128"/>
      <c r="C50" s="128"/>
      <c r="D50" s="128"/>
      <c r="E50" s="128"/>
      <c r="F50" s="128"/>
      <c r="G50" s="128"/>
      <c r="H50" s="128"/>
      <c r="I50" s="128"/>
      <c r="J50" s="128"/>
    </row>
    <row r="51" spans="2:10" ht="16.5">
      <c r="B51" s="128"/>
      <c r="C51" s="128"/>
      <c r="D51" s="128"/>
      <c r="E51" s="128"/>
      <c r="F51" s="128"/>
      <c r="G51" s="128"/>
      <c r="H51" s="128"/>
      <c r="I51" s="128"/>
      <c r="J51" s="128"/>
    </row>
    <row r="52" spans="2:10">
      <c r="B52" s="127"/>
      <c r="C52" s="127"/>
      <c r="D52" s="127"/>
      <c r="E52" s="127"/>
      <c r="F52" s="127"/>
      <c r="G52" s="127"/>
      <c r="H52" s="127"/>
      <c r="I52" s="127"/>
      <c r="J52" s="127"/>
    </row>
    <row r="53" spans="2:10">
      <c r="B53" s="127"/>
      <c r="C53" s="127"/>
      <c r="D53" s="127"/>
      <c r="E53" s="127"/>
      <c r="F53" s="127"/>
      <c r="G53" s="127"/>
      <c r="H53" s="127"/>
      <c r="I53" s="127"/>
      <c r="J53" s="127"/>
    </row>
    <row r="54" spans="2:10">
      <c r="B54" s="127"/>
      <c r="C54" s="127"/>
      <c r="D54" s="127"/>
      <c r="E54" s="127"/>
      <c r="F54" s="127"/>
      <c r="G54" s="127"/>
      <c r="H54" s="127"/>
      <c r="I54" s="127"/>
      <c r="J54" s="127"/>
    </row>
    <row r="55" spans="2:10">
      <c r="B55" s="127"/>
      <c r="C55" s="127"/>
      <c r="D55" s="127"/>
      <c r="E55" s="127"/>
      <c r="F55" s="127"/>
      <c r="G55" s="127"/>
      <c r="H55" s="127"/>
      <c r="I55" s="127"/>
      <c r="J55" s="127"/>
    </row>
    <row r="56" spans="2:10">
      <c r="B56" s="127"/>
      <c r="C56" s="127"/>
      <c r="D56" s="127"/>
      <c r="E56" s="127"/>
      <c r="F56" s="127"/>
      <c r="G56" s="127"/>
      <c r="H56" s="127"/>
      <c r="I56" s="127"/>
      <c r="J56" s="127"/>
    </row>
    <row r="57" spans="2:10">
      <c r="B57" s="127"/>
      <c r="C57" s="127"/>
      <c r="D57" s="127"/>
      <c r="E57" s="127"/>
      <c r="F57" s="127"/>
      <c r="G57" s="127"/>
      <c r="H57" s="127"/>
      <c r="I57" s="127"/>
      <c r="J57" s="127"/>
    </row>
    <row r="58" spans="2:10">
      <c r="B58" s="127"/>
      <c r="C58" s="127"/>
      <c r="D58" s="127"/>
      <c r="E58" s="127"/>
      <c r="F58" s="127"/>
      <c r="G58" s="127"/>
      <c r="H58" s="127"/>
      <c r="I58" s="127"/>
      <c r="J58" s="127"/>
    </row>
    <row r="59" spans="2:10">
      <c r="B59" s="127"/>
      <c r="C59" s="127"/>
      <c r="D59" s="127"/>
      <c r="E59" s="127"/>
      <c r="F59" s="127"/>
      <c r="G59" s="127"/>
      <c r="H59" s="127"/>
      <c r="I59" s="127"/>
      <c r="J59" s="127"/>
    </row>
    <row r="60" spans="2:10">
      <c r="B60" s="127"/>
      <c r="C60" s="127"/>
      <c r="D60" s="127"/>
      <c r="E60" s="127"/>
      <c r="F60" s="127"/>
      <c r="G60" s="127"/>
      <c r="H60" s="127"/>
      <c r="I60" s="127"/>
      <c r="J60" s="127"/>
    </row>
    <row r="61" spans="2:10">
      <c r="B61" s="127"/>
      <c r="C61" s="127"/>
      <c r="D61" s="127"/>
      <c r="E61" s="127"/>
      <c r="F61" s="127"/>
      <c r="G61" s="127"/>
      <c r="H61" s="127"/>
      <c r="I61" s="127"/>
      <c r="J61" s="127"/>
    </row>
    <row r="62" spans="2:10">
      <c r="B62" s="127"/>
      <c r="C62" s="127"/>
      <c r="D62" s="127"/>
      <c r="E62" s="127"/>
      <c r="F62" s="127"/>
      <c r="G62" s="127"/>
      <c r="H62" s="127"/>
      <c r="I62" s="127"/>
      <c r="J62" s="127"/>
    </row>
    <row r="63" spans="2:10">
      <c r="B63" s="127"/>
      <c r="C63" s="127"/>
      <c r="D63" s="127"/>
      <c r="E63" s="127"/>
      <c r="F63" s="127"/>
      <c r="G63" s="127"/>
      <c r="H63" s="127"/>
      <c r="I63" s="127"/>
      <c r="J63" s="127"/>
    </row>
    <row r="64" spans="2:10">
      <c r="B64" s="127"/>
      <c r="C64" s="127"/>
      <c r="D64" s="127"/>
      <c r="E64" s="127"/>
      <c r="F64" s="127"/>
      <c r="G64" s="127"/>
      <c r="H64" s="127"/>
      <c r="I64" s="127"/>
      <c r="J64" s="127"/>
    </row>
    <row r="65" spans="2:10">
      <c r="B65" s="127"/>
      <c r="C65" s="127"/>
      <c r="D65" s="127"/>
      <c r="E65" s="127"/>
      <c r="F65" s="127"/>
      <c r="G65" s="127"/>
      <c r="H65" s="127"/>
      <c r="I65" s="127"/>
      <c r="J65" s="127"/>
    </row>
    <row r="66" spans="2:10">
      <c r="B66" s="127"/>
      <c r="C66" s="127"/>
      <c r="D66" s="127"/>
      <c r="E66" s="127"/>
      <c r="F66" s="127"/>
      <c r="G66" s="127"/>
      <c r="H66" s="127"/>
      <c r="I66" s="127"/>
      <c r="J66" s="127"/>
    </row>
    <row r="67" spans="2:10">
      <c r="B67" s="127"/>
      <c r="C67" s="127"/>
      <c r="D67" s="127"/>
      <c r="E67" s="127"/>
      <c r="F67" s="127"/>
      <c r="G67" s="127"/>
      <c r="H67" s="127"/>
      <c r="I67" s="127"/>
      <c r="J67" s="127"/>
    </row>
    <row r="68" spans="2:10">
      <c r="B68" s="127"/>
      <c r="C68" s="127"/>
      <c r="D68" s="127"/>
      <c r="E68" s="127"/>
      <c r="F68" s="127"/>
      <c r="G68" s="127"/>
      <c r="H68" s="127"/>
      <c r="I68" s="127"/>
      <c r="J68" s="127"/>
    </row>
    <row r="69" spans="2:10">
      <c r="B69" s="127"/>
      <c r="C69" s="127"/>
      <c r="D69" s="127"/>
      <c r="E69" s="127"/>
      <c r="F69" s="127"/>
      <c r="G69" s="127"/>
      <c r="H69" s="127"/>
      <c r="I69" s="127"/>
      <c r="J69" s="127"/>
    </row>
    <row r="70" spans="2:10">
      <c r="B70" s="127"/>
      <c r="C70" s="127"/>
      <c r="D70" s="127"/>
      <c r="E70" s="127"/>
      <c r="F70" s="127"/>
      <c r="G70" s="127"/>
      <c r="H70" s="127"/>
      <c r="I70" s="127"/>
      <c r="J70" s="127"/>
    </row>
    <row r="71" spans="2:10">
      <c r="B71" s="127"/>
      <c r="C71" s="127"/>
      <c r="D71" s="127"/>
      <c r="E71" s="127"/>
      <c r="F71" s="127"/>
      <c r="G71" s="127"/>
      <c r="H71" s="127"/>
      <c r="I71" s="127"/>
      <c r="J71" s="127"/>
    </row>
    <row r="72" spans="2:10">
      <c r="B72" s="127"/>
      <c r="C72" s="127"/>
      <c r="D72" s="127"/>
      <c r="E72" s="127"/>
      <c r="F72" s="127"/>
      <c r="G72" s="127"/>
      <c r="H72" s="127"/>
      <c r="I72" s="127"/>
      <c r="J72" s="127"/>
    </row>
    <row r="73" spans="2:10">
      <c r="B73" s="127"/>
      <c r="C73" s="127"/>
      <c r="D73" s="127"/>
      <c r="E73" s="127"/>
      <c r="F73" s="127"/>
      <c r="G73" s="127"/>
      <c r="H73" s="127"/>
      <c r="I73" s="127"/>
      <c r="J73" s="127"/>
    </row>
    <row r="74" spans="2:10">
      <c r="B74" s="127"/>
      <c r="C74" s="127"/>
      <c r="D74" s="127"/>
      <c r="E74" s="127"/>
      <c r="F74" s="127"/>
      <c r="G74" s="127"/>
      <c r="H74" s="127"/>
      <c r="I74" s="127"/>
      <c r="J74" s="127"/>
    </row>
    <row r="75" spans="2:10">
      <c r="B75" s="127"/>
      <c r="C75" s="127"/>
      <c r="D75" s="127"/>
      <c r="E75" s="127"/>
      <c r="F75" s="127"/>
      <c r="G75" s="127"/>
      <c r="H75" s="127"/>
      <c r="I75" s="127"/>
      <c r="J75" s="127"/>
    </row>
    <row r="76" spans="2:10">
      <c r="B76" s="127"/>
      <c r="C76" s="127"/>
      <c r="D76" s="127"/>
      <c r="E76" s="127"/>
      <c r="F76" s="127"/>
      <c r="G76" s="127"/>
      <c r="H76" s="127"/>
      <c r="I76" s="127"/>
      <c r="J76" s="127"/>
    </row>
    <row r="77" spans="2:10">
      <c r="B77" s="127"/>
      <c r="C77" s="127"/>
      <c r="D77" s="127"/>
      <c r="E77" s="127"/>
      <c r="F77" s="127"/>
      <c r="G77" s="127"/>
      <c r="H77" s="127"/>
      <c r="I77" s="127"/>
      <c r="J77" s="127"/>
    </row>
    <row r="78" spans="2:10">
      <c r="B78" s="127"/>
      <c r="C78" s="127"/>
      <c r="D78" s="127"/>
      <c r="E78" s="127"/>
      <c r="F78" s="127"/>
      <c r="G78" s="127"/>
      <c r="H78" s="127"/>
      <c r="I78" s="127"/>
      <c r="J78" s="127"/>
    </row>
    <row r="79" spans="2:10">
      <c r="B79" s="127"/>
      <c r="C79" s="127"/>
      <c r="D79" s="127"/>
      <c r="E79" s="127"/>
      <c r="F79" s="127"/>
      <c r="G79" s="127"/>
      <c r="H79" s="127"/>
      <c r="I79" s="127"/>
      <c r="J79" s="127"/>
    </row>
    <row r="80" spans="2:10">
      <c r="B80" s="127"/>
      <c r="C80" s="127"/>
      <c r="D80" s="127"/>
      <c r="E80" s="127"/>
      <c r="F80" s="127"/>
      <c r="G80" s="127"/>
      <c r="H80" s="127"/>
      <c r="I80" s="127"/>
      <c r="J80" s="127"/>
    </row>
    <row r="81" spans="2:10">
      <c r="B81" s="127"/>
      <c r="C81" s="127"/>
      <c r="D81" s="127"/>
      <c r="E81" s="127"/>
      <c r="F81" s="127"/>
      <c r="G81" s="127"/>
      <c r="H81" s="127"/>
      <c r="I81" s="127"/>
      <c r="J81" s="127"/>
    </row>
    <row r="82" spans="2:10">
      <c r="B82" s="127"/>
      <c r="C82" s="127"/>
      <c r="D82" s="127"/>
      <c r="E82" s="127"/>
      <c r="F82" s="127"/>
      <c r="G82" s="127"/>
      <c r="H82" s="127"/>
      <c r="I82" s="127"/>
      <c r="J82" s="127"/>
    </row>
    <row r="83" spans="2:10">
      <c r="B83" s="127"/>
      <c r="C83" s="127"/>
      <c r="D83" s="127"/>
      <c r="E83" s="127"/>
      <c r="F83" s="127"/>
      <c r="G83" s="127"/>
      <c r="H83" s="127"/>
      <c r="I83" s="127"/>
      <c r="J83" s="127"/>
    </row>
    <row r="84" spans="2:10">
      <c r="B84" s="127"/>
      <c r="C84" s="127"/>
      <c r="D84" s="127"/>
      <c r="E84" s="127"/>
      <c r="F84" s="127"/>
      <c r="G84" s="127"/>
      <c r="H84" s="127"/>
      <c r="I84" s="127"/>
      <c r="J84" s="127"/>
    </row>
    <row r="85" spans="2:10">
      <c r="B85" s="127"/>
      <c r="C85" s="127"/>
      <c r="D85" s="127"/>
      <c r="E85" s="127"/>
      <c r="F85" s="127"/>
      <c r="G85" s="127"/>
      <c r="H85" s="127"/>
      <c r="I85" s="127"/>
      <c r="J85" s="127"/>
    </row>
    <row r="86" spans="2:10">
      <c r="B86" s="127"/>
      <c r="C86" s="127"/>
      <c r="D86" s="127"/>
      <c r="E86" s="127"/>
      <c r="F86" s="127"/>
      <c r="G86" s="127"/>
      <c r="H86" s="127"/>
      <c r="I86" s="127"/>
      <c r="J86" s="127"/>
    </row>
    <row r="87" spans="2:10">
      <c r="B87" s="127"/>
      <c r="C87" s="127"/>
      <c r="D87" s="127"/>
      <c r="E87" s="127"/>
      <c r="F87" s="127"/>
      <c r="G87" s="127"/>
      <c r="H87" s="127"/>
      <c r="I87" s="127"/>
      <c r="J87" s="127"/>
    </row>
    <row r="88" spans="2:10">
      <c r="B88" s="127"/>
      <c r="C88" s="127"/>
      <c r="D88" s="127"/>
      <c r="E88" s="127"/>
      <c r="F88" s="127"/>
      <c r="G88" s="127"/>
      <c r="H88" s="127"/>
      <c r="I88" s="127"/>
      <c r="J88" s="127"/>
    </row>
    <row r="89" spans="2:10">
      <c r="B89" s="127"/>
      <c r="C89" s="127"/>
      <c r="D89" s="127"/>
      <c r="E89" s="127"/>
      <c r="F89" s="127"/>
      <c r="G89" s="127"/>
      <c r="H89" s="127"/>
      <c r="I89" s="127"/>
      <c r="J89" s="127"/>
    </row>
    <row r="90" spans="2:10">
      <c r="B90" s="127"/>
      <c r="C90" s="127"/>
      <c r="D90" s="127"/>
      <c r="E90" s="127"/>
      <c r="F90" s="127"/>
      <c r="G90" s="127"/>
      <c r="H90" s="127"/>
      <c r="I90" s="127"/>
      <c r="J90" s="127"/>
    </row>
    <row r="91" spans="2:10">
      <c r="B91" s="127"/>
      <c r="C91" s="127"/>
      <c r="D91" s="127"/>
      <c r="E91" s="127"/>
      <c r="F91" s="127"/>
      <c r="G91" s="127"/>
      <c r="H91" s="127"/>
      <c r="I91" s="127"/>
      <c r="J91" s="127"/>
    </row>
    <row r="92" spans="2:10">
      <c r="B92" s="127"/>
      <c r="C92" s="127"/>
      <c r="D92" s="127"/>
      <c r="E92" s="127"/>
      <c r="F92" s="127"/>
      <c r="G92" s="127"/>
      <c r="H92" s="127"/>
      <c r="I92" s="127"/>
      <c r="J92" s="127"/>
    </row>
    <row r="93" spans="2:10">
      <c r="B93" s="127"/>
      <c r="C93" s="127"/>
      <c r="D93" s="127"/>
      <c r="E93" s="127"/>
      <c r="F93" s="127"/>
      <c r="G93" s="127"/>
      <c r="H93" s="127"/>
      <c r="I93" s="127"/>
      <c r="J93" s="127"/>
    </row>
    <row r="94" spans="2:10">
      <c r="B94" s="127"/>
      <c r="C94" s="127"/>
      <c r="D94" s="127"/>
      <c r="E94" s="127"/>
      <c r="F94" s="127"/>
      <c r="G94" s="127"/>
      <c r="H94" s="127"/>
      <c r="I94" s="127"/>
      <c r="J94" s="127"/>
    </row>
    <row r="95" spans="2:10">
      <c r="B95" s="127"/>
      <c r="C95" s="127"/>
      <c r="D95" s="127"/>
      <c r="E95" s="127"/>
      <c r="F95" s="127"/>
      <c r="G95" s="127"/>
      <c r="H95" s="127"/>
      <c r="I95" s="127"/>
      <c r="J95" s="127"/>
    </row>
    <row r="96" spans="2:10">
      <c r="B96" s="127"/>
      <c r="C96" s="127"/>
      <c r="D96" s="127"/>
      <c r="E96" s="127"/>
      <c r="F96" s="127"/>
      <c r="G96" s="127"/>
      <c r="H96" s="127"/>
      <c r="I96" s="127"/>
      <c r="J96" s="127"/>
    </row>
    <row r="97" spans="2:10">
      <c r="B97" s="127"/>
      <c r="C97" s="127"/>
      <c r="D97" s="127"/>
      <c r="E97" s="127"/>
      <c r="F97" s="127"/>
      <c r="G97" s="127"/>
      <c r="H97" s="127"/>
      <c r="I97" s="127"/>
      <c r="J97" s="127"/>
    </row>
    <row r="98" spans="2:10">
      <c r="B98" s="127"/>
      <c r="C98" s="127"/>
      <c r="D98" s="127"/>
      <c r="E98" s="127"/>
      <c r="F98" s="127"/>
      <c r="G98" s="127"/>
      <c r="H98" s="127"/>
      <c r="I98" s="127"/>
      <c r="J98" s="127"/>
    </row>
    <row r="99" spans="2:10">
      <c r="B99" s="127"/>
      <c r="C99" s="127"/>
      <c r="D99" s="127"/>
      <c r="E99" s="127"/>
      <c r="F99" s="127"/>
      <c r="G99" s="127"/>
      <c r="H99" s="127"/>
      <c r="I99" s="127"/>
      <c r="J99" s="127"/>
    </row>
    <row r="100" spans="2:10">
      <c r="B100" s="127"/>
      <c r="C100" s="127"/>
      <c r="D100" s="127"/>
      <c r="E100" s="127"/>
      <c r="F100" s="127"/>
      <c r="G100" s="127"/>
      <c r="H100" s="127"/>
      <c r="I100" s="127"/>
      <c r="J100" s="127"/>
    </row>
    <row r="101" spans="2:10">
      <c r="B101" s="127"/>
      <c r="C101" s="127"/>
      <c r="D101" s="127"/>
      <c r="E101" s="127"/>
      <c r="F101" s="127"/>
      <c r="G101" s="127"/>
      <c r="H101" s="127"/>
      <c r="I101" s="127"/>
      <c r="J101" s="127"/>
    </row>
    <row r="102" spans="2:10">
      <c r="B102" s="127"/>
      <c r="C102" s="127"/>
      <c r="D102" s="127"/>
      <c r="E102" s="127"/>
      <c r="F102" s="127"/>
      <c r="G102" s="127"/>
      <c r="H102" s="127"/>
      <c r="I102" s="127"/>
      <c r="J102" s="127"/>
    </row>
    <row r="103" spans="2:10">
      <c r="B103" s="127"/>
      <c r="C103" s="127"/>
      <c r="D103" s="127"/>
      <c r="E103" s="127"/>
      <c r="F103" s="127"/>
      <c r="G103" s="127"/>
      <c r="H103" s="127"/>
      <c r="I103" s="127"/>
      <c r="J103" s="127"/>
    </row>
    <row r="104" spans="2:10">
      <c r="B104" s="127"/>
      <c r="C104" s="127"/>
      <c r="D104" s="127"/>
      <c r="E104" s="127"/>
      <c r="F104" s="127"/>
      <c r="G104" s="127"/>
      <c r="H104" s="127"/>
      <c r="I104" s="127"/>
      <c r="J104" s="127"/>
    </row>
    <row r="105" spans="2:10">
      <c r="B105" s="127"/>
      <c r="C105" s="127"/>
      <c r="D105" s="127"/>
      <c r="E105" s="127"/>
      <c r="F105" s="127"/>
      <c r="G105" s="127"/>
      <c r="H105" s="127"/>
      <c r="I105" s="127"/>
      <c r="J105" s="127"/>
    </row>
    <row r="106" spans="2:10">
      <c r="B106" s="127"/>
      <c r="C106" s="127"/>
      <c r="D106" s="127"/>
      <c r="E106" s="127"/>
      <c r="F106" s="127"/>
      <c r="G106" s="127"/>
      <c r="H106" s="127"/>
      <c r="I106" s="127"/>
      <c r="J106" s="127"/>
    </row>
  </sheetData>
  <mergeCells count="4">
    <mergeCell ref="B1:J1"/>
    <mergeCell ref="B3:J3"/>
    <mergeCell ref="B5:J5"/>
    <mergeCell ref="C44:D44"/>
  </mergeCells>
  <pageMargins left="0.28000000000000003" right="0.23" top="0.34" bottom="0.35" header="0.2" footer="0.22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Liste </vt:lpstr>
      <vt:lpstr>Saisie </vt:lpstr>
      <vt:lpstr>PV </vt:lpstr>
      <vt:lpstr>Global</vt:lpstr>
      <vt:lpstr>releve des notes</vt:lpstr>
      <vt:lpstr>attest</vt:lpstr>
      <vt:lpstr>attest!Zone_d_impression</vt:lpstr>
      <vt:lpstr>'PV '!Zone_d_impression</vt:lpstr>
      <vt:lpstr>'releve des notes'!Zone_d_impression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meriem</cp:lastModifiedBy>
  <cp:lastPrinted>2014-09-17T08:18:00Z</cp:lastPrinted>
  <dcterms:created xsi:type="dcterms:W3CDTF">2012-02-23T12:43:09Z</dcterms:created>
  <dcterms:modified xsi:type="dcterms:W3CDTF">2014-09-18T08:40:16Z</dcterms:modified>
</cp:coreProperties>
</file>